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M604" i="1"/>
  <c r="AL604"/>
  <c r="AK604"/>
  <c r="AJ604"/>
  <c r="AI604"/>
  <c r="AH604"/>
  <c r="AG604"/>
  <c r="AF604"/>
  <c r="AE604"/>
  <c r="AD604"/>
  <c r="AM603"/>
  <c r="AL603"/>
  <c r="AK603"/>
  <c r="AJ603"/>
  <c r="AI603"/>
  <c r="AH603"/>
  <c r="AG603"/>
  <c r="AF603"/>
  <c r="AE603"/>
  <c r="AD603"/>
  <c r="AJ602"/>
  <c r="AI602"/>
  <c r="AH602"/>
  <c r="AD602"/>
  <c r="AJ601"/>
  <c r="AI601"/>
  <c r="AH601"/>
  <c r="AD601"/>
  <c r="AJ600"/>
  <c r="AI600"/>
  <c r="AH600"/>
  <c r="AD600"/>
  <c r="AM599"/>
  <c r="AL599"/>
  <c r="AK599"/>
  <c r="AJ599"/>
  <c r="AI599"/>
  <c r="AH599"/>
  <c r="AG599"/>
  <c r="AF599"/>
  <c r="AE599"/>
  <c r="AM598"/>
  <c r="AL598"/>
  <c r="AK598"/>
  <c r="AJ598"/>
  <c r="AI598"/>
  <c r="AH598"/>
  <c r="AG598"/>
  <c r="AF598"/>
  <c r="AE598"/>
  <c r="AD598"/>
  <c r="AM597"/>
  <c r="AL597"/>
  <c r="AK597"/>
  <c r="AJ597"/>
  <c r="AI597"/>
  <c r="AH597"/>
  <c r="AG597"/>
  <c r="AF597"/>
  <c r="AE597"/>
  <c r="AD597"/>
  <c r="AJ596"/>
  <c r="AI596"/>
  <c r="AH596"/>
  <c r="AD596"/>
  <c r="AJ595"/>
  <c r="AI595"/>
  <c r="AH595"/>
  <c r="AD595"/>
  <c r="AJ594"/>
  <c r="AI594"/>
  <c r="AH594"/>
  <c r="AD594"/>
  <c r="AM593"/>
  <c r="AL593"/>
  <c r="AK593"/>
  <c r="AJ593"/>
  <c r="AI593"/>
  <c r="AH593"/>
  <c r="AG593"/>
  <c r="AF593"/>
  <c r="AE593"/>
  <c r="AM592"/>
  <c r="AL592"/>
  <c r="AK592"/>
  <c r="AJ592"/>
  <c r="AI592"/>
  <c r="AH592"/>
  <c r="AG592"/>
  <c r="AF592"/>
  <c r="AE592"/>
  <c r="AD592"/>
  <c r="AM591"/>
  <c r="AL591"/>
  <c r="AK591"/>
  <c r="AJ591"/>
  <c r="AI591"/>
  <c r="AH591"/>
  <c r="AG591"/>
  <c r="AF591"/>
  <c r="AE591"/>
  <c r="AD591"/>
  <c r="AJ590"/>
  <c r="AI590"/>
  <c r="AH590"/>
  <c r="AD590"/>
  <c r="AJ589"/>
  <c r="AI589"/>
  <c r="AH589"/>
  <c r="AD589"/>
  <c r="AJ588"/>
  <c r="AI588"/>
  <c r="AH588"/>
  <c r="AD588"/>
  <c r="AM587"/>
  <c r="AL587"/>
  <c r="AK587"/>
  <c r="AJ587"/>
  <c r="AI587"/>
  <c r="AH587"/>
  <c r="AG587"/>
  <c r="AF587"/>
  <c r="AE587"/>
  <c r="AM586"/>
  <c r="AL586"/>
  <c r="AK586"/>
  <c r="AJ586"/>
  <c r="AI586"/>
  <c r="AH586"/>
  <c r="AG586"/>
  <c r="AF586"/>
  <c r="AE586"/>
  <c r="AD586"/>
  <c r="AM585"/>
  <c r="AL585"/>
  <c r="AK585"/>
  <c r="AJ585"/>
  <c r="AI585"/>
  <c r="AH585"/>
  <c r="AG585"/>
  <c r="AF585"/>
  <c r="AE585"/>
  <c r="AD585"/>
  <c r="AJ584"/>
  <c r="AI584"/>
  <c r="AH584"/>
  <c r="AD584"/>
  <c r="AJ583"/>
  <c r="AI583"/>
  <c r="AH583"/>
  <c r="AD583"/>
  <c r="AJ582"/>
  <c r="AI582"/>
  <c r="AH582"/>
  <c r="AD582"/>
  <c r="AM581"/>
  <c r="AL581"/>
  <c r="AK581"/>
  <c r="AJ581"/>
  <c r="AI581"/>
  <c r="AH581"/>
  <c r="AG581"/>
  <c r="AF581"/>
  <c r="AE581"/>
  <c r="AM580"/>
  <c r="AL580"/>
  <c r="AK580"/>
  <c r="AJ580"/>
  <c r="AI580"/>
  <c r="AH580"/>
  <c r="AG580"/>
  <c r="AF580"/>
  <c r="AE580"/>
  <c r="AD580"/>
  <c r="AM579"/>
  <c r="AL579"/>
  <c r="AK579"/>
  <c r="AJ579"/>
  <c r="AI579"/>
  <c r="AH579"/>
  <c r="AG579"/>
  <c r="AF579"/>
  <c r="AE579"/>
  <c r="AD579"/>
  <c r="AJ578"/>
  <c r="AI578"/>
  <c r="AH578"/>
  <c r="AD578"/>
  <c r="AJ577"/>
  <c r="AI577"/>
  <c r="AH577"/>
  <c r="AD577"/>
  <c r="AJ576"/>
  <c r="AI576"/>
  <c r="AH576"/>
  <c r="AD576"/>
  <c r="AM575"/>
  <c r="AL575"/>
  <c r="AK575"/>
  <c r="AJ575"/>
  <c r="AI575"/>
  <c r="AH575"/>
  <c r="AG575"/>
  <c r="AF575"/>
  <c r="AE575"/>
  <c r="AM574"/>
  <c r="AL574"/>
  <c r="AK574"/>
  <c r="AJ574"/>
  <c r="AI574"/>
  <c r="AH574"/>
  <c r="AG574"/>
  <c r="AF574"/>
  <c r="AE574"/>
  <c r="AD574"/>
  <c r="AM573"/>
  <c r="AL573"/>
  <c r="AK573"/>
  <c r="AJ573"/>
  <c r="AI573"/>
  <c r="AH573"/>
  <c r="AG573"/>
  <c r="AF573"/>
  <c r="AE573"/>
  <c r="AD573"/>
  <c r="AJ572"/>
  <c r="AI572"/>
  <c r="AH572"/>
  <c r="AD572"/>
  <c r="AJ571"/>
  <c r="AI571"/>
  <c r="AH571"/>
  <c r="AD571"/>
  <c r="AJ570"/>
  <c r="AI570"/>
  <c r="AH570"/>
  <c r="AD570"/>
  <c r="AM569"/>
  <c r="AL569"/>
  <c r="AK569"/>
  <c r="AJ569"/>
  <c r="AI569"/>
  <c r="AH569"/>
  <c r="AG569"/>
  <c r="AF569"/>
  <c r="AE569"/>
  <c r="AM568"/>
  <c r="AL568"/>
  <c r="AK568"/>
  <c r="AJ568"/>
  <c r="AI568"/>
  <c r="AH568"/>
  <c r="AG568"/>
  <c r="AF568"/>
  <c r="AE568"/>
  <c r="AD568"/>
  <c r="AM567"/>
  <c r="AL567"/>
  <c r="AK567"/>
  <c r="AJ567"/>
  <c r="AI567"/>
  <c r="AH567"/>
  <c r="AG567"/>
  <c r="AF567"/>
  <c r="AE567"/>
  <c r="AD567"/>
  <c r="AJ566"/>
  <c r="AI566"/>
  <c r="AH566"/>
  <c r="AD566"/>
  <c r="AJ565"/>
  <c r="AI565"/>
  <c r="AH565"/>
  <c r="AD565"/>
  <c r="AJ564"/>
  <c r="AI564"/>
  <c r="AH564"/>
  <c r="AD564"/>
  <c r="AM563"/>
  <c r="AL563"/>
  <c r="AK563"/>
  <c r="AJ563"/>
  <c r="AI563"/>
  <c r="AH563"/>
  <c r="AG563"/>
  <c r="AF563"/>
  <c r="AE563"/>
  <c r="AM562"/>
  <c r="AL562"/>
  <c r="AK562"/>
  <c r="AJ562"/>
  <c r="AI562"/>
  <c r="AH562"/>
  <c r="AG562"/>
  <c r="AF562"/>
  <c r="AE562"/>
  <c r="AD562"/>
  <c r="AM561"/>
  <c r="AL561"/>
  <c r="AK561"/>
  <c r="AJ561"/>
  <c r="AI561"/>
  <c r="AH561"/>
  <c r="AG561"/>
  <c r="AF561"/>
  <c r="AE561"/>
  <c r="AD561"/>
  <c r="AJ560"/>
  <c r="AI560"/>
  <c r="AH560"/>
  <c r="AD560"/>
  <c r="AJ559"/>
  <c r="AI559"/>
  <c r="AH559"/>
  <c r="AD559"/>
  <c r="AJ558"/>
  <c r="AI558"/>
  <c r="AH558"/>
  <c r="AD558"/>
  <c r="AM557"/>
  <c r="AL557"/>
  <c r="AK557"/>
  <c r="AJ557"/>
  <c r="AI557"/>
  <c r="AH557"/>
  <c r="AG557"/>
  <c r="AF557"/>
  <c r="AE557"/>
  <c r="AM556"/>
  <c r="AL556"/>
  <c r="AK556"/>
  <c r="AJ556"/>
  <c r="AI556"/>
  <c r="AH556"/>
  <c r="AG556"/>
  <c r="AF556"/>
  <c r="AE556"/>
  <c r="AD556"/>
  <c r="AM555"/>
  <c r="AL555"/>
  <c r="AK555"/>
  <c r="AJ555"/>
  <c r="AI555"/>
  <c r="AH555"/>
  <c r="AG555"/>
  <c r="AF555"/>
  <c r="AE555"/>
  <c r="AD555"/>
  <c r="AJ554"/>
  <c r="AI554"/>
  <c r="AH554"/>
  <c r="AD554"/>
  <c r="AJ553"/>
  <c r="AI553"/>
  <c r="AH553"/>
  <c r="AD553"/>
  <c r="AJ552"/>
  <c r="AI552"/>
  <c r="AH552"/>
  <c r="AD552"/>
  <c r="AM551"/>
  <c r="AL551"/>
  <c r="AK551"/>
  <c r="AJ551"/>
  <c r="AI551"/>
  <c r="AH551"/>
  <c r="AG551"/>
  <c r="AF551"/>
  <c r="AE551"/>
  <c r="AM550"/>
  <c r="AL550"/>
  <c r="AK550"/>
  <c r="AJ550"/>
  <c r="AI550"/>
  <c r="AH550"/>
  <c r="AG550"/>
  <c r="AF550"/>
  <c r="AE550"/>
  <c r="AD550"/>
  <c r="AM549"/>
  <c r="AL549"/>
  <c r="AK549"/>
  <c r="AJ549"/>
  <c r="AI549"/>
  <c r="AH549"/>
  <c r="AG549"/>
  <c r="AF549"/>
  <c r="AE549"/>
  <c r="AD549"/>
  <c r="AJ548"/>
  <c r="AI548"/>
  <c r="AH548"/>
  <c r="AD548"/>
  <c r="AJ547"/>
  <c r="AI547"/>
  <c r="AH547"/>
  <c r="AD547"/>
  <c r="AJ546"/>
  <c r="AI546"/>
  <c r="AH546"/>
  <c r="AD546"/>
  <c r="AM545"/>
  <c r="AL545"/>
  <c r="AK545"/>
  <c r="AJ545"/>
  <c r="AI545"/>
  <c r="AH545"/>
  <c r="AG545"/>
  <c r="AF545"/>
  <c r="AE545"/>
  <c r="AM544"/>
  <c r="AL544"/>
  <c r="AK544"/>
  <c r="AJ544"/>
  <c r="AI544"/>
  <c r="AH544"/>
  <c r="AG544"/>
  <c r="AF544"/>
  <c r="AE544"/>
  <c r="AD544"/>
  <c r="AM543"/>
  <c r="AL543"/>
  <c r="AK543"/>
  <c r="AJ543"/>
  <c r="AI543"/>
  <c r="AH543"/>
  <c r="AG543"/>
  <c r="AF543"/>
  <c r="AE543"/>
  <c r="AD543"/>
  <c r="AJ542"/>
  <c r="AI542"/>
  <c r="AH542"/>
  <c r="AD542"/>
  <c r="AJ541"/>
  <c r="AI541"/>
  <c r="AH541"/>
  <c r="AD541"/>
  <c r="AJ540"/>
  <c r="AI540"/>
  <c r="AH540"/>
  <c r="AD540"/>
  <c r="AM539"/>
  <c r="AL539"/>
  <c r="AK539"/>
  <c r="AJ539"/>
  <c r="AI539"/>
  <c r="AH539"/>
  <c r="AG539"/>
  <c r="AF539"/>
  <c r="AE539"/>
  <c r="AM538"/>
  <c r="AL538"/>
  <c r="AK538"/>
  <c r="AJ538"/>
  <c r="AI538"/>
  <c r="AH538"/>
  <c r="AG538"/>
  <c r="AF538"/>
  <c r="AE538"/>
  <c r="AD538"/>
  <c r="AM537"/>
  <c r="AL537"/>
  <c r="AK537"/>
  <c r="AJ537"/>
  <c r="AI537"/>
  <c r="AH537"/>
  <c r="AG537"/>
  <c r="AF537"/>
  <c r="AE537"/>
  <c r="AD537"/>
  <c r="AJ536"/>
  <c r="AI536"/>
  <c r="AH536"/>
  <c r="AD536"/>
  <c r="AJ535"/>
  <c r="AI535"/>
  <c r="AH535"/>
  <c r="AD535"/>
  <c r="AJ534"/>
  <c r="AI534"/>
  <c r="AH534"/>
  <c r="AD534"/>
  <c r="AM533"/>
  <c r="AL533"/>
  <c r="AK533"/>
  <c r="AJ533"/>
  <c r="AI533"/>
  <c r="AH533"/>
  <c r="AG533"/>
  <c r="AF533"/>
  <c r="AE533"/>
  <c r="AM532"/>
  <c r="AL532"/>
  <c r="AK532"/>
  <c r="AJ532"/>
  <c r="AI532"/>
  <c r="AH532"/>
  <c r="AG532"/>
  <c r="AF532"/>
  <c r="AE532"/>
  <c r="AD532"/>
  <c r="AM531"/>
  <c r="AL531"/>
  <c r="AK531"/>
  <c r="AJ531"/>
  <c r="AI531"/>
  <c r="AH531"/>
  <c r="AG531"/>
  <c r="AF531"/>
  <c r="AE531"/>
  <c r="AD531"/>
  <c r="AJ530"/>
  <c r="AI530"/>
  <c r="AH530"/>
  <c r="AD530"/>
  <c r="AJ529"/>
  <c r="AI529"/>
  <c r="AH529"/>
  <c r="AD529"/>
  <c r="AJ528"/>
  <c r="AI528"/>
  <c r="AH528"/>
  <c r="AD528"/>
  <c r="AM527"/>
  <c r="AL527"/>
  <c r="AK527"/>
  <c r="AJ527"/>
  <c r="AI527"/>
  <c r="AH527"/>
  <c r="AG527"/>
  <c r="AF527"/>
  <c r="AE527"/>
  <c r="AM526"/>
  <c r="AL526"/>
  <c r="AK526"/>
  <c r="AJ526"/>
  <c r="AI526"/>
  <c r="AH526"/>
  <c r="AG526"/>
  <c r="AF526"/>
  <c r="AE526"/>
  <c r="AD526"/>
  <c r="AM525"/>
  <c r="AL525"/>
  <c r="AK525"/>
  <c r="AJ525"/>
  <c r="AI525"/>
  <c r="AH525"/>
  <c r="AG525"/>
  <c r="AF525"/>
  <c r="AE525"/>
  <c r="AD525"/>
  <c r="AJ524"/>
  <c r="AI524"/>
  <c r="AH524"/>
  <c r="AD524"/>
  <c r="AJ523"/>
  <c r="AI523"/>
  <c r="AH523"/>
  <c r="AD523"/>
  <c r="AJ522"/>
  <c r="AI522"/>
  <c r="AH522"/>
  <c r="AD522"/>
  <c r="AM521"/>
  <c r="AL521"/>
  <c r="AK521"/>
  <c r="AJ521"/>
  <c r="AI521"/>
  <c r="AH521"/>
  <c r="AG521"/>
  <c r="AF521"/>
  <c r="AE521"/>
  <c r="AM520"/>
  <c r="AL520"/>
  <c r="AK520"/>
  <c r="AJ520"/>
  <c r="AI520"/>
  <c r="AH520"/>
  <c r="AG520"/>
  <c r="AF520"/>
  <c r="AE520"/>
  <c r="AD520"/>
  <c r="AM519"/>
  <c r="AL519"/>
  <c r="AK519"/>
  <c r="AJ519"/>
  <c r="AI519"/>
  <c r="AH519"/>
  <c r="AG519"/>
  <c r="AF519"/>
  <c r="AE519"/>
  <c r="AD519"/>
  <c r="AJ518"/>
  <c r="AI518"/>
  <c r="AH518"/>
  <c r="AD518"/>
  <c r="AJ517"/>
  <c r="AI517"/>
  <c r="AH517"/>
  <c r="AD517"/>
  <c r="AJ516"/>
  <c r="AI516"/>
  <c r="AH516"/>
  <c r="AD516"/>
  <c r="AM515"/>
  <c r="AL515"/>
  <c r="AK515"/>
  <c r="AJ515"/>
  <c r="AI515"/>
  <c r="AH515"/>
  <c r="AG515"/>
  <c r="AF515"/>
  <c r="AE515"/>
  <c r="AM514"/>
  <c r="AL514"/>
  <c r="AK514"/>
  <c r="AJ514"/>
  <c r="AI514"/>
  <c r="AH514"/>
  <c r="AG514"/>
  <c r="AF514"/>
  <c r="AE514"/>
  <c r="AD514"/>
  <c r="AM513"/>
  <c r="AL513"/>
  <c r="AK513"/>
  <c r="AJ513"/>
  <c r="AI513"/>
  <c r="AH513"/>
  <c r="AG513"/>
  <c r="AF513"/>
  <c r="AE513"/>
  <c r="AD513"/>
  <c r="AJ512"/>
  <c r="AI512"/>
  <c r="AH512"/>
  <c r="AD512"/>
  <c r="AJ511"/>
  <c r="AI511"/>
  <c r="AH511"/>
  <c r="AD511"/>
  <c r="AJ510"/>
  <c r="AI510"/>
  <c r="AH510"/>
  <c r="AD510"/>
  <c r="AM509"/>
  <c r="AL509"/>
  <c r="AK509"/>
  <c r="AJ509"/>
  <c r="AI509"/>
  <c r="AH509"/>
  <c r="AG509"/>
  <c r="AF509"/>
  <c r="AE509"/>
  <c r="AM508"/>
  <c r="AL508"/>
  <c r="AK508"/>
  <c r="AJ508"/>
  <c r="AI508"/>
  <c r="AH508"/>
  <c r="AG508"/>
  <c r="AF508"/>
  <c r="AE508"/>
  <c r="AD508"/>
  <c r="AM507"/>
  <c r="AL507"/>
  <c r="AK507"/>
  <c r="AJ507"/>
  <c r="AI507"/>
  <c r="AH507"/>
  <c r="AG507"/>
  <c r="AF507"/>
  <c r="AE507"/>
  <c r="AD507"/>
  <c r="AJ506"/>
  <c r="AI506"/>
  <c r="AH506"/>
  <c r="AD506"/>
  <c r="AJ505"/>
  <c r="AI505"/>
  <c r="AH505"/>
  <c r="AD505"/>
  <c r="AJ504"/>
  <c r="AI504"/>
  <c r="AH504"/>
  <c r="AD504"/>
  <c r="AM503"/>
  <c r="AL503"/>
  <c r="AK503"/>
  <c r="AJ503"/>
  <c r="AI503"/>
  <c r="AH503"/>
  <c r="AG503"/>
  <c r="AF503"/>
  <c r="AE503"/>
  <c r="AM502"/>
  <c r="AL502"/>
  <c r="AK502"/>
  <c r="AJ502"/>
  <c r="AI502"/>
  <c r="AH502"/>
  <c r="AG502"/>
  <c r="AF502"/>
  <c r="AE502"/>
  <c r="AD502"/>
  <c r="AM501"/>
  <c r="AL501"/>
  <c r="AK501"/>
  <c r="AJ501"/>
  <c r="AI501"/>
  <c r="AH501"/>
  <c r="AG501"/>
  <c r="AF501"/>
  <c r="AE501"/>
  <c r="AD501"/>
  <c r="AJ500"/>
  <c r="AI500"/>
  <c r="AH500"/>
  <c r="AD500"/>
  <c r="AJ499"/>
  <c r="AI499"/>
  <c r="AH499"/>
  <c r="AD499"/>
  <c r="AJ498"/>
  <c r="AI498"/>
  <c r="AH498"/>
  <c r="AD498"/>
  <c r="AM497"/>
  <c r="AL497"/>
  <c r="AK497"/>
  <c r="AJ497"/>
  <c r="AI497"/>
  <c r="AH497"/>
  <c r="AG497"/>
  <c r="AF497"/>
  <c r="AE497"/>
  <c r="AM496"/>
  <c r="AL496"/>
  <c r="AK496"/>
  <c r="AJ496"/>
  <c r="AI496"/>
  <c r="AH496"/>
  <c r="AG496"/>
  <c r="AF496"/>
  <c r="AE496"/>
  <c r="AD496"/>
  <c r="AM495"/>
  <c r="AL495"/>
  <c r="AK495"/>
  <c r="AJ495"/>
  <c r="AI495"/>
  <c r="AH495"/>
  <c r="AG495"/>
  <c r="AF495"/>
  <c r="AE495"/>
  <c r="AD495"/>
  <c r="AJ494"/>
  <c r="AI494"/>
  <c r="AH494"/>
  <c r="AD494"/>
  <c r="AJ493"/>
  <c r="AI493"/>
  <c r="AH493"/>
  <c r="AD493"/>
  <c r="AJ492"/>
  <c r="AI492"/>
  <c r="AH492"/>
  <c r="AD492"/>
  <c r="AM491"/>
  <c r="AL491"/>
  <c r="AK491"/>
  <c r="AJ491"/>
  <c r="AI491"/>
  <c r="AH491"/>
  <c r="AG491"/>
  <c r="AF491"/>
  <c r="AE491"/>
  <c r="AM490"/>
  <c r="AL490"/>
  <c r="AK490"/>
  <c r="AJ490"/>
  <c r="AI490"/>
  <c r="AH490"/>
  <c r="AG490"/>
  <c r="AF490"/>
  <c r="AE490"/>
  <c r="AD490"/>
  <c r="AM489"/>
  <c r="AL489"/>
  <c r="AK489"/>
  <c r="AJ489"/>
  <c r="AI489"/>
  <c r="AH489"/>
  <c r="AG489"/>
  <c r="AF489"/>
  <c r="AE489"/>
  <c r="AD489"/>
  <c r="AJ488"/>
  <c r="AI488"/>
  <c r="AH488"/>
  <c r="AD488"/>
  <c r="AJ487"/>
  <c r="AI487"/>
  <c r="AH487"/>
  <c r="AD487"/>
  <c r="AJ486"/>
  <c r="AI486"/>
  <c r="AH486"/>
  <c r="AD486"/>
  <c r="AM485"/>
  <c r="AL485"/>
  <c r="AK485"/>
  <c r="AJ485"/>
  <c r="AI485"/>
  <c r="AH485"/>
  <c r="AG485"/>
  <c r="AF485"/>
  <c r="AE485"/>
  <c r="AM484"/>
  <c r="AL484"/>
  <c r="AK484"/>
  <c r="AJ484"/>
  <c r="AI484"/>
  <c r="AH484"/>
  <c r="AG484"/>
  <c r="AF484"/>
  <c r="AE484"/>
  <c r="AD484"/>
  <c r="AM483"/>
  <c r="AL483"/>
  <c r="AK483"/>
  <c r="AJ483"/>
  <c r="AI483"/>
  <c r="AH483"/>
  <c r="AG483"/>
  <c r="AF483"/>
  <c r="AE483"/>
  <c r="AD483"/>
  <c r="AJ482"/>
  <c r="AI482"/>
  <c r="AH482"/>
  <c r="AD482"/>
  <c r="AJ481"/>
  <c r="AI481"/>
  <c r="AH481"/>
  <c r="AD481"/>
  <c r="AJ480"/>
  <c r="AI480"/>
  <c r="AH480"/>
  <c r="AD480"/>
  <c r="AM479"/>
  <c r="AL479"/>
  <c r="AK479"/>
  <c r="AJ479"/>
  <c r="AI479"/>
  <c r="AH479"/>
  <c r="AG479"/>
  <c r="AF479"/>
  <c r="AE479"/>
  <c r="AM478"/>
  <c r="AL478"/>
  <c r="AK478"/>
  <c r="AJ478"/>
  <c r="AI478"/>
  <c r="AH478"/>
  <c r="AG478"/>
  <c r="AF478"/>
  <c r="AE478"/>
  <c r="AD478"/>
  <c r="AM477"/>
  <c r="AL477"/>
  <c r="AK477"/>
  <c r="AJ477"/>
  <c r="AI477"/>
  <c r="AH477"/>
  <c r="AG477"/>
  <c r="AF477"/>
  <c r="AE477"/>
  <c r="AD477"/>
  <c r="AJ476"/>
  <c r="AI476"/>
  <c r="AH476"/>
  <c r="AD476"/>
  <c r="AJ475"/>
  <c r="AI475"/>
  <c r="AH475"/>
  <c r="AD475"/>
  <c r="AJ474"/>
  <c r="AI474"/>
  <c r="AH474"/>
  <c r="AD474"/>
  <c r="AM473"/>
  <c r="AL473"/>
  <c r="AK473"/>
  <c r="AJ473"/>
  <c r="AI473"/>
  <c r="AH473"/>
  <c r="AG473"/>
  <c r="AF473"/>
  <c r="AE473"/>
  <c r="AM472"/>
  <c r="AL472"/>
  <c r="AK472"/>
  <c r="AJ472"/>
  <c r="AI472"/>
  <c r="AH472"/>
  <c r="AG472"/>
  <c r="AF472"/>
  <c r="AE472"/>
  <c r="AD472"/>
  <c r="AM471"/>
  <c r="AL471"/>
  <c r="AK471"/>
  <c r="AJ471"/>
  <c r="AI471"/>
  <c r="AH471"/>
  <c r="AG471"/>
  <c r="AF471"/>
  <c r="AE471"/>
  <c r="AD471"/>
  <c r="AJ470"/>
  <c r="AI470"/>
  <c r="AH470"/>
  <c r="AD470"/>
  <c r="AJ469"/>
  <c r="AI469"/>
  <c r="AH469"/>
  <c r="AD469"/>
  <c r="AJ468"/>
  <c r="AI468"/>
  <c r="AH468"/>
  <c r="AD468"/>
  <c r="AM467"/>
  <c r="AL467"/>
  <c r="AK467"/>
  <c r="AJ467"/>
  <c r="AI467"/>
  <c r="AH467"/>
  <c r="AG467"/>
  <c r="AF467"/>
  <c r="AE467"/>
  <c r="AM466"/>
  <c r="AL466"/>
  <c r="AK466"/>
  <c r="AJ466"/>
  <c r="AI466"/>
  <c r="AH466"/>
  <c r="AG466"/>
  <c r="AF466"/>
  <c r="AE466"/>
  <c r="AD466"/>
  <c r="AM465"/>
  <c r="AL465"/>
  <c r="AK465"/>
  <c r="AJ465"/>
  <c r="AI465"/>
  <c r="AH465"/>
  <c r="AG465"/>
  <c r="AF465"/>
  <c r="AE465"/>
  <c r="AD465"/>
  <c r="AJ464"/>
  <c r="AI464"/>
  <c r="AH464"/>
  <c r="AD464"/>
  <c r="AJ463"/>
  <c r="AI463"/>
  <c r="AH463"/>
  <c r="AD463"/>
  <c r="AJ462"/>
  <c r="AI462"/>
  <c r="AH462"/>
  <c r="AD462"/>
  <c r="AM461"/>
  <c r="AL461"/>
  <c r="AK461"/>
  <c r="AJ461"/>
  <c r="AI461"/>
  <c r="AH461"/>
  <c r="AG461"/>
  <c r="AF461"/>
  <c r="AE461"/>
  <c r="AM460"/>
  <c r="AL460"/>
  <c r="AK460"/>
  <c r="AJ460"/>
  <c r="AI460"/>
  <c r="AH460"/>
  <c r="AG460"/>
  <c r="AF460"/>
  <c r="AE460"/>
  <c r="AD460"/>
  <c r="AM459"/>
  <c r="AL459"/>
  <c r="AK459"/>
  <c r="AJ459"/>
  <c r="AI459"/>
  <c r="AH459"/>
  <c r="AG459"/>
  <c r="AF459"/>
  <c r="AE459"/>
  <c r="AD459"/>
  <c r="AJ458"/>
  <c r="AI458"/>
  <c r="AH458"/>
  <c r="AD458"/>
  <c r="AJ457"/>
  <c r="AI457"/>
  <c r="AH457"/>
  <c r="AD457"/>
  <c r="AJ456"/>
  <c r="AI456"/>
  <c r="AH456"/>
  <c r="AD456"/>
  <c r="AM455"/>
  <c r="AL455"/>
  <c r="AK455"/>
  <c r="AJ455"/>
  <c r="AI455"/>
  <c r="AH455"/>
  <c r="AG455"/>
  <c r="AF455"/>
  <c r="AE455"/>
  <c r="AM454"/>
  <c r="AL454"/>
  <c r="AK454"/>
  <c r="AJ454"/>
  <c r="AI454"/>
  <c r="AH454"/>
  <c r="AG454"/>
  <c r="AF454"/>
  <c r="AE454"/>
  <c r="AD454"/>
  <c r="AM453"/>
  <c r="AL453"/>
  <c r="AK453"/>
  <c r="AJ453"/>
  <c r="AI453"/>
  <c r="AH453"/>
  <c r="AG453"/>
  <c r="AF453"/>
  <c r="AE453"/>
  <c r="AD453"/>
  <c r="AJ452"/>
  <c r="AI452"/>
  <c r="AH452"/>
  <c r="AD452"/>
  <c r="AJ451"/>
  <c r="AI451"/>
  <c r="AH451"/>
  <c r="AD451"/>
  <c r="AJ450"/>
  <c r="AI450"/>
  <c r="AH450"/>
  <c r="AD450"/>
  <c r="AM449"/>
  <c r="AL449"/>
  <c r="AK449"/>
  <c r="AJ449"/>
  <c r="AI449"/>
  <c r="AH449"/>
  <c r="AG449"/>
  <c r="AF449"/>
  <c r="AE449"/>
  <c r="AM448"/>
  <c r="AL448"/>
  <c r="AK448"/>
  <c r="AJ448"/>
  <c r="AI448"/>
  <c r="AH448"/>
  <c r="AG448"/>
  <c r="AF448"/>
  <c r="AE448"/>
  <c r="AD448"/>
  <c r="AM447"/>
  <c r="AL447"/>
  <c r="AK447"/>
  <c r="AJ447"/>
  <c r="AI447"/>
  <c r="AH447"/>
  <c r="AG447"/>
  <c r="AF447"/>
  <c r="AE447"/>
  <c r="AD447"/>
  <c r="AJ446"/>
  <c r="AI446"/>
  <c r="AH446"/>
  <c r="AD446"/>
  <c r="AJ445"/>
  <c r="AI445"/>
  <c r="AH445"/>
  <c r="AD445"/>
  <c r="AJ444"/>
  <c r="AI444"/>
  <c r="AH444"/>
  <c r="AD444"/>
  <c r="AM443"/>
  <c r="AL443"/>
  <c r="AK443"/>
  <c r="AJ443"/>
  <c r="AI443"/>
  <c r="AH443"/>
  <c r="AG443"/>
  <c r="AF443"/>
  <c r="AE443"/>
  <c r="AM442"/>
  <c r="AL442"/>
  <c r="AK442"/>
  <c r="AJ442"/>
  <c r="AI442"/>
  <c r="AH442"/>
  <c r="AG442"/>
  <c r="AF442"/>
  <c r="AE442"/>
  <c r="AD442"/>
  <c r="AM441"/>
  <c r="AL441"/>
  <c r="AK441"/>
  <c r="AJ441"/>
  <c r="AI441"/>
  <c r="AH441"/>
  <c r="AG441"/>
  <c r="AF441"/>
  <c r="AE441"/>
  <c r="AD441"/>
  <c r="AJ440"/>
  <c r="AI440"/>
  <c r="AH440"/>
  <c r="AD440"/>
  <c r="AJ439"/>
  <c r="AI439"/>
  <c r="AH439"/>
  <c r="AD439"/>
  <c r="AJ438"/>
  <c r="AI438"/>
  <c r="AH438"/>
  <c r="AD438"/>
  <c r="AM437"/>
  <c r="AL437"/>
  <c r="AK437"/>
  <c r="AJ437"/>
  <c r="AI437"/>
  <c r="AH437"/>
  <c r="AG437"/>
  <c r="AF437"/>
  <c r="AE437"/>
  <c r="AM436"/>
  <c r="AL436"/>
  <c r="AK436"/>
  <c r="AJ436"/>
  <c r="AI436"/>
  <c r="AH436"/>
  <c r="AG436"/>
  <c r="AF436"/>
  <c r="AE436"/>
  <c r="AD436"/>
  <c r="AM435"/>
  <c r="AL435"/>
  <c r="AK435"/>
  <c r="AJ435"/>
  <c r="AI435"/>
  <c r="AH435"/>
  <c r="AG435"/>
  <c r="AF435"/>
  <c r="AE435"/>
  <c r="AD435"/>
  <c r="AJ434"/>
  <c r="AI434"/>
  <c r="AH434"/>
  <c r="AD434"/>
  <c r="AJ433"/>
  <c r="AI433"/>
  <c r="AH433"/>
  <c r="AD433"/>
  <c r="AJ432"/>
  <c r="AI432"/>
  <c r="AH432"/>
  <c r="AD432"/>
  <c r="AM431"/>
  <c r="AL431"/>
  <c r="AK431"/>
  <c r="AJ431"/>
  <c r="AI431"/>
  <c r="AH431"/>
  <c r="AG431"/>
  <c r="AF431"/>
  <c r="AE431"/>
  <c r="AM430"/>
  <c r="AL430"/>
  <c r="AK430"/>
  <c r="AJ430"/>
  <c r="AI430"/>
  <c r="AH430"/>
  <c r="AG430"/>
  <c r="AF430"/>
  <c r="AE430"/>
  <c r="AD430"/>
  <c r="AM429"/>
  <c r="AL429"/>
  <c r="AK429"/>
  <c r="AJ429"/>
  <c r="AI429"/>
  <c r="AH429"/>
  <c r="AG429"/>
  <c r="AF429"/>
  <c r="AE429"/>
  <c r="AD429"/>
  <c r="AJ428"/>
  <c r="AI428"/>
  <c r="AH428"/>
  <c r="AD428"/>
  <c r="AJ427"/>
  <c r="AI427"/>
  <c r="AH427"/>
  <c r="AD427"/>
  <c r="AJ426"/>
  <c r="AI426"/>
  <c r="AH426"/>
  <c r="AD426"/>
  <c r="AM425"/>
  <c r="AL425"/>
  <c r="AK425"/>
  <c r="AJ425"/>
  <c r="AI425"/>
  <c r="AH425"/>
  <c r="AG425"/>
  <c r="AF425"/>
  <c r="AE425"/>
  <c r="AM424"/>
  <c r="AL424"/>
  <c r="AK424"/>
  <c r="AJ424"/>
  <c r="AI424"/>
  <c r="AH424"/>
  <c r="AG424"/>
  <c r="AF424"/>
  <c r="AE424"/>
  <c r="AD424"/>
  <c r="AM423"/>
  <c r="AL423"/>
  <c r="AK423"/>
  <c r="AJ423"/>
  <c r="AI423"/>
  <c r="AH423"/>
  <c r="AG423"/>
  <c r="AF423"/>
  <c r="AE423"/>
  <c r="AD423"/>
  <c r="AJ422"/>
  <c r="AI422"/>
  <c r="AH422"/>
  <c r="AD422"/>
  <c r="AJ421"/>
  <c r="AI421"/>
  <c r="AH421"/>
  <c r="AD421"/>
  <c r="AJ420"/>
  <c r="AI420"/>
  <c r="AH420"/>
  <c r="AD420"/>
  <c r="AM419"/>
  <c r="AL419"/>
  <c r="AK419"/>
  <c r="AJ419"/>
  <c r="AI419"/>
  <c r="AH419"/>
  <c r="AG419"/>
  <c r="AF419"/>
  <c r="AE419"/>
  <c r="AM418"/>
  <c r="AL418"/>
  <c r="AK418"/>
  <c r="AJ418"/>
  <c r="AI418"/>
  <c r="AH418"/>
  <c r="AG418"/>
  <c r="AF418"/>
  <c r="AE418"/>
  <c r="AD418"/>
  <c r="AM417"/>
  <c r="AL417"/>
  <c r="AK417"/>
  <c r="AJ417"/>
  <c r="AI417"/>
  <c r="AH417"/>
  <c r="AG417"/>
  <c r="AF417"/>
  <c r="AE417"/>
  <c r="AD417"/>
  <c r="AJ416"/>
  <c r="AI416"/>
  <c r="AH416"/>
  <c r="AD416"/>
  <c r="AJ415"/>
  <c r="AI415"/>
  <c r="AH415"/>
  <c r="AD415"/>
  <c r="AJ414"/>
  <c r="AI414"/>
  <c r="AH414"/>
  <c r="AD414"/>
  <c r="AM413"/>
  <c r="AL413"/>
  <c r="AK413"/>
  <c r="AJ413"/>
  <c r="AI413"/>
  <c r="AH413"/>
  <c r="AG413"/>
  <c r="AF413"/>
  <c r="AE413"/>
  <c r="AM412"/>
  <c r="AL412"/>
  <c r="AK412"/>
  <c r="AJ412"/>
  <c r="AI412"/>
  <c r="AH412"/>
  <c r="AG412"/>
  <c r="AF412"/>
  <c r="AE412"/>
  <c r="AD412"/>
  <c r="AM411"/>
  <c r="AL411"/>
  <c r="AK411"/>
  <c r="AJ411"/>
  <c r="AI411"/>
  <c r="AH411"/>
  <c r="AG411"/>
  <c r="AF411"/>
  <c r="AE411"/>
  <c r="AD411"/>
  <c r="AJ410"/>
  <c r="AI410"/>
  <c r="AH410"/>
  <c r="AD410"/>
  <c r="AJ409"/>
  <c r="AI409"/>
  <c r="AH409"/>
  <c r="AD409"/>
  <c r="AJ408"/>
  <c r="AI408"/>
  <c r="AH408"/>
  <c r="AD408"/>
  <c r="AM407"/>
  <c r="AL407"/>
  <c r="AK407"/>
  <c r="AJ407"/>
  <c r="AI407"/>
  <c r="AH407"/>
  <c r="AG407"/>
  <c r="AF407"/>
  <c r="AE407"/>
  <c r="AM406"/>
  <c r="AL406"/>
  <c r="AK406"/>
  <c r="AJ406"/>
  <c r="AI406"/>
  <c r="AH406"/>
  <c r="AG406"/>
  <c r="AF406"/>
  <c r="AE406"/>
  <c r="AD406"/>
  <c r="AM405"/>
  <c r="AL405"/>
  <c r="AK405"/>
  <c r="AJ405"/>
  <c r="AI405"/>
  <c r="AH405"/>
  <c r="AG405"/>
  <c r="AF405"/>
  <c r="AE405"/>
  <c r="AD405"/>
  <c r="AJ404"/>
  <c r="AI404"/>
  <c r="AH404"/>
  <c r="AD404"/>
  <c r="AJ403"/>
  <c r="AI403"/>
  <c r="AH403"/>
  <c r="AD403"/>
  <c r="AJ402"/>
  <c r="AI402"/>
  <c r="AH402"/>
  <c r="AD402"/>
  <c r="AM401"/>
  <c r="AL401"/>
  <c r="AK401"/>
  <c r="AJ401"/>
  <c r="AI401"/>
  <c r="AH401"/>
  <c r="AG401"/>
  <c r="AF401"/>
  <c r="AE401"/>
  <c r="AM400"/>
  <c r="AL400"/>
  <c r="AK400"/>
  <c r="AJ400"/>
  <c r="AI400"/>
  <c r="AH400"/>
  <c r="AG400"/>
  <c r="AF400"/>
  <c r="AE400"/>
  <c r="AD400"/>
  <c r="AM399"/>
  <c r="AL399"/>
  <c r="AK399"/>
  <c r="AJ399"/>
  <c r="AI399"/>
  <c r="AH399"/>
  <c r="AG399"/>
  <c r="AF399"/>
  <c r="AE399"/>
  <c r="AD399"/>
  <c r="AJ398"/>
  <c r="AI398"/>
  <c r="AH398"/>
  <c r="AD398"/>
  <c r="AJ397"/>
  <c r="AI397"/>
  <c r="AH397"/>
  <c r="AD397"/>
  <c r="AJ396"/>
  <c r="AI396"/>
  <c r="AH396"/>
  <c r="AD396"/>
  <c r="AM395"/>
  <c r="AL395"/>
  <c r="AK395"/>
  <c r="AJ395"/>
  <c r="AI395"/>
  <c r="AH395"/>
  <c r="AG395"/>
  <c r="AF395"/>
  <c r="AE395"/>
  <c r="AM394"/>
  <c r="AL394"/>
  <c r="AK394"/>
  <c r="AJ394"/>
  <c r="AI394"/>
  <c r="AH394"/>
  <c r="AG394"/>
  <c r="AF394"/>
  <c r="AE394"/>
  <c r="AD394"/>
  <c r="AM393"/>
  <c r="AL393"/>
  <c r="AK393"/>
  <c r="AJ393"/>
  <c r="AI393"/>
  <c r="AH393"/>
  <c r="AG393"/>
  <c r="AF393"/>
  <c r="AE393"/>
  <c r="AD393"/>
  <c r="AJ392"/>
  <c r="AI392"/>
  <c r="AH392"/>
  <c r="AD392"/>
  <c r="AJ391"/>
  <c r="AI391"/>
  <c r="AH391"/>
  <c r="AD391"/>
  <c r="AJ390"/>
  <c r="AI390"/>
  <c r="AH390"/>
  <c r="AD390"/>
  <c r="AM389"/>
  <c r="AL389"/>
  <c r="AK389"/>
  <c r="AJ389"/>
  <c r="AI389"/>
  <c r="AH389"/>
  <c r="AG389"/>
  <c r="AF389"/>
  <c r="AE389"/>
  <c r="AM388"/>
  <c r="AL388"/>
  <c r="AK388"/>
  <c r="AJ388"/>
  <c r="AI388"/>
  <c r="AH388"/>
  <c r="AG388"/>
  <c r="AF388"/>
  <c r="AE388"/>
  <c r="AD388"/>
  <c r="AM387"/>
  <c r="AL387"/>
  <c r="AK387"/>
  <c r="AJ387"/>
  <c r="AI387"/>
  <c r="AH387"/>
  <c r="AG387"/>
  <c r="AF387"/>
  <c r="AE387"/>
  <c r="AD387"/>
  <c r="AJ386"/>
  <c r="AI386"/>
  <c r="AH386"/>
  <c r="AD386"/>
  <c r="AJ385"/>
  <c r="AI385"/>
  <c r="AH385"/>
  <c r="AD385"/>
  <c r="AJ384"/>
  <c r="AI384"/>
  <c r="AH384"/>
  <c r="AD384"/>
  <c r="AM383"/>
  <c r="AL383"/>
  <c r="AK383"/>
  <c r="AJ383"/>
  <c r="AI383"/>
  <c r="AH383"/>
  <c r="AG383"/>
  <c r="AF383"/>
  <c r="AE383"/>
  <c r="AM382"/>
  <c r="AL382"/>
  <c r="AK382"/>
  <c r="AJ382"/>
  <c r="AI382"/>
  <c r="AH382"/>
  <c r="AG382"/>
  <c r="AF382"/>
  <c r="AE382"/>
  <c r="AD382"/>
  <c r="AM381"/>
  <c r="AL381"/>
  <c r="AK381"/>
  <c r="AJ381"/>
  <c r="AI381"/>
  <c r="AH381"/>
  <c r="AG381"/>
  <c r="AF381"/>
  <c r="AE381"/>
  <c r="AD381"/>
  <c r="AJ380"/>
  <c r="AI380"/>
  <c r="AH380"/>
  <c r="AD380"/>
  <c r="AJ379"/>
  <c r="AI379"/>
  <c r="AH379"/>
  <c r="AD379"/>
  <c r="AJ378"/>
  <c r="AI378"/>
  <c r="AH378"/>
  <c r="AD378"/>
  <c r="AM377"/>
  <c r="AL377"/>
  <c r="AK377"/>
  <c r="AJ377"/>
  <c r="AI377"/>
  <c r="AH377"/>
  <c r="AG377"/>
  <c r="AF377"/>
  <c r="AE377"/>
  <c r="AM376"/>
  <c r="AL376"/>
  <c r="AK376"/>
  <c r="AJ376"/>
  <c r="AI376"/>
  <c r="AH376"/>
  <c r="AG376"/>
  <c r="AF376"/>
  <c r="AE376"/>
  <c r="AD376"/>
  <c r="AM375"/>
  <c r="AL375"/>
  <c r="AK375"/>
  <c r="AJ375"/>
  <c r="AI375"/>
  <c r="AH375"/>
  <c r="AG375"/>
  <c r="AF375"/>
  <c r="AE375"/>
  <c r="AD375"/>
  <c r="AJ374"/>
  <c r="AI374"/>
  <c r="AH374"/>
  <c r="AD374"/>
  <c r="AJ373"/>
  <c r="AI373"/>
  <c r="AH373"/>
  <c r="AD373"/>
  <c r="AJ372"/>
  <c r="AI372"/>
  <c r="AH372"/>
  <c r="AD372"/>
  <c r="AM371"/>
  <c r="AL371"/>
  <c r="AK371"/>
  <c r="AJ371"/>
  <c r="AI371"/>
  <c r="AH371"/>
  <c r="AG371"/>
  <c r="AF371"/>
  <c r="AE371"/>
  <c r="AM370"/>
  <c r="AL370"/>
  <c r="AK370"/>
  <c r="AJ370"/>
  <c r="AI370"/>
  <c r="AH370"/>
  <c r="AG370"/>
  <c r="AF370"/>
  <c r="AE370"/>
  <c r="AD370"/>
  <c r="AM369"/>
  <c r="AL369"/>
  <c r="AK369"/>
  <c r="AJ369"/>
  <c r="AI369"/>
  <c r="AH369"/>
  <c r="AG369"/>
  <c r="AF369"/>
  <c r="AE369"/>
  <c r="AD369"/>
  <c r="AJ368"/>
  <c r="AI368"/>
  <c r="AH368"/>
  <c r="AD368"/>
  <c r="AJ367"/>
  <c r="AI367"/>
  <c r="AH367"/>
  <c r="AD367"/>
  <c r="AJ366"/>
  <c r="AI366"/>
  <c r="AH366"/>
  <c r="AD366"/>
  <c r="AM365"/>
  <c r="AL365"/>
  <c r="AK365"/>
  <c r="AJ365"/>
  <c r="AI365"/>
  <c r="AH365"/>
  <c r="AG365"/>
  <c r="AF365"/>
  <c r="AE365"/>
  <c r="AM364"/>
  <c r="AL364"/>
  <c r="AK364"/>
  <c r="AJ364"/>
  <c r="AI364"/>
  <c r="AH364"/>
  <c r="AG364"/>
  <c r="AF364"/>
  <c r="AE364"/>
  <c r="AD364"/>
  <c r="AM363"/>
  <c r="AL363"/>
  <c r="AK363"/>
  <c r="AJ363"/>
  <c r="AI363"/>
  <c r="AH363"/>
  <c r="AG363"/>
  <c r="AF363"/>
  <c r="AE363"/>
  <c r="AD363"/>
  <c r="AJ362"/>
  <c r="AI362"/>
  <c r="AH362"/>
  <c r="AD362"/>
  <c r="AJ361"/>
  <c r="AI361"/>
  <c r="AH361"/>
  <c r="AD361"/>
  <c r="AJ360"/>
  <c r="AI360"/>
  <c r="AH360"/>
  <c r="AD360"/>
  <c r="AM359"/>
  <c r="AL359"/>
  <c r="AK359"/>
  <c r="AJ359"/>
  <c r="AI359"/>
  <c r="AH359"/>
  <c r="AG359"/>
  <c r="AF359"/>
  <c r="AE359"/>
  <c r="AM358"/>
  <c r="AL358"/>
  <c r="AK358"/>
  <c r="AJ358"/>
  <c r="AI358"/>
  <c r="AH358"/>
  <c r="AG358"/>
  <c r="AF358"/>
  <c r="AE358"/>
  <c r="AD358"/>
  <c r="AM357"/>
  <c r="AL357"/>
  <c r="AK357"/>
  <c r="AJ357"/>
  <c r="AI357"/>
  <c r="AH357"/>
  <c r="AG357"/>
  <c r="AF357"/>
  <c r="AE357"/>
  <c r="AD357"/>
  <c r="AJ356"/>
  <c r="AI356"/>
  <c r="AH356"/>
  <c r="AD356"/>
  <c r="AJ355"/>
  <c r="AI355"/>
  <c r="AH355"/>
  <c r="AD355"/>
  <c r="AJ354"/>
  <c r="AI354"/>
  <c r="AH354"/>
  <c r="AD354"/>
  <c r="AM353"/>
  <c r="AL353"/>
  <c r="AK353"/>
  <c r="AJ353"/>
  <c r="AI353"/>
  <c r="AH353"/>
  <c r="AG353"/>
  <c r="AF353"/>
  <c r="AE353"/>
  <c r="AM352"/>
  <c r="AL352"/>
  <c r="AK352"/>
  <c r="AJ352"/>
  <c r="AI352"/>
  <c r="AH352"/>
  <c r="AG352"/>
  <c r="AF352"/>
  <c r="AE352"/>
  <c r="AD352"/>
  <c r="AM351"/>
  <c r="AL351"/>
  <c r="AK351"/>
  <c r="AJ351"/>
  <c r="AI351"/>
  <c r="AH351"/>
  <c r="AG351"/>
  <c r="AF351"/>
  <c r="AE351"/>
  <c r="AD351"/>
  <c r="AJ350"/>
  <c r="AI350"/>
  <c r="AH350"/>
  <c r="AD350"/>
  <c r="AJ349"/>
  <c r="AI349"/>
  <c r="AH349"/>
  <c r="AD349"/>
  <c r="AJ348"/>
  <c r="AI348"/>
  <c r="AH348"/>
  <c r="AD348"/>
  <c r="AM347"/>
  <c r="AL347"/>
  <c r="AK347"/>
  <c r="AJ347"/>
  <c r="AI347"/>
  <c r="AH347"/>
  <c r="AG347"/>
  <c r="AF347"/>
  <c r="AE347"/>
  <c r="AM346"/>
  <c r="AL346"/>
  <c r="AK346"/>
  <c r="AJ346"/>
  <c r="AI346"/>
  <c r="AH346"/>
  <c r="AG346"/>
  <c r="AF346"/>
  <c r="AE346"/>
  <c r="AD346"/>
  <c r="AM345"/>
  <c r="AL345"/>
  <c r="AK345"/>
  <c r="AJ345"/>
  <c r="AI345"/>
  <c r="AH345"/>
  <c r="AG345"/>
  <c r="AF345"/>
  <c r="AE345"/>
  <c r="AD345"/>
  <c r="AJ344"/>
  <c r="AI344"/>
  <c r="AH344"/>
  <c r="AD344"/>
  <c r="AJ343"/>
  <c r="AI343"/>
  <c r="AH343"/>
  <c r="AD343"/>
  <c r="AJ342"/>
  <c r="AI342"/>
  <c r="AH342"/>
  <c r="AD342"/>
  <c r="AM341"/>
  <c r="AL341"/>
  <c r="AK341"/>
  <c r="AJ341"/>
  <c r="AI341"/>
  <c r="AH341"/>
  <c r="AG341"/>
  <c r="AF341"/>
  <c r="AE341"/>
  <c r="AM340"/>
  <c r="AL340"/>
  <c r="AK340"/>
  <c r="AJ340"/>
  <c r="AI340"/>
  <c r="AH340"/>
  <c r="AG340"/>
  <c r="AF340"/>
  <c r="AE340"/>
  <c r="AD340"/>
  <c r="AM339"/>
  <c r="AL339"/>
  <c r="AK339"/>
  <c r="AJ339"/>
  <c r="AI339"/>
  <c r="AH339"/>
  <c r="AG339"/>
  <c r="AF339"/>
  <c r="AE339"/>
  <c r="AD339"/>
  <c r="AJ338"/>
  <c r="AI338"/>
  <c r="AH338"/>
  <c r="AD338"/>
  <c r="AJ337"/>
  <c r="AI337"/>
  <c r="AH337"/>
  <c r="AD337"/>
  <c r="AJ336"/>
  <c r="AI336"/>
  <c r="AH336"/>
  <c r="AD336"/>
  <c r="AM335"/>
  <c r="AL335"/>
  <c r="AK335"/>
  <c r="AJ335"/>
  <c r="AI335"/>
  <c r="AH335"/>
  <c r="AG335"/>
  <c r="AF335"/>
  <c r="AE335"/>
  <c r="AM334"/>
  <c r="AL334"/>
  <c r="AK334"/>
  <c r="AJ334"/>
  <c r="AI334"/>
  <c r="AH334"/>
  <c r="AG334"/>
  <c r="AF334"/>
  <c r="AE334"/>
  <c r="AD334"/>
  <c r="AM333"/>
  <c r="AL333"/>
  <c r="AK333"/>
  <c r="AJ333"/>
  <c r="AI333"/>
  <c r="AH333"/>
  <c r="AG333"/>
  <c r="AF333"/>
  <c r="AE333"/>
  <c r="AD333"/>
  <c r="AJ332"/>
  <c r="AI332"/>
  <c r="AH332"/>
  <c r="AD332"/>
  <c r="AJ331"/>
  <c r="AI331"/>
  <c r="AH331"/>
  <c r="AD331"/>
  <c r="AJ330"/>
  <c r="AI330"/>
  <c r="AH330"/>
  <c r="AD330"/>
  <c r="AM329"/>
  <c r="AL329"/>
  <c r="AK329"/>
  <c r="AJ329"/>
  <c r="AI329"/>
  <c r="AH329"/>
  <c r="AG329"/>
  <c r="AF329"/>
  <c r="AE329"/>
  <c r="AM328"/>
  <c r="AL328"/>
  <c r="AK328"/>
  <c r="AJ328"/>
  <c r="AI328"/>
  <c r="AH328"/>
  <c r="AG328"/>
  <c r="AF328"/>
  <c r="AE328"/>
  <c r="AD328"/>
  <c r="AM327"/>
  <c r="AL327"/>
  <c r="AK327"/>
  <c r="AJ327"/>
  <c r="AI327"/>
  <c r="AH327"/>
  <c r="AG327"/>
  <c r="AF327"/>
  <c r="AE327"/>
  <c r="AD327"/>
  <c r="AJ326"/>
  <c r="AI326"/>
  <c r="AH326"/>
  <c r="AD326"/>
  <c r="AJ325"/>
  <c r="AI325"/>
  <c r="AH325"/>
  <c r="AD325"/>
  <c r="AJ324"/>
  <c r="AI324"/>
  <c r="AH324"/>
  <c r="AD324"/>
  <c r="AM323"/>
  <c r="AL323"/>
  <c r="AK323"/>
  <c r="AJ323"/>
  <c r="AI323"/>
  <c r="AH323"/>
  <c r="AG323"/>
  <c r="AF323"/>
  <c r="AE323"/>
  <c r="AM322"/>
  <c r="AL322"/>
  <c r="AK322"/>
  <c r="AJ322"/>
  <c r="AI322"/>
  <c r="AH322"/>
  <c r="AG322"/>
  <c r="AF322"/>
  <c r="AE322"/>
  <c r="AD322"/>
  <c r="AM321"/>
  <c r="AL321"/>
  <c r="AK321"/>
  <c r="AJ321"/>
  <c r="AI321"/>
  <c r="AH321"/>
  <c r="AG321"/>
  <c r="AF321"/>
  <c r="AE321"/>
  <c r="AD321"/>
  <c r="AJ320"/>
  <c r="AI320"/>
  <c r="AH320"/>
  <c r="AD320"/>
  <c r="AJ319"/>
  <c r="AI319"/>
  <c r="AH319"/>
  <c r="AD319"/>
  <c r="AJ318"/>
  <c r="AI318"/>
  <c r="AH318"/>
  <c r="AD318"/>
  <c r="AM317"/>
  <c r="AL317"/>
  <c r="AK317"/>
  <c r="AJ317"/>
  <c r="AI317"/>
  <c r="AH317"/>
  <c r="AG317"/>
  <c r="AF317"/>
  <c r="AE317"/>
  <c r="AM316"/>
  <c r="AL316"/>
  <c r="AK316"/>
  <c r="AJ316"/>
  <c r="AI316"/>
  <c r="AH316"/>
  <c r="AG316"/>
  <c r="AF316"/>
  <c r="AE316"/>
  <c r="AD316"/>
  <c r="AM315"/>
  <c r="AL315"/>
  <c r="AK315"/>
  <c r="AJ315"/>
  <c r="AI315"/>
  <c r="AH315"/>
  <c r="AG315"/>
  <c r="AF315"/>
  <c r="AE315"/>
  <c r="AD315"/>
  <c r="AJ314"/>
  <c r="AI314"/>
  <c r="AH314"/>
  <c r="AD314"/>
  <c r="AJ313"/>
  <c r="AI313"/>
  <c r="AH313"/>
  <c r="AD313"/>
  <c r="AJ312"/>
  <c r="AI312"/>
  <c r="AH312"/>
  <c r="AD312"/>
  <c r="AM311"/>
  <c r="AL311"/>
  <c r="AK311"/>
  <c r="AJ311"/>
  <c r="AI311"/>
  <c r="AH311"/>
  <c r="AG311"/>
  <c r="AF311"/>
  <c r="AE311"/>
  <c r="AM310"/>
  <c r="AL310"/>
  <c r="AK310"/>
  <c r="AJ310"/>
  <c r="AI310"/>
  <c r="AH310"/>
  <c r="AG310"/>
  <c r="AF310"/>
  <c r="AE310"/>
  <c r="AD310"/>
  <c r="AM309"/>
  <c r="AL309"/>
  <c r="AK309"/>
  <c r="AJ309"/>
  <c r="AI309"/>
  <c r="AH309"/>
  <c r="AG309"/>
  <c r="AF309"/>
  <c r="AE309"/>
  <c r="AD309"/>
  <c r="AJ308"/>
  <c r="AI308"/>
  <c r="AH308"/>
  <c r="AD308"/>
  <c r="AJ307"/>
  <c r="AI307"/>
  <c r="AH307"/>
  <c r="AD307"/>
  <c r="AJ306"/>
  <c r="AI306"/>
  <c r="AH306"/>
  <c r="AD306"/>
  <c r="AM305"/>
  <c r="AL305"/>
  <c r="AK305"/>
  <c r="AJ305"/>
  <c r="AI305"/>
  <c r="AH305"/>
  <c r="AG305"/>
  <c r="AF305"/>
  <c r="AE305"/>
  <c r="C5"/>
  <c r="AG6" s="1"/>
  <c r="AS6" s="1"/>
  <c r="E1"/>
  <c r="C48" s="1"/>
  <c r="B1"/>
  <c r="AG306" l="1"/>
  <c r="AG7"/>
  <c r="AS7" s="1"/>
  <c r="E5"/>
  <c r="AP5"/>
  <c r="AD305" s="1"/>
  <c r="C11"/>
  <c r="C12"/>
  <c r="C24"/>
  <c r="C36"/>
  <c r="C294"/>
  <c r="C282"/>
  <c r="C270"/>
  <c r="C300"/>
  <c r="C288"/>
  <c r="C276"/>
  <c r="C264"/>
  <c r="C252"/>
  <c r="C240"/>
  <c r="C228"/>
  <c r="C258"/>
  <c r="C246"/>
  <c r="C234"/>
  <c r="C222"/>
  <c r="C210"/>
  <c r="C198"/>
  <c r="C186"/>
  <c r="C174"/>
  <c r="C162"/>
  <c r="C150"/>
  <c r="C138"/>
  <c r="C216"/>
  <c r="C204"/>
  <c r="C192"/>
  <c r="C180"/>
  <c r="C168"/>
  <c r="C156"/>
  <c r="C144"/>
  <c r="C132"/>
  <c r="C120"/>
  <c r="C108"/>
  <c r="C96"/>
  <c r="C84"/>
  <c r="C72"/>
  <c r="C60"/>
  <c r="C126"/>
  <c r="C114"/>
  <c r="C102"/>
  <c r="C90"/>
  <c r="C78"/>
  <c r="C66"/>
  <c r="C54"/>
  <c r="AD5"/>
  <c r="C6"/>
  <c r="C18"/>
  <c r="C30"/>
  <c r="C42"/>
  <c r="AQ8" l="1"/>
  <c r="AE308" s="1"/>
  <c r="AE8"/>
  <c r="AQ7"/>
  <c r="AE307" s="1"/>
  <c r="AE7"/>
  <c r="AQ6"/>
  <c r="AE306" s="1"/>
  <c r="AE6"/>
  <c r="C17"/>
  <c r="AP11"/>
  <c r="AD311" s="1"/>
  <c r="E11"/>
  <c r="AG12"/>
  <c r="AS12" s="1"/>
  <c r="AD11"/>
  <c r="B9"/>
  <c r="B8"/>
  <c r="B7"/>
  <c r="A6"/>
  <c r="A10"/>
  <c r="A9"/>
  <c r="AR8"/>
  <c r="AF8"/>
  <c r="A8"/>
  <c r="AR7"/>
  <c r="AF7"/>
  <c r="A7"/>
  <c r="AR6"/>
  <c r="AF6"/>
  <c r="B6"/>
  <c r="A5"/>
  <c r="AG307"/>
  <c r="AG8"/>
  <c r="AS8" s="1"/>
  <c r="AG308" s="1"/>
  <c r="H6" l="1"/>
  <c r="F6"/>
  <c r="G6"/>
  <c r="E6"/>
  <c r="AF306"/>
  <c r="AX6"/>
  <c r="AL306" s="1"/>
  <c r="AY6"/>
  <c r="AM306" s="1"/>
  <c r="AW6"/>
  <c r="AK306" s="1"/>
  <c r="AL7"/>
  <c r="AM7"/>
  <c r="AK7"/>
  <c r="Q7"/>
  <c r="O7"/>
  <c r="AF308"/>
  <c r="AX8"/>
  <c r="AL308" s="1"/>
  <c r="AY8"/>
  <c r="AM308" s="1"/>
  <c r="AW8"/>
  <c r="AK308" s="1"/>
  <c r="T8"/>
  <c r="R8"/>
  <c r="H7"/>
  <c r="F7"/>
  <c r="G7"/>
  <c r="E7"/>
  <c r="H9"/>
  <c r="F9"/>
  <c r="G9"/>
  <c r="E9"/>
  <c r="AG312"/>
  <c r="AG13"/>
  <c r="AS13" s="1"/>
  <c r="N6"/>
  <c r="L6"/>
  <c r="AL6"/>
  <c r="AM6"/>
  <c r="AK6"/>
  <c r="T6"/>
  <c r="R6"/>
  <c r="AF307"/>
  <c r="AX7"/>
  <c r="AL307" s="1"/>
  <c r="AY7"/>
  <c r="AM307" s="1"/>
  <c r="AW7"/>
  <c r="AK307" s="1"/>
  <c r="AL8"/>
  <c r="AM8"/>
  <c r="AK8"/>
  <c r="T7"/>
  <c r="R7"/>
  <c r="Q6"/>
  <c r="O6"/>
  <c r="H8"/>
  <c r="F8"/>
  <c r="G8"/>
  <c r="E8"/>
  <c r="AQ14"/>
  <c r="AE314" s="1"/>
  <c r="AE14"/>
  <c r="AQ13"/>
  <c r="AE313" s="1"/>
  <c r="AE13"/>
  <c r="AQ12"/>
  <c r="AE312" s="1"/>
  <c r="AE12"/>
  <c r="A16"/>
  <c r="A15"/>
  <c r="AR14"/>
  <c r="AF14"/>
  <c r="A14"/>
  <c r="AR13"/>
  <c r="AF13"/>
  <c r="A13"/>
  <c r="AR12"/>
  <c r="AF12"/>
  <c r="B12"/>
  <c r="A11"/>
  <c r="B15"/>
  <c r="B14"/>
  <c r="B13"/>
  <c r="A12"/>
  <c r="AG18"/>
  <c r="AS18" s="1"/>
  <c r="AD17"/>
  <c r="C23"/>
  <c r="AP17"/>
  <c r="AD317" s="1"/>
  <c r="E17"/>
  <c r="AQ20" l="1"/>
  <c r="AE320" s="1"/>
  <c r="AE20"/>
  <c r="AQ19"/>
  <c r="AE319" s="1"/>
  <c r="AE19"/>
  <c r="AQ18"/>
  <c r="AE318" s="1"/>
  <c r="AE18"/>
  <c r="O12"/>
  <c r="Q12"/>
  <c r="G14"/>
  <c r="E14"/>
  <c r="H14"/>
  <c r="F14"/>
  <c r="L12"/>
  <c r="N12"/>
  <c r="AM12"/>
  <c r="AK12"/>
  <c r="AL12"/>
  <c r="R12"/>
  <c r="T12"/>
  <c r="AF313"/>
  <c r="AY13"/>
  <c r="AM313" s="1"/>
  <c r="AW13"/>
  <c r="AK313" s="1"/>
  <c r="AX13"/>
  <c r="AL313" s="1"/>
  <c r="AM14"/>
  <c r="AK14"/>
  <c r="AL14"/>
  <c r="R13"/>
  <c r="T13"/>
  <c r="K8"/>
  <c r="BL8" s="1"/>
  <c r="BI6"/>
  <c r="BD6"/>
  <c r="N9"/>
  <c r="BM9" s="1"/>
  <c r="BE7"/>
  <c r="BJ7"/>
  <c r="BO6"/>
  <c r="I9"/>
  <c r="K7"/>
  <c r="BL7" s="1"/>
  <c r="BC6"/>
  <c r="BH6"/>
  <c r="AG313"/>
  <c r="AG14"/>
  <c r="AS14" s="1"/>
  <c r="AG314" s="1"/>
  <c r="Q9"/>
  <c r="BN9" s="1"/>
  <c r="BE8"/>
  <c r="BJ8"/>
  <c r="N8"/>
  <c r="BM8" s="1"/>
  <c r="BI7"/>
  <c r="BD7"/>
  <c r="B21"/>
  <c r="B20"/>
  <c r="B19"/>
  <c r="A18"/>
  <c r="A22"/>
  <c r="A21"/>
  <c r="AR20"/>
  <c r="AF20"/>
  <c r="A20"/>
  <c r="AR19"/>
  <c r="AF19"/>
  <c r="A19"/>
  <c r="AR18"/>
  <c r="AF18"/>
  <c r="B18"/>
  <c r="A17"/>
  <c r="C29"/>
  <c r="AP23"/>
  <c r="AD323" s="1"/>
  <c r="E23"/>
  <c r="AG24"/>
  <c r="AS24" s="1"/>
  <c r="AD23"/>
  <c r="AG318"/>
  <c r="AG19"/>
  <c r="AS19" s="1"/>
  <c r="G13"/>
  <c r="E13"/>
  <c r="H13"/>
  <c r="F13"/>
  <c r="G15"/>
  <c r="E15"/>
  <c r="H15"/>
  <c r="F15"/>
  <c r="G12"/>
  <c r="E12"/>
  <c r="H12"/>
  <c r="F12"/>
  <c r="AF312"/>
  <c r="AY12"/>
  <c r="AM312" s="1"/>
  <c r="AW12"/>
  <c r="AK312" s="1"/>
  <c r="AX12"/>
  <c r="AL312" s="1"/>
  <c r="AM13"/>
  <c r="AK13"/>
  <c r="AL13"/>
  <c r="O13"/>
  <c r="Q13"/>
  <c r="AF314"/>
  <c r="AY14"/>
  <c r="AM314" s="1"/>
  <c r="AW14"/>
  <c r="AK314" s="1"/>
  <c r="AX14"/>
  <c r="AL314" s="1"/>
  <c r="R14"/>
  <c r="T14"/>
  <c r="I8"/>
  <c r="BN6"/>
  <c r="BO7"/>
  <c r="L9"/>
  <c r="K9"/>
  <c r="BL9" s="1"/>
  <c r="W9" s="1"/>
  <c r="BE6"/>
  <c r="BJ6"/>
  <c r="BM6"/>
  <c r="W6" s="1"/>
  <c r="X6" s="1"/>
  <c r="I7"/>
  <c r="BO8"/>
  <c r="O9"/>
  <c r="L8"/>
  <c r="BN7"/>
  <c r="BH8" l="1"/>
  <c r="BC8"/>
  <c r="BH9"/>
  <c r="BC9"/>
  <c r="BD9"/>
  <c r="BI9"/>
  <c r="BB7"/>
  <c r="BG7"/>
  <c r="U7" s="1"/>
  <c r="BB8"/>
  <c r="BG8"/>
  <c r="U8" s="1"/>
  <c r="BJ14"/>
  <c r="Q15"/>
  <c r="BN15" s="1"/>
  <c r="BE14"/>
  <c r="BD13"/>
  <c r="N14"/>
  <c r="BM14" s="1"/>
  <c r="BI13"/>
  <c r="AG319"/>
  <c r="AG20"/>
  <c r="AS20" s="1"/>
  <c r="AG320" s="1"/>
  <c r="AQ26"/>
  <c r="AE326" s="1"/>
  <c r="AE26"/>
  <c r="AQ25"/>
  <c r="AE325" s="1"/>
  <c r="AE25"/>
  <c r="AQ24"/>
  <c r="AE324" s="1"/>
  <c r="AE24"/>
  <c r="A28"/>
  <c r="A27"/>
  <c r="AR26"/>
  <c r="AF26"/>
  <c r="A26"/>
  <c r="AR25"/>
  <c r="AF25"/>
  <c r="A25"/>
  <c r="AR24"/>
  <c r="AF24"/>
  <c r="B24"/>
  <c r="A23"/>
  <c r="B27"/>
  <c r="B26"/>
  <c r="B25"/>
  <c r="A24"/>
  <c r="AD29"/>
  <c r="C35"/>
  <c r="AP29"/>
  <c r="AD329" s="1"/>
  <c r="E29"/>
  <c r="H18"/>
  <c r="F18"/>
  <c r="G18"/>
  <c r="E18"/>
  <c r="AF318"/>
  <c r="AX18"/>
  <c r="AL318" s="1"/>
  <c r="AY18"/>
  <c r="AM318" s="1"/>
  <c r="AW18"/>
  <c r="AK318" s="1"/>
  <c r="AL19"/>
  <c r="AM19"/>
  <c r="AK19"/>
  <c r="Q19"/>
  <c r="O19"/>
  <c r="AF320"/>
  <c r="AX20"/>
  <c r="AL320" s="1"/>
  <c r="AY20"/>
  <c r="AM320" s="1"/>
  <c r="AW20"/>
  <c r="AK320" s="1"/>
  <c r="T20"/>
  <c r="R20"/>
  <c r="H19"/>
  <c r="F19"/>
  <c r="G19"/>
  <c r="E19"/>
  <c r="H21"/>
  <c r="F21"/>
  <c r="G21"/>
  <c r="E21"/>
  <c r="BJ13"/>
  <c r="N15"/>
  <c r="BM15" s="1"/>
  <c r="BE13"/>
  <c r="I15"/>
  <c r="BO12"/>
  <c r="BH12"/>
  <c r="K13"/>
  <c r="BL13" s="1"/>
  <c r="BC12"/>
  <c r="BD12"/>
  <c r="K14"/>
  <c r="BL14" s="1"/>
  <c r="BI12"/>
  <c r="U6"/>
  <c r="W7"/>
  <c r="X7" s="1"/>
  <c r="W8"/>
  <c r="X8" s="1"/>
  <c r="O15"/>
  <c r="BO14"/>
  <c r="L14"/>
  <c r="BN13"/>
  <c r="AG324"/>
  <c r="AG25"/>
  <c r="AS25" s="1"/>
  <c r="N18"/>
  <c r="L18"/>
  <c r="AL18"/>
  <c r="AM18"/>
  <c r="AK18"/>
  <c r="T18"/>
  <c r="R18"/>
  <c r="AF319"/>
  <c r="AX19"/>
  <c r="AL319" s="1"/>
  <c r="AY19"/>
  <c r="AM319" s="1"/>
  <c r="AW19"/>
  <c r="AK319" s="1"/>
  <c r="AL20"/>
  <c r="AM20"/>
  <c r="AK20"/>
  <c r="T19"/>
  <c r="R19"/>
  <c r="Q18"/>
  <c r="O18"/>
  <c r="H20"/>
  <c r="F20"/>
  <c r="G20"/>
  <c r="E20"/>
  <c r="BB9"/>
  <c r="Y9" s="1"/>
  <c r="BG9"/>
  <c r="U9" s="1"/>
  <c r="X9" s="1"/>
  <c r="L15"/>
  <c r="BO13"/>
  <c r="BJ12"/>
  <c r="K15"/>
  <c r="BL15" s="1"/>
  <c r="W15" s="1"/>
  <c r="BE12"/>
  <c r="I13"/>
  <c r="BM12"/>
  <c r="I14"/>
  <c r="BN12"/>
  <c r="BO19" l="1"/>
  <c r="L21"/>
  <c r="K21"/>
  <c r="BL21" s="1"/>
  <c r="BE18"/>
  <c r="BJ18"/>
  <c r="BM18"/>
  <c r="I19"/>
  <c r="BC14"/>
  <c r="BH14"/>
  <c r="BI15"/>
  <c r="BD15"/>
  <c r="BO20"/>
  <c r="O21"/>
  <c r="L20"/>
  <c r="BN19"/>
  <c r="B33"/>
  <c r="B32"/>
  <c r="B31"/>
  <c r="A30"/>
  <c r="A34"/>
  <c r="A33"/>
  <c r="AR32"/>
  <c r="AF32"/>
  <c r="A32"/>
  <c r="AR31"/>
  <c r="AF31"/>
  <c r="A31"/>
  <c r="AR30"/>
  <c r="AF30"/>
  <c r="B30"/>
  <c r="A29"/>
  <c r="C41"/>
  <c r="AP35"/>
  <c r="AD335" s="1"/>
  <c r="E35"/>
  <c r="AD35"/>
  <c r="G25"/>
  <c r="E25"/>
  <c r="H25"/>
  <c r="F25"/>
  <c r="G27"/>
  <c r="E27"/>
  <c r="H27"/>
  <c r="F27"/>
  <c r="G24"/>
  <c r="E24"/>
  <c r="H24"/>
  <c r="F24"/>
  <c r="AF324"/>
  <c r="AY24"/>
  <c r="AM324" s="1"/>
  <c r="AW24"/>
  <c r="AK324" s="1"/>
  <c r="AX24"/>
  <c r="AL324" s="1"/>
  <c r="AM25"/>
  <c r="AK25"/>
  <c r="AL25"/>
  <c r="O25"/>
  <c r="Q25"/>
  <c r="AF326"/>
  <c r="AY26"/>
  <c r="AM326" s="1"/>
  <c r="AW26"/>
  <c r="AK326" s="1"/>
  <c r="AX26"/>
  <c r="AL326" s="1"/>
  <c r="R26"/>
  <c r="T26"/>
  <c r="Y7"/>
  <c r="Y6"/>
  <c r="W13"/>
  <c r="AG30"/>
  <c r="AS30" s="1"/>
  <c r="Y8"/>
  <c r="Z8" s="1"/>
  <c r="BC15"/>
  <c r="BH15"/>
  <c r="I20"/>
  <c r="BN18"/>
  <c r="BG14"/>
  <c r="U14" s="1"/>
  <c r="BB14"/>
  <c r="BG13"/>
  <c r="U13" s="1"/>
  <c r="BB13"/>
  <c r="Y13" s="1"/>
  <c r="K20"/>
  <c r="BL20" s="1"/>
  <c r="BI18"/>
  <c r="BD18"/>
  <c r="N21"/>
  <c r="BM21" s="1"/>
  <c r="BE19"/>
  <c r="BJ19"/>
  <c r="BO18"/>
  <c r="I21"/>
  <c r="K19"/>
  <c r="BL19" s="1"/>
  <c r="W19" s="1"/>
  <c r="BC18"/>
  <c r="BH18"/>
  <c r="AG325"/>
  <c r="AG26"/>
  <c r="AS26" s="1"/>
  <c r="AG326" s="1"/>
  <c r="BG15"/>
  <c r="U15" s="1"/>
  <c r="BB15"/>
  <c r="Q21"/>
  <c r="BN21" s="1"/>
  <c r="BE20"/>
  <c r="BJ20"/>
  <c r="N20"/>
  <c r="BM20" s="1"/>
  <c r="BI19"/>
  <c r="BD19"/>
  <c r="AQ32"/>
  <c r="AE332" s="1"/>
  <c r="AE32"/>
  <c r="AQ31"/>
  <c r="AE331" s="1"/>
  <c r="AE31"/>
  <c r="AQ30"/>
  <c r="AE330" s="1"/>
  <c r="AE30"/>
  <c r="O24"/>
  <c r="Q24"/>
  <c r="G26"/>
  <c r="E26"/>
  <c r="H26"/>
  <c r="F26"/>
  <c r="L24"/>
  <c r="N24"/>
  <c r="AM24"/>
  <c r="AK24"/>
  <c r="AL24"/>
  <c r="R24"/>
  <c r="T24"/>
  <c r="AF325"/>
  <c r="AY25"/>
  <c r="AM325" s="1"/>
  <c r="AW25"/>
  <c r="AK325" s="1"/>
  <c r="AX25"/>
  <c r="AL325" s="1"/>
  <c r="AM26"/>
  <c r="AK26"/>
  <c r="AL26"/>
  <c r="R25"/>
  <c r="T25"/>
  <c r="W12"/>
  <c r="X12" s="1"/>
  <c r="Z9"/>
  <c r="X15"/>
  <c r="W14"/>
  <c r="X14" s="1"/>
  <c r="U12"/>
  <c r="L27" l="1"/>
  <c r="BO25"/>
  <c r="BJ24"/>
  <c r="K27"/>
  <c r="BL27" s="1"/>
  <c r="BE24"/>
  <c r="I25"/>
  <c r="BM24"/>
  <c r="I26"/>
  <c r="BN24"/>
  <c r="BB20"/>
  <c r="BG20"/>
  <c r="AG330"/>
  <c r="AG31"/>
  <c r="BJ26"/>
  <c r="Q27"/>
  <c r="BN27" s="1"/>
  <c r="BE26"/>
  <c r="BD25"/>
  <c r="N26"/>
  <c r="BM26" s="1"/>
  <c r="BI25"/>
  <c r="AQ38"/>
  <c r="AE338" s="1"/>
  <c r="AE38"/>
  <c r="AQ37"/>
  <c r="AE337" s="1"/>
  <c r="AE37"/>
  <c r="AQ36"/>
  <c r="AE336" s="1"/>
  <c r="AE36"/>
  <c r="A40"/>
  <c r="A39"/>
  <c r="AR38"/>
  <c r="AF38"/>
  <c r="A38"/>
  <c r="AR37"/>
  <c r="AF37"/>
  <c r="A37"/>
  <c r="AR36"/>
  <c r="AF36"/>
  <c r="B36"/>
  <c r="A35"/>
  <c r="B39"/>
  <c r="B38"/>
  <c r="B37"/>
  <c r="A36"/>
  <c r="AD41"/>
  <c r="C47"/>
  <c r="AP41"/>
  <c r="AD341" s="1"/>
  <c r="E41"/>
  <c r="H30"/>
  <c r="F30"/>
  <c r="G30"/>
  <c r="E30"/>
  <c r="AF330"/>
  <c r="AX30"/>
  <c r="AL330" s="1"/>
  <c r="AY30"/>
  <c r="AM330" s="1"/>
  <c r="AW30"/>
  <c r="AK330" s="1"/>
  <c r="AL31"/>
  <c r="AM31"/>
  <c r="AK31"/>
  <c r="Q31"/>
  <c r="O31"/>
  <c r="AF332"/>
  <c r="AX32"/>
  <c r="AL332" s="1"/>
  <c r="AY32"/>
  <c r="AM332" s="1"/>
  <c r="AW32"/>
  <c r="AK332" s="1"/>
  <c r="T32"/>
  <c r="R32"/>
  <c r="H31"/>
  <c r="F31"/>
  <c r="G31"/>
  <c r="E31"/>
  <c r="H33"/>
  <c r="F33"/>
  <c r="G33"/>
  <c r="E33"/>
  <c r="BH20"/>
  <c r="BC20"/>
  <c r="BH21"/>
  <c r="BC21"/>
  <c r="Y15"/>
  <c r="U18"/>
  <c r="W20"/>
  <c r="X13"/>
  <c r="Z7"/>
  <c r="W18"/>
  <c r="X18" s="1"/>
  <c r="Y12"/>
  <c r="BJ25"/>
  <c r="N27"/>
  <c r="BM27" s="1"/>
  <c r="BE25"/>
  <c r="I27"/>
  <c r="BO24"/>
  <c r="BH24"/>
  <c r="K25"/>
  <c r="BL25" s="1"/>
  <c r="BC24"/>
  <c r="BD24"/>
  <c r="K26"/>
  <c r="BL26" s="1"/>
  <c r="BI24"/>
  <c r="BB21"/>
  <c r="BG21"/>
  <c r="O27"/>
  <c r="BO26"/>
  <c r="L26"/>
  <c r="BN25"/>
  <c r="N30"/>
  <c r="L30"/>
  <c r="AL30"/>
  <c r="AM30"/>
  <c r="AK30"/>
  <c r="T30"/>
  <c r="R30"/>
  <c r="AF331"/>
  <c r="AX31"/>
  <c r="AL331" s="1"/>
  <c r="AY31"/>
  <c r="AM331" s="1"/>
  <c r="AW31"/>
  <c r="AK331" s="1"/>
  <c r="AL32"/>
  <c r="AM32"/>
  <c r="AK32"/>
  <c r="T31"/>
  <c r="R31"/>
  <c r="Q30"/>
  <c r="O30"/>
  <c r="H32"/>
  <c r="F32"/>
  <c r="G32"/>
  <c r="E32"/>
  <c r="BD21"/>
  <c r="BI21"/>
  <c r="BB19"/>
  <c r="Y19" s="1"/>
  <c r="BG19"/>
  <c r="U19" s="1"/>
  <c r="X19" s="1"/>
  <c r="Z13"/>
  <c r="Y14"/>
  <c r="Z14" s="1"/>
  <c r="Z6"/>
  <c r="W21"/>
  <c r="K32" l="1"/>
  <c r="BL32" s="1"/>
  <c r="BI30"/>
  <c r="BD30"/>
  <c r="N33"/>
  <c r="BM33" s="1"/>
  <c r="BE31"/>
  <c r="BJ31"/>
  <c r="BO30"/>
  <c r="I33"/>
  <c r="K31"/>
  <c r="BL31" s="1"/>
  <c r="BC30"/>
  <c r="BH30"/>
  <c r="BO32"/>
  <c r="O33"/>
  <c r="L32"/>
  <c r="BN31"/>
  <c r="B45"/>
  <c r="B44"/>
  <c r="B43"/>
  <c r="A42"/>
  <c r="A46"/>
  <c r="A45"/>
  <c r="AR44"/>
  <c r="AF44"/>
  <c r="A44"/>
  <c r="AR43"/>
  <c r="AF43"/>
  <c r="A43"/>
  <c r="AR42"/>
  <c r="AF42"/>
  <c r="B42"/>
  <c r="A41"/>
  <c r="C53"/>
  <c r="AP47"/>
  <c r="AD347" s="1"/>
  <c r="E47"/>
  <c r="AD47"/>
  <c r="G37"/>
  <c r="E37"/>
  <c r="H37"/>
  <c r="F37"/>
  <c r="G39"/>
  <c r="E39"/>
  <c r="H39"/>
  <c r="F39"/>
  <c r="G36"/>
  <c r="E36"/>
  <c r="H36"/>
  <c r="F36"/>
  <c r="AF336"/>
  <c r="AY36"/>
  <c r="AM336" s="1"/>
  <c r="AW36"/>
  <c r="AK336" s="1"/>
  <c r="AX36"/>
  <c r="AL336" s="1"/>
  <c r="AM37"/>
  <c r="AK37"/>
  <c r="AL37"/>
  <c r="O37"/>
  <c r="Q37"/>
  <c r="AF338"/>
  <c r="AY38"/>
  <c r="AM338" s="1"/>
  <c r="AW38"/>
  <c r="AK338" s="1"/>
  <c r="AX38"/>
  <c r="AL338" s="1"/>
  <c r="R38"/>
  <c r="T38"/>
  <c r="BG26"/>
  <c r="BB26"/>
  <c r="BG25"/>
  <c r="U25" s="1"/>
  <c r="BB25"/>
  <c r="Y24" s="1"/>
  <c r="U21"/>
  <c r="X21" s="1"/>
  <c r="W25"/>
  <c r="X25" s="1"/>
  <c r="Y20"/>
  <c r="W27"/>
  <c r="Y18"/>
  <c r="I32"/>
  <c r="BN30"/>
  <c r="BO31"/>
  <c r="L33"/>
  <c r="K33"/>
  <c r="BL33" s="1"/>
  <c r="W33" s="1"/>
  <c r="BE30"/>
  <c r="BJ30"/>
  <c r="BM30"/>
  <c r="W30" s="1"/>
  <c r="X30" s="1"/>
  <c r="I31"/>
  <c r="BC26"/>
  <c r="BH26"/>
  <c r="BI27"/>
  <c r="BD27"/>
  <c r="BG27"/>
  <c r="BB27"/>
  <c r="Q33"/>
  <c r="BN33" s="1"/>
  <c r="BE32"/>
  <c r="BJ32"/>
  <c r="N32"/>
  <c r="BM32" s="1"/>
  <c r="BI31"/>
  <c r="BD31"/>
  <c r="AQ44"/>
  <c r="AE344" s="1"/>
  <c r="AE44"/>
  <c r="AQ43"/>
  <c r="AE343" s="1"/>
  <c r="AE43"/>
  <c r="AQ42"/>
  <c r="AE342" s="1"/>
  <c r="AE42"/>
  <c r="O36"/>
  <c r="Q36"/>
  <c r="G38"/>
  <c r="E38"/>
  <c r="H38"/>
  <c r="F38"/>
  <c r="L36"/>
  <c r="N36"/>
  <c r="AM36"/>
  <c r="AK36"/>
  <c r="AL36"/>
  <c r="R36"/>
  <c r="T36"/>
  <c r="AF337"/>
  <c r="AY37"/>
  <c r="AM337" s="1"/>
  <c r="AW37"/>
  <c r="AK337" s="1"/>
  <c r="AX37"/>
  <c r="AL337" s="1"/>
  <c r="AM38"/>
  <c r="AK38"/>
  <c r="AL38"/>
  <c r="R37"/>
  <c r="T37"/>
  <c r="AS31"/>
  <c r="AG36"/>
  <c r="AS36" s="1"/>
  <c r="BC27"/>
  <c r="BH27"/>
  <c r="Y21"/>
  <c r="Z21" s="1"/>
  <c r="W26"/>
  <c r="U24"/>
  <c r="Z12"/>
  <c r="Z15"/>
  <c r="U20"/>
  <c r="X20" s="1"/>
  <c r="W24"/>
  <c r="X24" s="1"/>
  <c r="AG336" l="1"/>
  <c r="AG37"/>
  <c r="BJ36"/>
  <c r="K39"/>
  <c r="BL39" s="1"/>
  <c r="BE36"/>
  <c r="AG331"/>
  <c r="AG32"/>
  <c r="AS32" s="1"/>
  <c r="AG332" s="1"/>
  <c r="BJ37"/>
  <c r="N39"/>
  <c r="BM39" s="1"/>
  <c r="BE37"/>
  <c r="I39"/>
  <c r="BO36"/>
  <c r="BH36"/>
  <c r="K37"/>
  <c r="BL37" s="1"/>
  <c r="BC36"/>
  <c r="BD36"/>
  <c r="K38"/>
  <c r="BL38" s="1"/>
  <c r="BI36"/>
  <c r="BH33"/>
  <c r="BC33"/>
  <c r="BJ38"/>
  <c r="Q39"/>
  <c r="BN39" s="1"/>
  <c r="BE38"/>
  <c r="BD37"/>
  <c r="N38"/>
  <c r="BM38" s="1"/>
  <c r="BI37"/>
  <c r="AQ50"/>
  <c r="AE350" s="1"/>
  <c r="AE50"/>
  <c r="AQ49"/>
  <c r="AE349" s="1"/>
  <c r="AE49"/>
  <c r="AQ48"/>
  <c r="AE348" s="1"/>
  <c r="AE48"/>
  <c r="A52"/>
  <c r="A51"/>
  <c r="AR50"/>
  <c r="AF50"/>
  <c r="A50"/>
  <c r="AR49"/>
  <c r="AF49"/>
  <c r="A49"/>
  <c r="AR48"/>
  <c r="AF48"/>
  <c r="B48"/>
  <c r="A47"/>
  <c r="B51"/>
  <c r="B50"/>
  <c r="B49"/>
  <c r="A48"/>
  <c r="C59"/>
  <c r="AP53"/>
  <c r="AD353" s="1"/>
  <c r="E53"/>
  <c r="AD53"/>
  <c r="H42"/>
  <c r="F42"/>
  <c r="G42"/>
  <c r="E42"/>
  <c r="AF342"/>
  <c r="AX42"/>
  <c r="AL342" s="1"/>
  <c r="AY42"/>
  <c r="AM342" s="1"/>
  <c r="AW42"/>
  <c r="AK342" s="1"/>
  <c r="AL43"/>
  <c r="AM43"/>
  <c r="AK43"/>
  <c r="Q43"/>
  <c r="O43"/>
  <c r="AF344"/>
  <c r="AX44"/>
  <c r="AL344" s="1"/>
  <c r="AY44"/>
  <c r="AM344" s="1"/>
  <c r="AW44"/>
  <c r="AK344" s="1"/>
  <c r="T44"/>
  <c r="R44"/>
  <c r="H43"/>
  <c r="F43"/>
  <c r="G43"/>
  <c r="E43"/>
  <c r="H45"/>
  <c r="F45"/>
  <c r="G45"/>
  <c r="E45"/>
  <c r="BH32"/>
  <c r="BC32"/>
  <c r="BB33"/>
  <c r="BG33"/>
  <c r="X26"/>
  <c r="Z19"/>
  <c r="U27"/>
  <c r="Z18"/>
  <c r="Z20"/>
  <c r="U26"/>
  <c r="L39"/>
  <c r="BO37"/>
  <c r="I37"/>
  <c r="BM36"/>
  <c r="I38"/>
  <c r="BN36"/>
  <c r="BB31"/>
  <c r="BG31"/>
  <c r="U31" s="1"/>
  <c r="BB32"/>
  <c r="BG32"/>
  <c r="U32" s="1"/>
  <c r="O39"/>
  <c r="BO38"/>
  <c r="L38"/>
  <c r="BN37"/>
  <c r="N42"/>
  <c r="L42"/>
  <c r="AL42"/>
  <c r="AM42"/>
  <c r="AK42"/>
  <c r="T42"/>
  <c r="R42"/>
  <c r="AF343"/>
  <c r="AX43"/>
  <c r="AL343" s="1"/>
  <c r="AY43"/>
  <c r="AM343" s="1"/>
  <c r="AW43"/>
  <c r="AK343" s="1"/>
  <c r="AL44"/>
  <c r="AM44"/>
  <c r="AK44"/>
  <c r="T43"/>
  <c r="R43"/>
  <c r="Q42"/>
  <c r="O42"/>
  <c r="H44"/>
  <c r="F44"/>
  <c r="G44"/>
  <c r="E44"/>
  <c r="BD33"/>
  <c r="BI33"/>
  <c r="Y27"/>
  <c r="X27"/>
  <c r="Y25"/>
  <c r="Y26"/>
  <c r="Z26" s="1"/>
  <c r="U30"/>
  <c r="W31"/>
  <c r="X31" s="1"/>
  <c r="W32"/>
  <c r="X32" s="1"/>
  <c r="I44" l="1"/>
  <c r="BN42"/>
  <c r="BO43"/>
  <c r="L45"/>
  <c r="K45"/>
  <c r="BL45" s="1"/>
  <c r="BE42"/>
  <c r="BJ42"/>
  <c r="BM42"/>
  <c r="I43"/>
  <c r="BC38"/>
  <c r="BH38"/>
  <c r="BI39"/>
  <c r="BD39"/>
  <c r="Y30"/>
  <c r="Y31"/>
  <c r="BG38"/>
  <c r="U38" s="1"/>
  <c r="BB38"/>
  <c r="BG37"/>
  <c r="U37" s="1"/>
  <c r="BB37"/>
  <c r="BC39"/>
  <c r="BH39"/>
  <c r="Q45"/>
  <c r="BN45" s="1"/>
  <c r="BE44"/>
  <c r="BJ44"/>
  <c r="N44"/>
  <c r="BM44" s="1"/>
  <c r="BI43"/>
  <c r="BD43"/>
  <c r="O48"/>
  <c r="Q48"/>
  <c r="G50"/>
  <c r="E50"/>
  <c r="H50"/>
  <c r="F50"/>
  <c r="L48"/>
  <c r="N48"/>
  <c r="AM48"/>
  <c r="AK48"/>
  <c r="AL48"/>
  <c r="R48"/>
  <c r="T48"/>
  <c r="AF349"/>
  <c r="AY49"/>
  <c r="AM349" s="1"/>
  <c r="AW49"/>
  <c r="AK349" s="1"/>
  <c r="AX49"/>
  <c r="AL349" s="1"/>
  <c r="AM50"/>
  <c r="AK50"/>
  <c r="AL50"/>
  <c r="R49"/>
  <c r="T49"/>
  <c r="AS37"/>
  <c r="AG42"/>
  <c r="AS42" s="1"/>
  <c r="Z27"/>
  <c r="Z25"/>
  <c r="Y32"/>
  <c r="U33"/>
  <c r="X33" s="1"/>
  <c r="W37"/>
  <c r="X37" s="1"/>
  <c r="W39"/>
  <c r="Z24"/>
  <c r="K44"/>
  <c r="BL44" s="1"/>
  <c r="BI42"/>
  <c r="BD42"/>
  <c r="N45"/>
  <c r="BM45" s="1"/>
  <c r="BE43"/>
  <c r="BJ43"/>
  <c r="BO42"/>
  <c r="I45"/>
  <c r="K43"/>
  <c r="BL43" s="1"/>
  <c r="BC42"/>
  <c r="BH42"/>
  <c r="BO44"/>
  <c r="O45"/>
  <c r="L44"/>
  <c r="BN43"/>
  <c r="AQ56"/>
  <c r="AE356" s="1"/>
  <c r="AE56"/>
  <c r="AQ55"/>
  <c r="AE355" s="1"/>
  <c r="AE55"/>
  <c r="AQ54"/>
  <c r="AE354" s="1"/>
  <c r="AE54"/>
  <c r="A58"/>
  <c r="A57"/>
  <c r="AR56"/>
  <c r="AF56"/>
  <c r="A56"/>
  <c r="AR55"/>
  <c r="AF55"/>
  <c r="A55"/>
  <c r="AR54"/>
  <c r="AF54"/>
  <c r="B54"/>
  <c r="A53"/>
  <c r="B57"/>
  <c r="B56"/>
  <c r="B55"/>
  <c r="A54"/>
  <c r="AG60"/>
  <c r="AS60" s="1"/>
  <c r="AD59"/>
  <c r="C65"/>
  <c r="AP59"/>
  <c r="AD359" s="1"/>
  <c r="E59"/>
  <c r="G49"/>
  <c r="E49"/>
  <c r="H49"/>
  <c r="F49"/>
  <c r="G51"/>
  <c r="E51"/>
  <c r="H51"/>
  <c r="F51"/>
  <c r="G48"/>
  <c r="E48"/>
  <c r="H48"/>
  <c r="F48"/>
  <c r="AF348"/>
  <c r="AY48"/>
  <c r="AM348" s="1"/>
  <c r="AW48"/>
  <c r="AK348" s="1"/>
  <c r="AX48"/>
  <c r="AL348" s="1"/>
  <c r="AM49"/>
  <c r="AK49"/>
  <c r="AL49"/>
  <c r="O49"/>
  <c r="Q49"/>
  <c r="AF350"/>
  <c r="AY50"/>
  <c r="AM350" s="1"/>
  <c r="AW50"/>
  <c r="AK350" s="1"/>
  <c r="AX50"/>
  <c r="AL350" s="1"/>
  <c r="R50"/>
  <c r="T50"/>
  <c r="BG39"/>
  <c r="U39" s="1"/>
  <c r="BB39"/>
  <c r="Y39" s="1"/>
  <c r="W36"/>
  <c r="Y33"/>
  <c r="Z33" s="1"/>
  <c r="W38"/>
  <c r="X38" s="1"/>
  <c r="U36"/>
  <c r="O51" l="1"/>
  <c r="BO50"/>
  <c r="L50"/>
  <c r="BN49"/>
  <c r="AQ62"/>
  <c r="AE362" s="1"/>
  <c r="AE62"/>
  <c r="AQ61"/>
  <c r="AE361" s="1"/>
  <c r="AE61"/>
  <c r="AQ60"/>
  <c r="AE360" s="1"/>
  <c r="AE60"/>
  <c r="O54"/>
  <c r="Q54"/>
  <c r="G56"/>
  <c r="E56"/>
  <c r="H56"/>
  <c r="F56"/>
  <c r="L54"/>
  <c r="N54"/>
  <c r="AM54"/>
  <c r="AK54"/>
  <c r="AL54"/>
  <c r="R54"/>
  <c r="T54"/>
  <c r="AF355"/>
  <c r="AY55"/>
  <c r="AM355" s="1"/>
  <c r="AW55"/>
  <c r="AK355" s="1"/>
  <c r="AX55"/>
  <c r="AL355" s="1"/>
  <c r="AM56"/>
  <c r="AK56"/>
  <c r="AL56"/>
  <c r="R55"/>
  <c r="T55"/>
  <c r="BD45"/>
  <c r="BI45"/>
  <c r="AG342"/>
  <c r="AG43"/>
  <c r="L51"/>
  <c r="BO49"/>
  <c r="BJ48"/>
  <c r="K51"/>
  <c r="BL51" s="1"/>
  <c r="BE48"/>
  <c r="I49"/>
  <c r="BM48"/>
  <c r="I50"/>
  <c r="BN48"/>
  <c r="Y36"/>
  <c r="Z36" s="1"/>
  <c r="Y37"/>
  <c r="BB43"/>
  <c r="BG43"/>
  <c r="U43" s="1"/>
  <c r="BB44"/>
  <c r="BG44"/>
  <c r="X36"/>
  <c r="U42"/>
  <c r="W43"/>
  <c r="X43" s="1"/>
  <c r="W44"/>
  <c r="X39"/>
  <c r="Y38"/>
  <c r="Z31"/>
  <c r="W45"/>
  <c r="Q51"/>
  <c r="BN51" s="1"/>
  <c r="BJ50"/>
  <c r="BE50"/>
  <c r="BD49"/>
  <c r="N50"/>
  <c r="BM50" s="1"/>
  <c r="BI49"/>
  <c r="B63"/>
  <c r="B62"/>
  <c r="B61"/>
  <c r="A60"/>
  <c r="A64"/>
  <c r="A63"/>
  <c r="AR62"/>
  <c r="AF62"/>
  <c r="A62"/>
  <c r="AR61"/>
  <c r="AF61"/>
  <c r="A61"/>
  <c r="AR60"/>
  <c r="AF60"/>
  <c r="B60"/>
  <c r="A59"/>
  <c r="C71"/>
  <c r="AP65"/>
  <c r="AD365" s="1"/>
  <c r="E65"/>
  <c r="AG66"/>
  <c r="AS66" s="1"/>
  <c r="AD65"/>
  <c r="AG360"/>
  <c r="AG61"/>
  <c r="AS61" s="1"/>
  <c r="G55"/>
  <c r="E55"/>
  <c r="H55"/>
  <c r="F55"/>
  <c r="G57"/>
  <c r="E57"/>
  <c r="H57"/>
  <c r="F57"/>
  <c r="G54"/>
  <c r="E54"/>
  <c r="H54"/>
  <c r="F54"/>
  <c r="AF354"/>
  <c r="AY54"/>
  <c r="AM354" s="1"/>
  <c r="AW54"/>
  <c r="AK354" s="1"/>
  <c r="AX54"/>
  <c r="AL354" s="1"/>
  <c r="AM55"/>
  <c r="AK55"/>
  <c r="AL55"/>
  <c r="O55"/>
  <c r="Q55"/>
  <c r="AF356"/>
  <c r="AY56"/>
  <c r="AM356" s="1"/>
  <c r="AW56"/>
  <c r="AK356" s="1"/>
  <c r="AX56"/>
  <c r="AL356" s="1"/>
  <c r="R56"/>
  <c r="T56"/>
  <c r="BH44"/>
  <c r="BC44"/>
  <c r="BB45"/>
  <c r="BG45"/>
  <c r="AG337"/>
  <c r="AG38"/>
  <c r="AS38" s="1"/>
  <c r="AG338" s="1"/>
  <c r="BJ49"/>
  <c r="N51"/>
  <c r="BM51" s="1"/>
  <c r="BE49"/>
  <c r="I51"/>
  <c r="BO48"/>
  <c r="BH48"/>
  <c r="K49"/>
  <c r="BL49" s="1"/>
  <c r="W49" s="1"/>
  <c r="BC48"/>
  <c r="BD48"/>
  <c r="K50"/>
  <c r="BL50" s="1"/>
  <c r="BI48"/>
  <c r="BH45"/>
  <c r="BC45"/>
  <c r="Z32"/>
  <c r="Z30"/>
  <c r="W42"/>
  <c r="X42" s="1"/>
  <c r="BD55" l="1"/>
  <c r="N56"/>
  <c r="BM56" s="1"/>
  <c r="BI55"/>
  <c r="AG361"/>
  <c r="AG62"/>
  <c r="AS62" s="1"/>
  <c r="AG362" s="1"/>
  <c r="A70"/>
  <c r="A69"/>
  <c r="AR68"/>
  <c r="AF68"/>
  <c r="A68"/>
  <c r="AR67"/>
  <c r="AF67"/>
  <c r="A67"/>
  <c r="AR66"/>
  <c r="AF66"/>
  <c r="B66"/>
  <c r="A65"/>
  <c r="B69"/>
  <c r="B68"/>
  <c r="B67"/>
  <c r="A66"/>
  <c r="H60"/>
  <c r="F60"/>
  <c r="G60"/>
  <c r="E60"/>
  <c r="AL61"/>
  <c r="AM61"/>
  <c r="AK61"/>
  <c r="AF362"/>
  <c r="AX62"/>
  <c r="AL362" s="1"/>
  <c r="AY62"/>
  <c r="AM362" s="1"/>
  <c r="AW62"/>
  <c r="AK362" s="1"/>
  <c r="H61"/>
  <c r="F61"/>
  <c r="G61"/>
  <c r="E61"/>
  <c r="Y43"/>
  <c r="Y42"/>
  <c r="BJ54"/>
  <c r="K57"/>
  <c r="BL57" s="1"/>
  <c r="BE54"/>
  <c r="BB51"/>
  <c r="BG51"/>
  <c r="O57"/>
  <c r="BO56"/>
  <c r="L56"/>
  <c r="BN55"/>
  <c r="AG366"/>
  <c r="AG67"/>
  <c r="AS67" s="1"/>
  <c r="N60"/>
  <c r="L60"/>
  <c r="AL60"/>
  <c r="AM60"/>
  <c r="AK60"/>
  <c r="T60"/>
  <c r="R60"/>
  <c r="AF361"/>
  <c r="AX61"/>
  <c r="AL361" s="1"/>
  <c r="AY61"/>
  <c r="AM361" s="1"/>
  <c r="AW61"/>
  <c r="AK361" s="1"/>
  <c r="AL62"/>
  <c r="AM62"/>
  <c r="AK62"/>
  <c r="T61"/>
  <c r="R61"/>
  <c r="Q60"/>
  <c r="O60"/>
  <c r="H62"/>
  <c r="F62"/>
  <c r="G62"/>
  <c r="E62"/>
  <c r="BH51"/>
  <c r="BC51"/>
  <c r="BJ55"/>
  <c r="N57"/>
  <c r="BM57" s="1"/>
  <c r="BE55"/>
  <c r="I57"/>
  <c r="BO54"/>
  <c r="BH54"/>
  <c r="K55"/>
  <c r="BL55" s="1"/>
  <c r="BC54"/>
  <c r="BD54"/>
  <c r="K56"/>
  <c r="BL56" s="1"/>
  <c r="W56" s="1"/>
  <c r="BI54"/>
  <c r="BC50"/>
  <c r="BH50"/>
  <c r="BD51"/>
  <c r="BI51"/>
  <c r="Y44"/>
  <c r="W50"/>
  <c r="U48"/>
  <c r="U45"/>
  <c r="X45"/>
  <c r="Z38"/>
  <c r="Z39"/>
  <c r="U44"/>
  <c r="X44" s="1"/>
  <c r="Z37"/>
  <c r="W48"/>
  <c r="X48" s="1"/>
  <c r="BJ56"/>
  <c r="Q57"/>
  <c r="BN57" s="1"/>
  <c r="BE56"/>
  <c r="AQ68"/>
  <c r="AE368" s="1"/>
  <c r="AE68"/>
  <c r="AQ67"/>
  <c r="AE367" s="1"/>
  <c r="AE67"/>
  <c r="AQ66"/>
  <c r="AE366" s="1"/>
  <c r="AE66"/>
  <c r="AG72"/>
  <c r="AS72" s="1"/>
  <c r="AD71"/>
  <c r="C77"/>
  <c r="AP71"/>
  <c r="AD371" s="1"/>
  <c r="E71"/>
  <c r="AF360"/>
  <c r="AX60"/>
  <c r="AL360" s="1"/>
  <c r="AY60"/>
  <c r="AM360" s="1"/>
  <c r="AW60"/>
  <c r="AK360" s="1"/>
  <c r="Q61"/>
  <c r="O61"/>
  <c r="T62"/>
  <c r="R62"/>
  <c r="H63"/>
  <c r="F63"/>
  <c r="G63"/>
  <c r="E63"/>
  <c r="BG50"/>
  <c r="U50" s="1"/>
  <c r="BB50"/>
  <c r="BG49"/>
  <c r="U49" s="1"/>
  <c r="BB49"/>
  <c r="Y49" s="1"/>
  <c r="AS43"/>
  <c r="AG48"/>
  <c r="AS48" s="1"/>
  <c r="L57"/>
  <c r="BO55"/>
  <c r="I55"/>
  <c r="BM54"/>
  <c r="I56"/>
  <c r="BN54"/>
  <c r="X49"/>
  <c r="Y45"/>
  <c r="Z45" s="1"/>
  <c r="W51"/>
  <c r="BG56" l="1"/>
  <c r="BB56"/>
  <c r="BG55"/>
  <c r="U55" s="1"/>
  <c r="BB55"/>
  <c r="BC57"/>
  <c r="BH57"/>
  <c r="AG343"/>
  <c r="AG44"/>
  <c r="AS44" s="1"/>
  <c r="AG344" s="1"/>
  <c r="BO62"/>
  <c r="O63"/>
  <c r="L62"/>
  <c r="BN61"/>
  <c r="AQ74"/>
  <c r="AE374" s="1"/>
  <c r="AE74"/>
  <c r="AQ73"/>
  <c r="AE373" s="1"/>
  <c r="AE73"/>
  <c r="AQ72"/>
  <c r="AE372" s="1"/>
  <c r="AE72"/>
  <c r="I62"/>
  <c r="BN60"/>
  <c r="BO61"/>
  <c r="L63"/>
  <c r="K63"/>
  <c r="BL63" s="1"/>
  <c r="W63" s="1"/>
  <c r="X63" s="1"/>
  <c r="BE60"/>
  <c r="BJ60"/>
  <c r="BM60"/>
  <c r="W60" s="1"/>
  <c r="X60" s="1"/>
  <c r="I61"/>
  <c r="BC56"/>
  <c r="BH56"/>
  <c r="BI57"/>
  <c r="BD57"/>
  <c r="G67"/>
  <c r="E67"/>
  <c r="H67"/>
  <c r="F67"/>
  <c r="G69"/>
  <c r="E69"/>
  <c r="H69"/>
  <c r="F69"/>
  <c r="G66"/>
  <c r="E66"/>
  <c r="H66"/>
  <c r="F66"/>
  <c r="AF366"/>
  <c r="AY66"/>
  <c r="AM366" s="1"/>
  <c r="AW66"/>
  <c r="AK366" s="1"/>
  <c r="AX66"/>
  <c r="AL366" s="1"/>
  <c r="AM67"/>
  <c r="AK67"/>
  <c r="AL67"/>
  <c r="O67"/>
  <c r="Q67"/>
  <c r="AF368"/>
  <c r="AY68"/>
  <c r="AM368" s="1"/>
  <c r="AW68"/>
  <c r="AK368" s="1"/>
  <c r="AX68"/>
  <c r="AL368" s="1"/>
  <c r="R68"/>
  <c r="T68"/>
  <c r="Z44"/>
  <c r="W55"/>
  <c r="X55" s="1"/>
  <c r="Y51"/>
  <c r="W57"/>
  <c r="Z42"/>
  <c r="Y48"/>
  <c r="AG348"/>
  <c r="AG49"/>
  <c r="Q63"/>
  <c r="BN63" s="1"/>
  <c r="BE62"/>
  <c r="BJ62"/>
  <c r="N62"/>
  <c r="BM62" s="1"/>
  <c r="BI61"/>
  <c r="BD61"/>
  <c r="B75"/>
  <c r="B74"/>
  <c r="B73"/>
  <c r="A72"/>
  <c r="A76"/>
  <c r="A75"/>
  <c r="AR74"/>
  <c r="AF74"/>
  <c r="A74"/>
  <c r="AR73"/>
  <c r="AF73"/>
  <c r="A73"/>
  <c r="AR72"/>
  <c r="AF72"/>
  <c r="B72"/>
  <c r="A71"/>
  <c r="C83"/>
  <c r="AP77"/>
  <c r="AD377" s="1"/>
  <c r="E77"/>
  <c r="AG78"/>
  <c r="AS78" s="1"/>
  <c r="AD77"/>
  <c r="AG372"/>
  <c r="AG73"/>
  <c r="AS73" s="1"/>
  <c r="BG57"/>
  <c r="U57" s="1"/>
  <c r="BB57"/>
  <c r="Y57" s="1"/>
  <c r="K62"/>
  <c r="BL62" s="1"/>
  <c r="W62" s="1"/>
  <c r="X62" s="1"/>
  <c r="BI60"/>
  <c r="BD60"/>
  <c r="N63"/>
  <c r="BM63" s="1"/>
  <c r="BE61"/>
  <c r="BJ61"/>
  <c r="BO60"/>
  <c r="I63"/>
  <c r="K61"/>
  <c r="BL61" s="1"/>
  <c r="W61" s="1"/>
  <c r="X61" s="1"/>
  <c r="BC60"/>
  <c r="BH60"/>
  <c r="U60" s="1"/>
  <c r="AG367"/>
  <c r="AG68"/>
  <c r="AS68" s="1"/>
  <c r="AG368" s="1"/>
  <c r="O66"/>
  <c r="Q66"/>
  <c r="G68"/>
  <c r="E68"/>
  <c r="H68"/>
  <c r="F68"/>
  <c r="L66"/>
  <c r="N66"/>
  <c r="AM66"/>
  <c r="AK66"/>
  <c r="AL66"/>
  <c r="R66"/>
  <c r="T66"/>
  <c r="AF367"/>
  <c r="AY67"/>
  <c r="AM367" s="1"/>
  <c r="AW67"/>
  <c r="AK367" s="1"/>
  <c r="AX67"/>
  <c r="AL367" s="1"/>
  <c r="AM68"/>
  <c r="AK68"/>
  <c r="AL68"/>
  <c r="R67"/>
  <c r="T67"/>
  <c r="W54"/>
  <c r="Y50"/>
  <c r="Z50" s="1"/>
  <c r="X50"/>
  <c r="U54"/>
  <c r="U51"/>
  <c r="X51" s="1"/>
  <c r="Z43"/>
  <c r="Y60"/>
  <c r="Z60" s="1"/>
  <c r="BJ67" l="1"/>
  <c r="N69"/>
  <c r="BM69" s="1"/>
  <c r="BE67"/>
  <c r="I69"/>
  <c r="BO66"/>
  <c r="BH66"/>
  <c r="U66" s="1"/>
  <c r="K67"/>
  <c r="BL67" s="1"/>
  <c r="W67" s="1"/>
  <c r="X67" s="1"/>
  <c r="BC66"/>
  <c r="BD66"/>
  <c r="K68"/>
  <c r="BL68" s="1"/>
  <c r="W68" s="1"/>
  <c r="X68" s="1"/>
  <c r="BI66"/>
  <c r="BB63"/>
  <c r="Y63" s="1"/>
  <c r="Z63" s="1"/>
  <c r="BG63"/>
  <c r="U63" s="1"/>
  <c r="AG373"/>
  <c r="AG74"/>
  <c r="AS74" s="1"/>
  <c r="AG374" s="1"/>
  <c r="AQ80"/>
  <c r="AE380" s="1"/>
  <c r="AE80"/>
  <c r="AQ79"/>
  <c r="AE379" s="1"/>
  <c r="AE79"/>
  <c r="AQ78"/>
  <c r="AE378" s="1"/>
  <c r="AE78"/>
  <c r="A82"/>
  <c r="A81"/>
  <c r="AR80"/>
  <c r="AF80"/>
  <c r="A80"/>
  <c r="AR79"/>
  <c r="AF79"/>
  <c r="A79"/>
  <c r="AR78"/>
  <c r="AF78"/>
  <c r="B78"/>
  <c r="A77"/>
  <c r="B81"/>
  <c r="B80"/>
  <c r="B79"/>
  <c r="A78"/>
  <c r="AG84"/>
  <c r="AS84" s="1"/>
  <c r="AD83"/>
  <c r="C89"/>
  <c r="AP83"/>
  <c r="AD383" s="1"/>
  <c r="E83"/>
  <c r="H72"/>
  <c r="F72"/>
  <c r="G72"/>
  <c r="E72"/>
  <c r="AF372"/>
  <c r="AX72"/>
  <c r="AL372" s="1"/>
  <c r="AY72"/>
  <c r="AM372" s="1"/>
  <c r="AW72"/>
  <c r="AK372" s="1"/>
  <c r="AL73"/>
  <c r="AM73"/>
  <c r="AK73"/>
  <c r="Q73"/>
  <c r="O73"/>
  <c r="AF374"/>
  <c r="AX74"/>
  <c r="AL374" s="1"/>
  <c r="AY74"/>
  <c r="AM374" s="1"/>
  <c r="AW74"/>
  <c r="AK374" s="1"/>
  <c r="T74"/>
  <c r="R74"/>
  <c r="H73"/>
  <c r="F73"/>
  <c r="G73"/>
  <c r="E73"/>
  <c r="H75"/>
  <c r="F75"/>
  <c r="G75"/>
  <c r="E75"/>
  <c r="BJ68"/>
  <c r="Q69"/>
  <c r="BN69" s="1"/>
  <c r="BE68"/>
  <c r="BD67"/>
  <c r="N68"/>
  <c r="BM68" s="1"/>
  <c r="BI67"/>
  <c r="BB61"/>
  <c r="Y61" s="1"/>
  <c r="Z61" s="1"/>
  <c r="BG61"/>
  <c r="U61" s="1"/>
  <c r="BB62"/>
  <c r="Y62" s="1"/>
  <c r="Z62" s="1"/>
  <c r="BG62"/>
  <c r="U62" s="1"/>
  <c r="BH62"/>
  <c r="BC62"/>
  <c r="X57"/>
  <c r="Y66"/>
  <c r="Z66" s="1"/>
  <c r="U56"/>
  <c r="X56" s="1"/>
  <c r="L69"/>
  <c r="BO67"/>
  <c r="BJ66"/>
  <c r="K69"/>
  <c r="BL69" s="1"/>
  <c r="W69" s="1"/>
  <c r="X69" s="1"/>
  <c r="BE66"/>
  <c r="I67"/>
  <c r="BM66"/>
  <c r="W66" s="1"/>
  <c r="X66" s="1"/>
  <c r="I68"/>
  <c r="BN66"/>
  <c r="AG378"/>
  <c r="AG79"/>
  <c r="AS79" s="1"/>
  <c r="N72"/>
  <c r="L72"/>
  <c r="AL72"/>
  <c r="AM72"/>
  <c r="AK72"/>
  <c r="T72"/>
  <c r="R72"/>
  <c r="AF373"/>
  <c r="AX73"/>
  <c r="AL373" s="1"/>
  <c r="AY73"/>
  <c r="AM373" s="1"/>
  <c r="AW73"/>
  <c r="AK373" s="1"/>
  <c r="AL74"/>
  <c r="AM74"/>
  <c r="AK74"/>
  <c r="T73"/>
  <c r="R73"/>
  <c r="Q72"/>
  <c r="O72"/>
  <c r="H74"/>
  <c r="F74"/>
  <c r="G74"/>
  <c r="E74"/>
  <c r="AS49"/>
  <c r="AG54"/>
  <c r="AS54" s="1"/>
  <c r="O69"/>
  <c r="BO68"/>
  <c r="L68"/>
  <c r="BN67"/>
  <c r="BH63"/>
  <c r="BC63"/>
  <c r="BD63"/>
  <c r="BI63"/>
  <c r="Y54"/>
  <c r="Y55"/>
  <c r="X54"/>
  <c r="Z49"/>
  <c r="Z48"/>
  <c r="Z51"/>
  <c r="Y56"/>
  <c r="Z56" s="1"/>
  <c r="BC68" l="1"/>
  <c r="BH68"/>
  <c r="BI69"/>
  <c r="BD69"/>
  <c r="AG349"/>
  <c r="AG50"/>
  <c r="AS50" s="1"/>
  <c r="AG350" s="1"/>
  <c r="I74"/>
  <c r="BN72"/>
  <c r="BO73"/>
  <c r="L75"/>
  <c r="K75"/>
  <c r="BL75" s="1"/>
  <c r="W75" s="1"/>
  <c r="X75" s="1"/>
  <c r="BE72"/>
  <c r="BJ72"/>
  <c r="BM72"/>
  <c r="W72" s="1"/>
  <c r="X72" s="1"/>
  <c r="I73"/>
  <c r="BG68"/>
  <c r="U68" s="1"/>
  <c r="BB68"/>
  <c r="Y68" s="1"/>
  <c r="Z68" s="1"/>
  <c r="BG67"/>
  <c r="U67" s="1"/>
  <c r="BB67"/>
  <c r="Y67" s="1"/>
  <c r="Z67" s="1"/>
  <c r="Q75"/>
  <c r="BN75" s="1"/>
  <c r="BE74"/>
  <c r="BJ74"/>
  <c r="N74"/>
  <c r="BM74" s="1"/>
  <c r="BI73"/>
  <c r="BD73"/>
  <c r="AQ86"/>
  <c r="AE386" s="1"/>
  <c r="AE86"/>
  <c r="AQ85"/>
  <c r="AE385" s="1"/>
  <c r="AE85"/>
  <c r="AQ84"/>
  <c r="AE384" s="1"/>
  <c r="AE84"/>
  <c r="O78"/>
  <c r="Q78"/>
  <c r="G80"/>
  <c r="E80"/>
  <c r="H80"/>
  <c r="F80"/>
  <c r="L78"/>
  <c r="N78"/>
  <c r="AM78"/>
  <c r="AK78"/>
  <c r="AL78"/>
  <c r="R78"/>
  <c r="T78"/>
  <c r="AF379"/>
  <c r="AY79"/>
  <c r="AM379" s="1"/>
  <c r="AW79"/>
  <c r="AK379" s="1"/>
  <c r="AX79"/>
  <c r="AL379" s="1"/>
  <c r="AM80"/>
  <c r="AK80"/>
  <c r="AL80"/>
  <c r="R79"/>
  <c r="T79"/>
  <c r="Z54"/>
  <c r="AG354"/>
  <c r="AG55"/>
  <c r="AS55" s="1"/>
  <c r="K74"/>
  <c r="BL74" s="1"/>
  <c r="W74" s="1"/>
  <c r="X74" s="1"/>
  <c r="BI72"/>
  <c r="BD72"/>
  <c r="N75"/>
  <c r="BM75" s="1"/>
  <c r="BE73"/>
  <c r="BJ73"/>
  <c r="BO72"/>
  <c r="I75"/>
  <c r="K73"/>
  <c r="BL73" s="1"/>
  <c r="W73" s="1"/>
  <c r="X73" s="1"/>
  <c r="BC72"/>
  <c r="BH72"/>
  <c r="U72" s="1"/>
  <c r="AG379"/>
  <c r="AG80"/>
  <c r="AS80" s="1"/>
  <c r="AG380" s="1"/>
  <c r="BC69"/>
  <c r="BH69"/>
  <c r="BO74"/>
  <c r="O75"/>
  <c r="L74"/>
  <c r="BN73"/>
  <c r="B87"/>
  <c r="B86"/>
  <c r="B85"/>
  <c r="A84"/>
  <c r="A88"/>
  <c r="A87"/>
  <c r="AR86"/>
  <c r="AF86"/>
  <c r="A86"/>
  <c r="AR85"/>
  <c r="AF85"/>
  <c r="A85"/>
  <c r="AR84"/>
  <c r="AF84"/>
  <c r="B84"/>
  <c r="A83"/>
  <c r="C95"/>
  <c r="AP89"/>
  <c r="AD389" s="1"/>
  <c r="E89"/>
  <c r="AG90"/>
  <c r="AS90" s="1"/>
  <c r="AD89"/>
  <c r="AG384"/>
  <c r="AG85"/>
  <c r="AS85" s="1"/>
  <c r="G79"/>
  <c r="E79"/>
  <c r="H79"/>
  <c r="F79"/>
  <c r="G81"/>
  <c r="E81"/>
  <c r="H81"/>
  <c r="F81"/>
  <c r="G78"/>
  <c r="E78"/>
  <c r="H78"/>
  <c r="F78"/>
  <c r="AF378"/>
  <c r="AY78"/>
  <c r="AM378" s="1"/>
  <c r="AW78"/>
  <c r="AK378" s="1"/>
  <c r="AX78"/>
  <c r="AL378" s="1"/>
  <c r="AM79"/>
  <c r="AK79"/>
  <c r="AL79"/>
  <c r="O79"/>
  <c r="Q79"/>
  <c r="AF380"/>
  <c r="AY80"/>
  <c r="AM380" s="1"/>
  <c r="AW80"/>
  <c r="AK380" s="1"/>
  <c r="AX80"/>
  <c r="AL380" s="1"/>
  <c r="R80"/>
  <c r="T80"/>
  <c r="BG69"/>
  <c r="U69" s="1"/>
  <c r="BB69"/>
  <c r="Y69" s="1"/>
  <c r="Z69" s="1"/>
  <c r="Z55"/>
  <c r="Z57"/>
  <c r="Y72"/>
  <c r="Z72" s="1"/>
  <c r="O81" l="1"/>
  <c r="BO80"/>
  <c r="L80"/>
  <c r="BN79"/>
  <c r="AG390"/>
  <c r="AG91"/>
  <c r="AS91" s="1"/>
  <c r="N84"/>
  <c r="L84"/>
  <c r="AL84"/>
  <c r="AM84"/>
  <c r="AK84"/>
  <c r="T84"/>
  <c r="R84"/>
  <c r="AF385"/>
  <c r="AX85"/>
  <c r="AL385" s="1"/>
  <c r="AY85"/>
  <c r="AM385" s="1"/>
  <c r="AW85"/>
  <c r="AK385" s="1"/>
  <c r="AL86"/>
  <c r="AM86"/>
  <c r="AK86"/>
  <c r="T85"/>
  <c r="R85"/>
  <c r="Q84"/>
  <c r="O84"/>
  <c r="H86"/>
  <c r="F86"/>
  <c r="G86"/>
  <c r="E86"/>
  <c r="BD75"/>
  <c r="BI75"/>
  <c r="L81"/>
  <c r="BO79"/>
  <c r="BJ78"/>
  <c r="K81"/>
  <c r="BL81" s="1"/>
  <c r="W81" s="1"/>
  <c r="X81" s="1"/>
  <c r="BE78"/>
  <c r="I79"/>
  <c r="BM78"/>
  <c r="W78" s="1"/>
  <c r="X78" s="1"/>
  <c r="I80"/>
  <c r="BN78"/>
  <c r="BB73"/>
  <c r="Y73" s="1"/>
  <c r="Z73" s="1"/>
  <c r="BG73"/>
  <c r="U73" s="1"/>
  <c r="BB74"/>
  <c r="Y74" s="1"/>
  <c r="Z74" s="1"/>
  <c r="BG74"/>
  <c r="U74" s="1"/>
  <c r="BJ80"/>
  <c r="Q81"/>
  <c r="BN81" s="1"/>
  <c r="BE80"/>
  <c r="BD79"/>
  <c r="N80"/>
  <c r="BM80" s="1"/>
  <c r="BI79"/>
  <c r="AG385"/>
  <c r="AG86"/>
  <c r="AS86" s="1"/>
  <c r="AG386" s="1"/>
  <c r="AQ92"/>
  <c r="AE392" s="1"/>
  <c r="AE92"/>
  <c r="AQ91"/>
  <c r="AE391" s="1"/>
  <c r="AE91"/>
  <c r="AQ90"/>
  <c r="AE390" s="1"/>
  <c r="AE90"/>
  <c r="A94"/>
  <c r="A93"/>
  <c r="AR92"/>
  <c r="AF92"/>
  <c r="A92"/>
  <c r="AR91"/>
  <c r="AF91"/>
  <c r="A91"/>
  <c r="AR90"/>
  <c r="AF90"/>
  <c r="B90"/>
  <c r="A89"/>
  <c r="B93"/>
  <c r="B92"/>
  <c r="B91"/>
  <c r="A90"/>
  <c r="AG96"/>
  <c r="AS96" s="1"/>
  <c r="AD95"/>
  <c r="C101"/>
  <c r="AP95"/>
  <c r="AD395" s="1"/>
  <c r="E95"/>
  <c r="H84"/>
  <c r="F84"/>
  <c r="G84"/>
  <c r="E84"/>
  <c r="AF384"/>
  <c r="AX84"/>
  <c r="AL384" s="1"/>
  <c r="AY84"/>
  <c r="AM384" s="1"/>
  <c r="AW84"/>
  <c r="AK384" s="1"/>
  <c r="AL85"/>
  <c r="AM85"/>
  <c r="AK85"/>
  <c r="Q85"/>
  <c r="O85"/>
  <c r="AF386"/>
  <c r="AX86"/>
  <c r="AL386" s="1"/>
  <c r="AY86"/>
  <c r="AM386" s="1"/>
  <c r="AW86"/>
  <c r="AK386" s="1"/>
  <c r="T86"/>
  <c r="R86"/>
  <c r="H85"/>
  <c r="F85"/>
  <c r="G85"/>
  <c r="E85"/>
  <c r="H87"/>
  <c r="F87"/>
  <c r="G87"/>
  <c r="E87"/>
  <c r="BH74"/>
  <c r="BC74"/>
  <c r="BB75"/>
  <c r="Y75" s="1"/>
  <c r="Z75" s="1"/>
  <c r="BG75"/>
  <c r="U75" s="1"/>
  <c r="AG355"/>
  <c r="AG56"/>
  <c r="AS56" s="1"/>
  <c r="AG356" s="1"/>
  <c r="BJ79"/>
  <c r="N81"/>
  <c r="BM81" s="1"/>
  <c r="BE79"/>
  <c r="I81"/>
  <c r="BO78"/>
  <c r="BH78"/>
  <c r="U78" s="1"/>
  <c r="K79"/>
  <c r="BL79" s="1"/>
  <c r="W79" s="1"/>
  <c r="X79" s="1"/>
  <c r="BC78"/>
  <c r="BD78"/>
  <c r="K80"/>
  <c r="BL80" s="1"/>
  <c r="W80" s="1"/>
  <c r="X80" s="1"/>
  <c r="BI78"/>
  <c r="BH75"/>
  <c r="BC75"/>
  <c r="Y78"/>
  <c r="Z78" s="1"/>
  <c r="BO86" l="1"/>
  <c r="O87"/>
  <c r="L86"/>
  <c r="BN85"/>
  <c r="B99"/>
  <c r="B98"/>
  <c r="B97"/>
  <c r="A96"/>
  <c r="A100"/>
  <c r="A99"/>
  <c r="AR98"/>
  <c r="AF98"/>
  <c r="A98"/>
  <c r="AR97"/>
  <c r="AF97"/>
  <c r="A97"/>
  <c r="AR96"/>
  <c r="AF96"/>
  <c r="B96"/>
  <c r="A95"/>
  <c r="C107"/>
  <c r="AP101"/>
  <c r="AD401" s="1"/>
  <c r="E101"/>
  <c r="AG102"/>
  <c r="AS102" s="1"/>
  <c r="AD101"/>
  <c r="AG396"/>
  <c r="AG97"/>
  <c r="AS97" s="1"/>
  <c r="G91"/>
  <c r="E91"/>
  <c r="H91"/>
  <c r="F91"/>
  <c r="G93"/>
  <c r="E93"/>
  <c r="H93"/>
  <c r="F93"/>
  <c r="G90"/>
  <c r="E90"/>
  <c r="H90"/>
  <c r="F90"/>
  <c r="AF390"/>
  <c r="AY90"/>
  <c r="AM390" s="1"/>
  <c r="AW90"/>
  <c r="AK390" s="1"/>
  <c r="AX90"/>
  <c r="AL390" s="1"/>
  <c r="AM91"/>
  <c r="AK91"/>
  <c r="AL91"/>
  <c r="O91"/>
  <c r="Q91"/>
  <c r="AF392"/>
  <c r="AY92"/>
  <c r="AM392" s="1"/>
  <c r="AW92"/>
  <c r="AK392" s="1"/>
  <c r="AX92"/>
  <c r="AL392" s="1"/>
  <c r="R92"/>
  <c r="T92"/>
  <c r="BC81"/>
  <c r="BH81"/>
  <c r="I86"/>
  <c r="BN84"/>
  <c r="BO85"/>
  <c r="L87"/>
  <c r="K87"/>
  <c r="BL87" s="1"/>
  <c r="W87" s="1"/>
  <c r="X87" s="1"/>
  <c r="BE84"/>
  <c r="BJ84"/>
  <c r="BM84"/>
  <c r="W84" s="1"/>
  <c r="X84" s="1"/>
  <c r="I85"/>
  <c r="BC80"/>
  <c r="BH80"/>
  <c r="BI81"/>
  <c r="BD81"/>
  <c r="BG81"/>
  <c r="U81" s="1"/>
  <c r="BB81"/>
  <c r="Y81" s="1"/>
  <c r="Z81" s="1"/>
  <c r="Q87"/>
  <c r="BN87" s="1"/>
  <c r="BE86"/>
  <c r="BJ86"/>
  <c r="N86"/>
  <c r="BM86" s="1"/>
  <c r="BI85"/>
  <c r="BD85"/>
  <c r="AQ98"/>
  <c r="AE398" s="1"/>
  <c r="AE98"/>
  <c r="AQ97"/>
  <c r="AE397" s="1"/>
  <c r="AE97"/>
  <c r="AQ96"/>
  <c r="AE396" s="1"/>
  <c r="AE96"/>
  <c r="O90"/>
  <c r="Q90"/>
  <c r="G92"/>
  <c r="E92"/>
  <c r="H92"/>
  <c r="F92"/>
  <c r="L90"/>
  <c r="N90"/>
  <c r="AM90"/>
  <c r="AK90"/>
  <c r="AL90"/>
  <c r="R90"/>
  <c r="T90"/>
  <c r="AF391"/>
  <c r="AY91"/>
  <c r="AM391" s="1"/>
  <c r="AW91"/>
  <c r="AK391" s="1"/>
  <c r="AX91"/>
  <c r="AL391" s="1"/>
  <c r="AM92"/>
  <c r="AK92"/>
  <c r="AL92"/>
  <c r="R91"/>
  <c r="T91"/>
  <c r="BG80"/>
  <c r="U80" s="1"/>
  <c r="BB80"/>
  <c r="Y80" s="1"/>
  <c r="Z80" s="1"/>
  <c r="BG79"/>
  <c r="U79" s="1"/>
  <c r="BB79"/>
  <c r="Y79" s="1"/>
  <c r="Z79" s="1"/>
  <c r="K86"/>
  <c r="BL86" s="1"/>
  <c r="W86" s="1"/>
  <c r="X86" s="1"/>
  <c r="BI84"/>
  <c r="BD84"/>
  <c r="N87"/>
  <c r="BM87" s="1"/>
  <c r="BE85"/>
  <c r="BJ85"/>
  <c r="BO84"/>
  <c r="I87"/>
  <c r="K85"/>
  <c r="BL85" s="1"/>
  <c r="W85" s="1"/>
  <c r="X85" s="1"/>
  <c r="BC84"/>
  <c r="Y84" s="1"/>
  <c r="Z84" s="1"/>
  <c r="BH84"/>
  <c r="U84" s="1"/>
  <c r="AG391"/>
  <c r="AG92"/>
  <c r="AS92" s="1"/>
  <c r="AG392" s="1"/>
  <c r="BJ91" l="1"/>
  <c r="N93"/>
  <c r="BM93" s="1"/>
  <c r="BE91"/>
  <c r="I93"/>
  <c r="BO90"/>
  <c r="BH90"/>
  <c r="U90" s="1"/>
  <c r="K91"/>
  <c r="BL91" s="1"/>
  <c r="W91" s="1"/>
  <c r="X91" s="1"/>
  <c r="BC90"/>
  <c r="BD90"/>
  <c r="K92"/>
  <c r="BL92" s="1"/>
  <c r="W92" s="1"/>
  <c r="X92" s="1"/>
  <c r="BI90"/>
  <c r="BB85"/>
  <c r="Y85" s="1"/>
  <c r="Z85" s="1"/>
  <c r="BG85"/>
  <c r="U85" s="1"/>
  <c r="BB86"/>
  <c r="Y86" s="1"/>
  <c r="Z86" s="1"/>
  <c r="BG86"/>
  <c r="U86" s="1"/>
  <c r="BJ92"/>
  <c r="Q93"/>
  <c r="BN93" s="1"/>
  <c r="BE92"/>
  <c r="BD91"/>
  <c r="N92"/>
  <c r="BM92" s="1"/>
  <c r="BI91"/>
  <c r="AG397"/>
  <c r="AG98"/>
  <c r="AS98" s="1"/>
  <c r="AG398" s="1"/>
  <c r="AQ104"/>
  <c r="AE404" s="1"/>
  <c r="AE104"/>
  <c r="AQ103"/>
  <c r="AE403" s="1"/>
  <c r="AE103"/>
  <c r="AQ102"/>
  <c r="AE402" s="1"/>
  <c r="AE102"/>
  <c r="A106"/>
  <c r="A105"/>
  <c r="AR104"/>
  <c r="AF104"/>
  <c r="A104"/>
  <c r="AR103"/>
  <c r="AF103"/>
  <c r="A103"/>
  <c r="AR102"/>
  <c r="AF102"/>
  <c r="B102"/>
  <c r="A101"/>
  <c r="B105"/>
  <c r="B104"/>
  <c r="B103"/>
  <c r="A102"/>
  <c r="AG108"/>
  <c r="AS108" s="1"/>
  <c r="AD107"/>
  <c r="C113"/>
  <c r="AP107"/>
  <c r="AD407" s="1"/>
  <c r="E107"/>
  <c r="H96"/>
  <c r="F96"/>
  <c r="G96"/>
  <c r="E96"/>
  <c r="AF396"/>
  <c r="AX96"/>
  <c r="AL396" s="1"/>
  <c r="AY96"/>
  <c r="AM396" s="1"/>
  <c r="AW96"/>
  <c r="AK396" s="1"/>
  <c r="AL97"/>
  <c r="AM97"/>
  <c r="AK97"/>
  <c r="Q97"/>
  <c r="O97"/>
  <c r="AF398"/>
  <c r="AX98"/>
  <c r="AL398" s="1"/>
  <c r="AY98"/>
  <c r="AM398" s="1"/>
  <c r="AW98"/>
  <c r="AK398" s="1"/>
  <c r="T98"/>
  <c r="R98"/>
  <c r="H97"/>
  <c r="F97"/>
  <c r="G97"/>
  <c r="E97"/>
  <c r="H99"/>
  <c r="F99"/>
  <c r="G99"/>
  <c r="E99"/>
  <c r="BH86"/>
  <c r="BC86"/>
  <c r="Y90"/>
  <c r="Z90" s="1"/>
  <c r="BB87"/>
  <c r="Y87" s="1"/>
  <c r="Z87" s="1"/>
  <c r="BG87"/>
  <c r="U87" s="1"/>
  <c r="L93"/>
  <c r="BO91"/>
  <c r="BJ90"/>
  <c r="K93"/>
  <c r="BL93" s="1"/>
  <c r="W93" s="1"/>
  <c r="X93" s="1"/>
  <c r="BE90"/>
  <c r="I91"/>
  <c r="BM90"/>
  <c r="W90" s="1"/>
  <c r="X90" s="1"/>
  <c r="I92"/>
  <c r="BN90"/>
  <c r="BH87"/>
  <c r="BC87"/>
  <c r="O93"/>
  <c r="BO92"/>
  <c r="L92"/>
  <c r="BN91"/>
  <c r="AG402"/>
  <c r="AG103"/>
  <c r="AS103" s="1"/>
  <c r="N96"/>
  <c r="L96"/>
  <c r="AL96"/>
  <c r="AM96"/>
  <c r="AK96"/>
  <c r="T96"/>
  <c r="R96"/>
  <c r="AF397"/>
  <c r="AX97"/>
  <c r="AL397" s="1"/>
  <c r="AY97"/>
  <c r="AM397" s="1"/>
  <c r="AW97"/>
  <c r="AK397" s="1"/>
  <c r="AL98"/>
  <c r="AM98"/>
  <c r="AK98"/>
  <c r="T97"/>
  <c r="R97"/>
  <c r="Q96"/>
  <c r="O96"/>
  <c r="H98"/>
  <c r="F98"/>
  <c r="G98"/>
  <c r="E98"/>
  <c r="BD87"/>
  <c r="BI87"/>
  <c r="K98" l="1"/>
  <c r="BL98" s="1"/>
  <c r="W98" s="1"/>
  <c r="X98" s="1"/>
  <c r="BI96"/>
  <c r="BD96"/>
  <c r="N99"/>
  <c r="BM99" s="1"/>
  <c r="BE97"/>
  <c r="BJ97"/>
  <c r="BO96"/>
  <c r="I99"/>
  <c r="K97"/>
  <c r="BL97" s="1"/>
  <c r="W97" s="1"/>
  <c r="X97" s="1"/>
  <c r="BC96"/>
  <c r="BH96"/>
  <c r="U96" s="1"/>
  <c r="AG403"/>
  <c r="AG104"/>
  <c r="AS104" s="1"/>
  <c r="AG404" s="1"/>
  <c r="BC93"/>
  <c r="BH93"/>
  <c r="Q99"/>
  <c r="BN99" s="1"/>
  <c r="BE98"/>
  <c r="BJ98"/>
  <c r="N98"/>
  <c r="BM98" s="1"/>
  <c r="BI97"/>
  <c r="BD97"/>
  <c r="AQ110"/>
  <c r="AE410" s="1"/>
  <c r="AE110"/>
  <c r="AQ109"/>
  <c r="AE409" s="1"/>
  <c r="AE109"/>
  <c r="AQ108"/>
  <c r="AE408" s="1"/>
  <c r="AE108"/>
  <c r="O102"/>
  <c r="Q102"/>
  <c r="G104"/>
  <c r="E104"/>
  <c r="H104"/>
  <c r="F104"/>
  <c r="L102"/>
  <c r="N102"/>
  <c r="AM102"/>
  <c r="AK102"/>
  <c r="AL102"/>
  <c r="R102"/>
  <c r="T102"/>
  <c r="AF403"/>
  <c r="AY103"/>
  <c r="AM403" s="1"/>
  <c r="AW103"/>
  <c r="AK403" s="1"/>
  <c r="AX103"/>
  <c r="AL403" s="1"/>
  <c r="AM104"/>
  <c r="AK104"/>
  <c r="AL104"/>
  <c r="R103"/>
  <c r="T103"/>
  <c r="I98"/>
  <c r="BN96"/>
  <c r="BO97"/>
  <c r="L99"/>
  <c r="K99"/>
  <c r="BL99" s="1"/>
  <c r="W99" s="1"/>
  <c r="X99" s="1"/>
  <c r="BE96"/>
  <c r="BJ96"/>
  <c r="BM96"/>
  <c r="W96" s="1"/>
  <c r="X96" s="1"/>
  <c r="I97"/>
  <c r="BC92"/>
  <c r="BH92"/>
  <c r="BI93"/>
  <c r="BD93"/>
  <c r="BG92"/>
  <c r="U92" s="1"/>
  <c r="BB92"/>
  <c r="Y92" s="1"/>
  <c r="Z92" s="1"/>
  <c r="BG91"/>
  <c r="U91" s="1"/>
  <c r="BB91"/>
  <c r="Y91" s="1"/>
  <c r="Z91" s="1"/>
  <c r="BO98"/>
  <c r="O99"/>
  <c r="L98"/>
  <c r="BN97"/>
  <c r="B111"/>
  <c r="B110"/>
  <c r="B109"/>
  <c r="A108"/>
  <c r="A112"/>
  <c r="A111"/>
  <c r="AR110"/>
  <c r="AF110"/>
  <c r="A110"/>
  <c r="AR109"/>
  <c r="AF109"/>
  <c r="A109"/>
  <c r="AR108"/>
  <c r="AF108"/>
  <c r="B108"/>
  <c r="A107"/>
  <c r="C119"/>
  <c r="AP113"/>
  <c r="AD413" s="1"/>
  <c r="E113"/>
  <c r="AG114"/>
  <c r="AS114" s="1"/>
  <c r="AD113"/>
  <c r="AG408"/>
  <c r="AG109"/>
  <c r="AS109" s="1"/>
  <c r="G103"/>
  <c r="E103"/>
  <c r="H103"/>
  <c r="F103"/>
  <c r="G105"/>
  <c r="E105"/>
  <c r="H105"/>
  <c r="F105"/>
  <c r="G102"/>
  <c r="E102"/>
  <c r="H102"/>
  <c r="F102"/>
  <c r="AF402"/>
  <c r="AY102"/>
  <c r="AM402" s="1"/>
  <c r="AW102"/>
  <c r="AK402" s="1"/>
  <c r="AX102"/>
  <c r="AL402" s="1"/>
  <c r="AM103"/>
  <c r="AK103"/>
  <c r="AL103"/>
  <c r="O103"/>
  <c r="Q103"/>
  <c r="AF404"/>
  <c r="AY104"/>
  <c r="AM404" s="1"/>
  <c r="AW104"/>
  <c r="AK404" s="1"/>
  <c r="AX104"/>
  <c r="AL404" s="1"/>
  <c r="R104"/>
  <c r="T104"/>
  <c r="BG93"/>
  <c r="U93" s="1"/>
  <c r="BB93"/>
  <c r="Y93" s="1"/>
  <c r="Z93" s="1"/>
  <c r="Y96"/>
  <c r="Z96" s="1"/>
  <c r="O105" l="1"/>
  <c r="BO104"/>
  <c r="L104"/>
  <c r="BN103"/>
  <c r="AG414"/>
  <c r="AG115"/>
  <c r="AS115" s="1"/>
  <c r="N108"/>
  <c r="L108"/>
  <c r="AL108"/>
  <c r="AM108"/>
  <c r="AK108"/>
  <c r="T108"/>
  <c r="R108"/>
  <c r="AF409"/>
  <c r="AX109"/>
  <c r="AL409" s="1"/>
  <c r="AY109"/>
  <c r="AM409" s="1"/>
  <c r="AW109"/>
  <c r="AK409" s="1"/>
  <c r="AL110"/>
  <c r="AM110"/>
  <c r="AK110"/>
  <c r="T109"/>
  <c r="R109"/>
  <c r="Q108"/>
  <c r="O108"/>
  <c r="H110"/>
  <c r="F110"/>
  <c r="G110"/>
  <c r="E110"/>
  <c r="BD99"/>
  <c r="BI99"/>
  <c r="BB97"/>
  <c r="Y97" s="1"/>
  <c r="Z97" s="1"/>
  <c r="BG97"/>
  <c r="U97" s="1"/>
  <c r="BB98"/>
  <c r="Y98" s="1"/>
  <c r="Z98" s="1"/>
  <c r="BG98"/>
  <c r="U98" s="1"/>
  <c r="L105"/>
  <c r="BO103"/>
  <c r="BJ102"/>
  <c r="K105"/>
  <c r="BL105" s="1"/>
  <c r="W105" s="1"/>
  <c r="X105" s="1"/>
  <c r="BE102"/>
  <c r="I103"/>
  <c r="BM102"/>
  <c r="W102" s="1"/>
  <c r="X102" s="1"/>
  <c r="I104"/>
  <c r="BN102"/>
  <c r="BJ104"/>
  <c r="Q105"/>
  <c r="BN105" s="1"/>
  <c r="BE104"/>
  <c r="BD103"/>
  <c r="N104"/>
  <c r="BM104" s="1"/>
  <c r="BI103"/>
  <c r="AG409"/>
  <c r="AG110"/>
  <c r="AS110" s="1"/>
  <c r="AG410" s="1"/>
  <c r="AQ116"/>
  <c r="AE416" s="1"/>
  <c r="AE116"/>
  <c r="AQ115"/>
  <c r="AE415" s="1"/>
  <c r="AE115"/>
  <c r="AQ114"/>
  <c r="AE414" s="1"/>
  <c r="AE114"/>
  <c r="A118"/>
  <c r="A117"/>
  <c r="AR116"/>
  <c r="AF116"/>
  <c r="A116"/>
  <c r="AR115"/>
  <c r="AF115"/>
  <c r="A115"/>
  <c r="AR114"/>
  <c r="AF114"/>
  <c r="B114"/>
  <c r="A113"/>
  <c r="B117"/>
  <c r="B116"/>
  <c r="B115"/>
  <c r="A114"/>
  <c r="AG120"/>
  <c r="AS120" s="1"/>
  <c r="AD119"/>
  <c r="C125"/>
  <c r="AP119"/>
  <c r="AD419" s="1"/>
  <c r="E119"/>
  <c r="H108"/>
  <c r="F108"/>
  <c r="G108"/>
  <c r="E108"/>
  <c r="AF408"/>
  <c r="AX108"/>
  <c r="AL408" s="1"/>
  <c r="AY108"/>
  <c r="AM408" s="1"/>
  <c r="AW108"/>
  <c r="AK408" s="1"/>
  <c r="AL109"/>
  <c r="AM109"/>
  <c r="AK109"/>
  <c r="Q109"/>
  <c r="O109"/>
  <c r="AF410"/>
  <c r="AX110"/>
  <c r="AL410" s="1"/>
  <c r="AY110"/>
  <c r="AM410" s="1"/>
  <c r="AW110"/>
  <c r="AK410" s="1"/>
  <c r="T110"/>
  <c r="R110"/>
  <c r="H109"/>
  <c r="F109"/>
  <c r="G109"/>
  <c r="E109"/>
  <c r="H111"/>
  <c r="F111"/>
  <c r="G111"/>
  <c r="E111"/>
  <c r="BH98"/>
  <c r="BC98"/>
  <c r="BH99"/>
  <c r="BC99"/>
  <c r="BJ103"/>
  <c r="N105"/>
  <c r="BM105" s="1"/>
  <c r="BE103"/>
  <c r="I105"/>
  <c r="BO102"/>
  <c r="BH102"/>
  <c r="U102" s="1"/>
  <c r="K103"/>
  <c r="BL103" s="1"/>
  <c r="W103" s="1"/>
  <c r="X103" s="1"/>
  <c r="BC102"/>
  <c r="BD102"/>
  <c r="K104"/>
  <c r="BL104" s="1"/>
  <c r="W104" s="1"/>
  <c r="X104" s="1"/>
  <c r="BI102"/>
  <c r="BB99"/>
  <c r="Y99" s="1"/>
  <c r="Z99" s="1"/>
  <c r="BG99"/>
  <c r="U99" s="1"/>
  <c r="Y102"/>
  <c r="Z102" s="1"/>
  <c r="BG105" l="1"/>
  <c r="U105" s="1"/>
  <c r="BB105"/>
  <c r="Y105" s="1"/>
  <c r="Z105" s="1"/>
  <c r="BO110"/>
  <c r="O111"/>
  <c r="L110"/>
  <c r="BN109"/>
  <c r="B123"/>
  <c r="B122"/>
  <c r="B121"/>
  <c r="A120"/>
  <c r="A124"/>
  <c r="A123"/>
  <c r="AR122"/>
  <c r="AF122"/>
  <c r="A122"/>
  <c r="AR121"/>
  <c r="AF121"/>
  <c r="A121"/>
  <c r="AR120"/>
  <c r="AF120"/>
  <c r="B120"/>
  <c r="A119"/>
  <c r="C131"/>
  <c r="AP125"/>
  <c r="AD425" s="1"/>
  <c r="E125"/>
  <c r="AG126"/>
  <c r="AS126" s="1"/>
  <c r="AD125"/>
  <c r="AG420"/>
  <c r="AG121"/>
  <c r="AS121" s="1"/>
  <c r="G115"/>
  <c r="E115"/>
  <c r="H115"/>
  <c r="F115"/>
  <c r="G117"/>
  <c r="E117"/>
  <c r="H117"/>
  <c r="F117"/>
  <c r="G114"/>
  <c r="E114"/>
  <c r="H114"/>
  <c r="F114"/>
  <c r="AF414"/>
  <c r="AY114"/>
  <c r="AM414" s="1"/>
  <c r="AW114"/>
  <c r="AK414" s="1"/>
  <c r="AX114"/>
  <c r="AL414" s="1"/>
  <c r="AM115"/>
  <c r="AK115"/>
  <c r="AL115"/>
  <c r="O115"/>
  <c r="Q115"/>
  <c r="AF416"/>
  <c r="AY116"/>
  <c r="AM416" s="1"/>
  <c r="AW116"/>
  <c r="AK416" s="1"/>
  <c r="AX116"/>
  <c r="AL416" s="1"/>
  <c r="R116"/>
  <c r="T116"/>
  <c r="BC105"/>
  <c r="BH105"/>
  <c r="I110"/>
  <c r="BN108"/>
  <c r="BO109"/>
  <c r="L111"/>
  <c r="K111"/>
  <c r="BL111" s="1"/>
  <c r="W111" s="1"/>
  <c r="X111" s="1"/>
  <c r="BE108"/>
  <c r="BJ108"/>
  <c r="BM108"/>
  <c r="W108" s="1"/>
  <c r="X108" s="1"/>
  <c r="I109"/>
  <c r="BC104"/>
  <c r="BH104"/>
  <c r="BI105"/>
  <c r="BD105"/>
  <c r="Q111"/>
  <c r="BN111" s="1"/>
  <c r="BE110"/>
  <c r="BJ110"/>
  <c r="N110"/>
  <c r="BM110" s="1"/>
  <c r="BI109"/>
  <c r="BD109"/>
  <c r="AQ122"/>
  <c r="AE422" s="1"/>
  <c r="AE122"/>
  <c r="AQ121"/>
  <c r="AE421" s="1"/>
  <c r="AE121"/>
  <c r="AQ120"/>
  <c r="AE420" s="1"/>
  <c r="AE120"/>
  <c r="O114"/>
  <c r="Q114"/>
  <c r="G116"/>
  <c r="E116"/>
  <c r="H116"/>
  <c r="F116"/>
  <c r="L114"/>
  <c r="N114"/>
  <c r="AM114"/>
  <c r="AK114"/>
  <c r="AL114"/>
  <c r="R114"/>
  <c r="T114"/>
  <c r="AF415"/>
  <c r="AY115"/>
  <c r="AM415" s="1"/>
  <c r="AW115"/>
  <c r="AK415" s="1"/>
  <c r="AX115"/>
  <c r="AL415" s="1"/>
  <c r="AM116"/>
  <c r="AK116"/>
  <c r="AL116"/>
  <c r="R115"/>
  <c r="T115"/>
  <c r="BG104"/>
  <c r="U104" s="1"/>
  <c r="BB104"/>
  <c r="Y104" s="1"/>
  <c r="Z104" s="1"/>
  <c r="BG103"/>
  <c r="U103" s="1"/>
  <c r="BB103"/>
  <c r="Y103" s="1"/>
  <c r="Z103" s="1"/>
  <c r="K110"/>
  <c r="BL110" s="1"/>
  <c r="W110" s="1"/>
  <c r="X110" s="1"/>
  <c r="BI108"/>
  <c r="BD108"/>
  <c r="N111"/>
  <c r="BM111" s="1"/>
  <c r="BE109"/>
  <c r="BJ109"/>
  <c r="BO108"/>
  <c r="I111"/>
  <c r="K109"/>
  <c r="BL109" s="1"/>
  <c r="W109" s="1"/>
  <c r="X109" s="1"/>
  <c r="BC108"/>
  <c r="Y108" s="1"/>
  <c r="Z108" s="1"/>
  <c r="BH108"/>
  <c r="U108" s="1"/>
  <c r="AG415"/>
  <c r="AG116"/>
  <c r="AS116" s="1"/>
  <c r="AG416" s="1"/>
  <c r="BJ115" l="1"/>
  <c r="N117"/>
  <c r="BM117" s="1"/>
  <c r="BE115"/>
  <c r="I117"/>
  <c r="BO114"/>
  <c r="BH114"/>
  <c r="U114" s="1"/>
  <c r="K115"/>
  <c r="BL115" s="1"/>
  <c r="W115" s="1"/>
  <c r="X115" s="1"/>
  <c r="BC114"/>
  <c r="BD114"/>
  <c r="K116"/>
  <c r="BL116" s="1"/>
  <c r="W116" s="1"/>
  <c r="X116" s="1"/>
  <c r="BI114"/>
  <c r="BB109"/>
  <c r="Y109" s="1"/>
  <c r="Z109" s="1"/>
  <c r="BG109"/>
  <c r="U109" s="1"/>
  <c r="BB110"/>
  <c r="Y110" s="1"/>
  <c r="Z110" s="1"/>
  <c r="BG110"/>
  <c r="U110" s="1"/>
  <c r="BJ116"/>
  <c r="Q117"/>
  <c r="BN117" s="1"/>
  <c r="BE116"/>
  <c r="BD115"/>
  <c r="N116"/>
  <c r="BM116" s="1"/>
  <c r="BI115"/>
  <c r="AG421"/>
  <c r="AG122"/>
  <c r="AS122" s="1"/>
  <c r="AG422" s="1"/>
  <c r="AQ128"/>
  <c r="AE428" s="1"/>
  <c r="AE128"/>
  <c r="AQ127"/>
  <c r="AE427" s="1"/>
  <c r="AE127"/>
  <c r="AQ126"/>
  <c r="AE426" s="1"/>
  <c r="AE126"/>
  <c r="A130"/>
  <c r="A129"/>
  <c r="AR128"/>
  <c r="AF128"/>
  <c r="A128"/>
  <c r="AR127"/>
  <c r="AF127"/>
  <c r="A127"/>
  <c r="AR126"/>
  <c r="AF126"/>
  <c r="B126"/>
  <c r="A125"/>
  <c r="B129"/>
  <c r="B128"/>
  <c r="B127"/>
  <c r="A126"/>
  <c r="C137"/>
  <c r="AG132"/>
  <c r="AS132" s="1"/>
  <c r="AD131"/>
  <c r="AP131"/>
  <c r="AD431" s="1"/>
  <c r="E131"/>
  <c r="H120"/>
  <c r="F120"/>
  <c r="G120"/>
  <c r="E120"/>
  <c r="AF420"/>
  <c r="AX120"/>
  <c r="AL420" s="1"/>
  <c r="AY120"/>
  <c r="AM420" s="1"/>
  <c r="AW120"/>
  <c r="AK420" s="1"/>
  <c r="AL121"/>
  <c r="AM121"/>
  <c r="AK121"/>
  <c r="Q121"/>
  <c r="O121"/>
  <c r="AF422"/>
  <c r="AX122"/>
  <c r="AL422" s="1"/>
  <c r="AY122"/>
  <c r="AM422" s="1"/>
  <c r="AW122"/>
  <c r="AK422" s="1"/>
  <c r="T122"/>
  <c r="R122"/>
  <c r="H121"/>
  <c r="F121"/>
  <c r="G121"/>
  <c r="E121"/>
  <c r="H123"/>
  <c r="F123"/>
  <c r="G123"/>
  <c r="E123"/>
  <c r="BH110"/>
  <c r="BC110"/>
  <c r="Y114"/>
  <c r="Z114" s="1"/>
  <c r="BB111"/>
  <c r="Y111" s="1"/>
  <c r="Z111" s="1"/>
  <c r="BG111"/>
  <c r="U111" s="1"/>
  <c r="L117"/>
  <c r="BO115"/>
  <c r="BJ114"/>
  <c r="K117"/>
  <c r="BL117" s="1"/>
  <c r="W117" s="1"/>
  <c r="X117" s="1"/>
  <c r="BE114"/>
  <c r="I115"/>
  <c r="BM114"/>
  <c r="W114" s="1"/>
  <c r="X114" s="1"/>
  <c r="I116"/>
  <c r="BN114"/>
  <c r="BH111"/>
  <c r="BC111"/>
  <c r="O117"/>
  <c r="BO116"/>
  <c r="L116"/>
  <c r="BN115"/>
  <c r="AG426"/>
  <c r="AG127"/>
  <c r="AS127" s="1"/>
  <c r="N120"/>
  <c r="L120"/>
  <c r="AL120"/>
  <c r="AM120"/>
  <c r="AK120"/>
  <c r="T120"/>
  <c r="R120"/>
  <c r="AF421"/>
  <c r="AX121"/>
  <c r="AL421" s="1"/>
  <c r="AY121"/>
  <c r="AM421" s="1"/>
  <c r="AW121"/>
  <c r="AK421" s="1"/>
  <c r="AL122"/>
  <c r="AM122"/>
  <c r="AK122"/>
  <c r="T121"/>
  <c r="R121"/>
  <c r="Q120"/>
  <c r="O120"/>
  <c r="H122"/>
  <c r="F122"/>
  <c r="G122"/>
  <c r="E122"/>
  <c r="BD111"/>
  <c r="BI111"/>
  <c r="K122" l="1"/>
  <c r="BL122" s="1"/>
  <c r="W122" s="1"/>
  <c r="X122" s="1"/>
  <c r="BI120"/>
  <c r="BD120"/>
  <c r="N123"/>
  <c r="BM123" s="1"/>
  <c r="BE121"/>
  <c r="BJ121"/>
  <c r="BO120"/>
  <c r="I123"/>
  <c r="K121"/>
  <c r="BL121" s="1"/>
  <c r="W121" s="1"/>
  <c r="X121" s="1"/>
  <c r="BC120"/>
  <c r="BH120"/>
  <c r="U120" s="1"/>
  <c r="AG427"/>
  <c r="AG128"/>
  <c r="AS128" s="1"/>
  <c r="AG428" s="1"/>
  <c r="BC117"/>
  <c r="BH117"/>
  <c r="Q123"/>
  <c r="BN123" s="1"/>
  <c r="BE122"/>
  <c r="BJ122"/>
  <c r="N122"/>
  <c r="BM122" s="1"/>
  <c r="BI121"/>
  <c r="BD121"/>
  <c r="AG432"/>
  <c r="AG133"/>
  <c r="AS133" s="1"/>
  <c r="O126"/>
  <c r="Q126"/>
  <c r="G128"/>
  <c r="E128"/>
  <c r="H128"/>
  <c r="F128"/>
  <c r="L126"/>
  <c r="N126"/>
  <c r="AM126"/>
  <c r="AK126"/>
  <c r="AL126"/>
  <c r="R126"/>
  <c r="T126"/>
  <c r="AF427"/>
  <c r="AY127"/>
  <c r="AM427" s="1"/>
  <c r="AW127"/>
  <c r="AK427" s="1"/>
  <c r="AX127"/>
  <c r="AL427" s="1"/>
  <c r="AM128"/>
  <c r="AK128"/>
  <c r="AL128"/>
  <c r="R127"/>
  <c r="T127"/>
  <c r="I122"/>
  <c r="BN120"/>
  <c r="BO121"/>
  <c r="L123"/>
  <c r="K123"/>
  <c r="BL123" s="1"/>
  <c r="W123" s="1"/>
  <c r="X123" s="1"/>
  <c r="BE120"/>
  <c r="BJ120"/>
  <c r="BM120"/>
  <c r="W120" s="1"/>
  <c r="X120" s="1"/>
  <c r="I121"/>
  <c r="BC116"/>
  <c r="BH116"/>
  <c r="BI117"/>
  <c r="BD117"/>
  <c r="BG116"/>
  <c r="U116" s="1"/>
  <c r="BB116"/>
  <c r="Y116" s="1"/>
  <c r="Z116" s="1"/>
  <c r="BG115"/>
  <c r="U115" s="1"/>
  <c r="BB115"/>
  <c r="Y115" s="1"/>
  <c r="Z115" s="1"/>
  <c r="BO122"/>
  <c r="O123"/>
  <c r="L122"/>
  <c r="BN121"/>
  <c r="A136"/>
  <c r="B135"/>
  <c r="B134"/>
  <c r="B133"/>
  <c r="A132"/>
  <c r="A135"/>
  <c r="AR134"/>
  <c r="AF134"/>
  <c r="A134"/>
  <c r="AR133"/>
  <c r="AF133"/>
  <c r="A133"/>
  <c r="AR132"/>
  <c r="AF132"/>
  <c r="B132"/>
  <c r="A131"/>
  <c r="AQ134"/>
  <c r="AE434" s="1"/>
  <c r="AE134"/>
  <c r="AQ133"/>
  <c r="AE433" s="1"/>
  <c r="AE133"/>
  <c r="AQ132"/>
  <c r="AE432" s="1"/>
  <c r="AE132"/>
  <c r="AG138"/>
  <c r="AS138" s="1"/>
  <c r="AD137"/>
  <c r="C143"/>
  <c r="AP137"/>
  <c r="AD437" s="1"/>
  <c r="E137"/>
  <c r="G127"/>
  <c r="E127"/>
  <c r="H127"/>
  <c r="F127"/>
  <c r="G129"/>
  <c r="E129"/>
  <c r="H129"/>
  <c r="F129"/>
  <c r="G126"/>
  <c r="E126"/>
  <c r="H126"/>
  <c r="F126"/>
  <c r="AF426"/>
  <c r="AY126"/>
  <c r="AM426" s="1"/>
  <c r="AW126"/>
  <c r="AK426" s="1"/>
  <c r="AX126"/>
  <c r="AL426" s="1"/>
  <c r="AM127"/>
  <c r="AK127"/>
  <c r="AL127"/>
  <c r="O127"/>
  <c r="Q127"/>
  <c r="AF428"/>
  <c r="AY128"/>
  <c r="AM428" s="1"/>
  <c r="AW128"/>
  <c r="AK428" s="1"/>
  <c r="AX128"/>
  <c r="AL428" s="1"/>
  <c r="R128"/>
  <c r="T128"/>
  <c r="BG117"/>
  <c r="U117" s="1"/>
  <c r="BB117"/>
  <c r="Y117" s="1"/>
  <c r="Z117" s="1"/>
  <c r="Y120"/>
  <c r="Z120" s="1"/>
  <c r="O129" l="1"/>
  <c r="BO128"/>
  <c r="L128"/>
  <c r="BN127"/>
  <c r="AQ140"/>
  <c r="AE440" s="1"/>
  <c r="AE140"/>
  <c r="AQ139"/>
  <c r="AE439" s="1"/>
  <c r="AE139"/>
  <c r="AQ138"/>
  <c r="AE438" s="1"/>
  <c r="AE138"/>
  <c r="N132"/>
  <c r="L132"/>
  <c r="AL132"/>
  <c r="AM132"/>
  <c r="AK132"/>
  <c r="T132"/>
  <c r="R132"/>
  <c r="AF433"/>
  <c r="AX133"/>
  <c r="AL433" s="1"/>
  <c r="AY133"/>
  <c r="AM433" s="1"/>
  <c r="AW133"/>
  <c r="AK433" s="1"/>
  <c r="AL134"/>
  <c r="AM134"/>
  <c r="AK134"/>
  <c r="T133"/>
  <c r="R133"/>
  <c r="H133"/>
  <c r="F133"/>
  <c r="G133"/>
  <c r="E133"/>
  <c r="G135"/>
  <c r="E135"/>
  <c r="H135"/>
  <c r="F135"/>
  <c r="BD123"/>
  <c r="BI123"/>
  <c r="BB121"/>
  <c r="Y121" s="1"/>
  <c r="Z121" s="1"/>
  <c r="BG121"/>
  <c r="U121" s="1"/>
  <c r="BB122"/>
  <c r="Y122" s="1"/>
  <c r="Z122" s="1"/>
  <c r="BG122"/>
  <c r="U122" s="1"/>
  <c r="L129"/>
  <c r="BO127"/>
  <c r="BJ126"/>
  <c r="K129"/>
  <c r="BL129" s="1"/>
  <c r="W129" s="1"/>
  <c r="X129" s="1"/>
  <c r="BE126"/>
  <c r="I127"/>
  <c r="BM126"/>
  <c r="W126" s="1"/>
  <c r="X126" s="1"/>
  <c r="I128"/>
  <c r="BN126"/>
  <c r="AG433"/>
  <c r="AG134"/>
  <c r="AS134" s="1"/>
  <c r="AG434" s="1"/>
  <c r="BJ128"/>
  <c r="Q129"/>
  <c r="BN129" s="1"/>
  <c r="BE128"/>
  <c r="BD127"/>
  <c r="N128"/>
  <c r="BM128" s="1"/>
  <c r="BI127"/>
  <c r="B141"/>
  <c r="B140"/>
  <c r="B139"/>
  <c r="A138"/>
  <c r="A142"/>
  <c r="A141"/>
  <c r="AR140"/>
  <c r="AF140"/>
  <c r="A140"/>
  <c r="AR139"/>
  <c r="AF139"/>
  <c r="A139"/>
  <c r="AR138"/>
  <c r="AF138"/>
  <c r="B138"/>
  <c r="A137"/>
  <c r="C149"/>
  <c r="AP143"/>
  <c r="AD443" s="1"/>
  <c r="E143"/>
  <c r="AG144"/>
  <c r="AS144" s="1"/>
  <c r="AD143"/>
  <c r="AG438"/>
  <c r="AG139"/>
  <c r="AS139" s="1"/>
  <c r="H132"/>
  <c r="F132"/>
  <c r="G132"/>
  <c r="E132"/>
  <c r="AF432"/>
  <c r="AX132"/>
  <c r="AL432" s="1"/>
  <c r="AY132"/>
  <c r="AM432" s="1"/>
  <c r="AW132"/>
  <c r="AK432" s="1"/>
  <c r="AL133"/>
  <c r="AM133"/>
  <c r="AK133"/>
  <c r="Q133"/>
  <c r="O133"/>
  <c r="AF434"/>
  <c r="AX134"/>
  <c r="AL434" s="1"/>
  <c r="AY134"/>
  <c r="AM434" s="1"/>
  <c r="AW134"/>
  <c r="AK434" s="1"/>
  <c r="Q132"/>
  <c r="O132"/>
  <c r="H134"/>
  <c r="F134"/>
  <c r="G134"/>
  <c r="E134"/>
  <c r="T134"/>
  <c r="R134"/>
  <c r="BH122"/>
  <c r="BC122"/>
  <c r="BH123"/>
  <c r="BC123"/>
  <c r="BJ127"/>
  <c r="N129"/>
  <c r="BM129" s="1"/>
  <c r="BE127"/>
  <c r="I129"/>
  <c r="BO126"/>
  <c r="BH126"/>
  <c r="U126" s="1"/>
  <c r="K127"/>
  <c r="BL127" s="1"/>
  <c r="W127" s="1"/>
  <c r="X127" s="1"/>
  <c r="BC126"/>
  <c r="BD126"/>
  <c r="K128"/>
  <c r="BL128" s="1"/>
  <c r="W128" s="1"/>
  <c r="X128" s="1"/>
  <c r="BI126"/>
  <c r="BB123"/>
  <c r="Y123" s="1"/>
  <c r="Z123" s="1"/>
  <c r="BG123"/>
  <c r="U123" s="1"/>
  <c r="Y126"/>
  <c r="Z126" s="1"/>
  <c r="BG129" l="1"/>
  <c r="U129" s="1"/>
  <c r="BB129"/>
  <c r="Y129" s="1"/>
  <c r="Z129" s="1"/>
  <c r="O135"/>
  <c r="BO134"/>
  <c r="I134"/>
  <c r="BN132"/>
  <c r="L134"/>
  <c r="BN133"/>
  <c r="AG439"/>
  <c r="AG140"/>
  <c r="AS140" s="1"/>
  <c r="AG440" s="1"/>
  <c r="AQ146"/>
  <c r="AE446" s="1"/>
  <c r="AE146"/>
  <c r="AQ145"/>
  <c r="AE445" s="1"/>
  <c r="AE145"/>
  <c r="AQ144"/>
  <c r="AE444" s="1"/>
  <c r="AE144"/>
  <c r="A148"/>
  <c r="A147"/>
  <c r="AR146"/>
  <c r="AF146"/>
  <c r="A146"/>
  <c r="AR145"/>
  <c r="AF145"/>
  <c r="A145"/>
  <c r="AR144"/>
  <c r="AF144"/>
  <c r="B144"/>
  <c r="A143"/>
  <c r="B147"/>
  <c r="B146"/>
  <c r="B145"/>
  <c r="A144"/>
  <c r="AG150"/>
  <c r="AS150" s="1"/>
  <c r="AD149"/>
  <c r="C155"/>
  <c r="AP149"/>
  <c r="AD449" s="1"/>
  <c r="E149"/>
  <c r="H138"/>
  <c r="F138"/>
  <c r="G138"/>
  <c r="E138"/>
  <c r="AF438"/>
  <c r="AX138"/>
  <c r="AL438" s="1"/>
  <c r="AY138"/>
  <c r="AM438" s="1"/>
  <c r="AW138"/>
  <c r="AK438" s="1"/>
  <c r="AL139"/>
  <c r="AM139"/>
  <c r="AK139"/>
  <c r="Q139"/>
  <c r="O139"/>
  <c r="AF440"/>
  <c r="AX140"/>
  <c r="AL440" s="1"/>
  <c r="AY140"/>
  <c r="AM440" s="1"/>
  <c r="AW140"/>
  <c r="AK440" s="1"/>
  <c r="T140"/>
  <c r="R140"/>
  <c r="H139"/>
  <c r="F139"/>
  <c r="G139"/>
  <c r="E139"/>
  <c r="H141"/>
  <c r="F141"/>
  <c r="G141"/>
  <c r="E141"/>
  <c r="BC129"/>
  <c r="BH129"/>
  <c r="L135"/>
  <c r="BO133"/>
  <c r="K135"/>
  <c r="BL135" s="1"/>
  <c r="W135" s="1"/>
  <c r="X135" s="1"/>
  <c r="BE132"/>
  <c r="BJ132"/>
  <c r="BM132"/>
  <c r="W132" s="1"/>
  <c r="X132" s="1"/>
  <c r="I133"/>
  <c r="BC128"/>
  <c r="BH128"/>
  <c r="BI129"/>
  <c r="BD129"/>
  <c r="Q135"/>
  <c r="BN135" s="1"/>
  <c r="BE134"/>
  <c r="BJ134"/>
  <c r="K134"/>
  <c r="BL134" s="1"/>
  <c r="W134" s="1"/>
  <c r="X134" s="1"/>
  <c r="BI132"/>
  <c r="BD132"/>
  <c r="N134"/>
  <c r="BM134" s="1"/>
  <c r="BI133"/>
  <c r="BD133"/>
  <c r="AG444"/>
  <c r="AG145"/>
  <c r="AS145" s="1"/>
  <c r="N138"/>
  <c r="L138"/>
  <c r="AL138"/>
  <c r="AM138"/>
  <c r="AK138"/>
  <c r="T138"/>
  <c r="R138"/>
  <c r="AF439"/>
  <c r="AX139"/>
  <c r="AL439" s="1"/>
  <c r="AY139"/>
  <c r="AM439" s="1"/>
  <c r="AW139"/>
  <c r="AK439" s="1"/>
  <c r="AL140"/>
  <c r="AM140"/>
  <c r="AK140"/>
  <c r="T139"/>
  <c r="R139"/>
  <c r="Q138"/>
  <c r="O138"/>
  <c r="H140"/>
  <c r="F140"/>
  <c r="G140"/>
  <c r="E140"/>
  <c r="BG128"/>
  <c r="U128" s="1"/>
  <c r="BB128"/>
  <c r="Y128" s="1"/>
  <c r="Z128" s="1"/>
  <c r="BG127"/>
  <c r="U127" s="1"/>
  <c r="BB127"/>
  <c r="Y127" s="1"/>
  <c r="Z127" s="1"/>
  <c r="N135"/>
  <c r="BM135" s="1"/>
  <c r="BE133"/>
  <c r="BJ133"/>
  <c r="I135"/>
  <c r="BO132"/>
  <c r="K133"/>
  <c r="BL133" s="1"/>
  <c r="W133" s="1"/>
  <c r="X133" s="1"/>
  <c r="BC132"/>
  <c r="Y132" s="1"/>
  <c r="Z132" s="1"/>
  <c r="BH132"/>
  <c r="U132" s="1"/>
  <c r="I140" l="1"/>
  <c r="BN138"/>
  <c r="BO139"/>
  <c r="L141"/>
  <c r="K141"/>
  <c r="BL141" s="1"/>
  <c r="W141" s="1"/>
  <c r="X141" s="1"/>
  <c r="BE138"/>
  <c r="BJ138"/>
  <c r="BM138"/>
  <c r="W138" s="1"/>
  <c r="X138" s="1"/>
  <c r="I139"/>
  <c r="BG135"/>
  <c r="U135" s="1"/>
  <c r="BB135"/>
  <c r="Y135" s="1"/>
  <c r="Z135" s="1"/>
  <c r="K140"/>
  <c r="BL140" s="1"/>
  <c r="W140" s="1"/>
  <c r="X140" s="1"/>
  <c r="BI138"/>
  <c r="BD138"/>
  <c r="N141"/>
  <c r="BM141" s="1"/>
  <c r="BE139"/>
  <c r="BJ139"/>
  <c r="BO138"/>
  <c r="I141"/>
  <c r="K139"/>
  <c r="BL139" s="1"/>
  <c r="W139" s="1"/>
  <c r="X139" s="1"/>
  <c r="BC138"/>
  <c r="BH138"/>
  <c r="U138" s="1"/>
  <c r="AG445"/>
  <c r="AG146"/>
  <c r="AS146" s="1"/>
  <c r="AG446" s="1"/>
  <c r="BB133"/>
  <c r="Y133" s="1"/>
  <c r="Z133" s="1"/>
  <c r="BG133"/>
  <c r="U133" s="1"/>
  <c r="BC135"/>
  <c r="BH135"/>
  <c r="BO140"/>
  <c r="O141"/>
  <c r="L140"/>
  <c r="BN139"/>
  <c r="B153"/>
  <c r="B152"/>
  <c r="B151"/>
  <c r="A150"/>
  <c r="A154"/>
  <c r="A153"/>
  <c r="AR152"/>
  <c r="AF152"/>
  <c r="A152"/>
  <c r="AR151"/>
  <c r="AF151"/>
  <c r="A151"/>
  <c r="AR150"/>
  <c r="AF150"/>
  <c r="B150"/>
  <c r="A149"/>
  <c r="C161"/>
  <c r="AP155"/>
  <c r="AD455" s="1"/>
  <c r="E155"/>
  <c r="AG156"/>
  <c r="AS156" s="1"/>
  <c r="AD155"/>
  <c r="AG450"/>
  <c r="AG151"/>
  <c r="AS151" s="1"/>
  <c r="G145"/>
  <c r="E145"/>
  <c r="H145"/>
  <c r="F145"/>
  <c r="G147"/>
  <c r="E147"/>
  <c r="H147"/>
  <c r="F147"/>
  <c r="G144"/>
  <c r="E144"/>
  <c r="H144"/>
  <c r="F144"/>
  <c r="AF444"/>
  <c r="AY144"/>
  <c r="AM444" s="1"/>
  <c r="AW144"/>
  <c r="AK444" s="1"/>
  <c r="AX144"/>
  <c r="AL444" s="1"/>
  <c r="AM145"/>
  <c r="AK145"/>
  <c r="AL145"/>
  <c r="O145"/>
  <c r="Q145"/>
  <c r="AF446"/>
  <c r="AY146"/>
  <c r="AM446" s="1"/>
  <c r="AW146"/>
  <c r="AK446" s="1"/>
  <c r="AX146"/>
  <c r="AL446" s="1"/>
  <c r="R146"/>
  <c r="T146"/>
  <c r="BH134"/>
  <c r="BC134"/>
  <c r="BB134"/>
  <c r="Y134" s="1"/>
  <c r="Z134" s="1"/>
  <c r="BG134"/>
  <c r="U134" s="1"/>
  <c r="BI135"/>
  <c r="BD135"/>
  <c r="Y138"/>
  <c r="Z138" s="1"/>
  <c r="Q141"/>
  <c r="BN141" s="1"/>
  <c r="BE140"/>
  <c r="BJ140"/>
  <c r="N140"/>
  <c r="BM140" s="1"/>
  <c r="BI139"/>
  <c r="BD139"/>
  <c r="AQ152"/>
  <c r="AE452" s="1"/>
  <c r="AE152"/>
  <c r="AQ151"/>
  <c r="AE451" s="1"/>
  <c r="AE151"/>
  <c r="AQ150"/>
  <c r="AE450" s="1"/>
  <c r="AE150"/>
  <c r="O144"/>
  <c r="Q144"/>
  <c r="G146"/>
  <c r="E146"/>
  <c r="H146"/>
  <c r="F146"/>
  <c r="L144"/>
  <c r="N144"/>
  <c r="AM144"/>
  <c r="AK144"/>
  <c r="AL144"/>
  <c r="R144"/>
  <c r="T144"/>
  <c r="AF445"/>
  <c r="AY145"/>
  <c r="AM445" s="1"/>
  <c r="AW145"/>
  <c r="AK445" s="1"/>
  <c r="AX145"/>
  <c r="AL445" s="1"/>
  <c r="AM146"/>
  <c r="AK146"/>
  <c r="AL146"/>
  <c r="R145"/>
  <c r="T145"/>
  <c r="BJ145" l="1"/>
  <c r="N147"/>
  <c r="BM147" s="1"/>
  <c r="BE145"/>
  <c r="I147"/>
  <c r="BO144"/>
  <c r="BH144"/>
  <c r="U144" s="1"/>
  <c r="K145"/>
  <c r="BL145" s="1"/>
  <c r="W145" s="1"/>
  <c r="X145" s="1"/>
  <c r="BC144"/>
  <c r="BD144"/>
  <c r="K146"/>
  <c r="BL146" s="1"/>
  <c r="W146" s="1"/>
  <c r="X146" s="1"/>
  <c r="BI144"/>
  <c r="BJ146"/>
  <c r="Q147"/>
  <c r="BN147" s="1"/>
  <c r="BE146"/>
  <c r="BD145"/>
  <c r="N146"/>
  <c r="BM146" s="1"/>
  <c r="BI145"/>
  <c r="AG451"/>
  <c r="AG152"/>
  <c r="AS152" s="1"/>
  <c r="AG452" s="1"/>
  <c r="AQ158"/>
  <c r="AE458" s="1"/>
  <c r="AE158"/>
  <c r="AQ157"/>
  <c r="AE457" s="1"/>
  <c r="AE157"/>
  <c r="AQ156"/>
  <c r="AE456" s="1"/>
  <c r="AE156"/>
  <c r="A160"/>
  <c r="A159"/>
  <c r="AR158"/>
  <c r="AF158"/>
  <c r="A158"/>
  <c r="AR157"/>
  <c r="AF157"/>
  <c r="A157"/>
  <c r="AR156"/>
  <c r="AF156"/>
  <c r="B156"/>
  <c r="A155"/>
  <c r="B159"/>
  <c r="B158"/>
  <c r="B157"/>
  <c r="A156"/>
  <c r="AG162"/>
  <c r="AS162" s="1"/>
  <c r="AD161"/>
  <c r="C167"/>
  <c r="AP161"/>
  <c r="AD461" s="1"/>
  <c r="E161"/>
  <c r="H150"/>
  <c r="F150"/>
  <c r="G150"/>
  <c r="E150"/>
  <c r="AF450"/>
  <c r="AX150"/>
  <c r="AL450" s="1"/>
  <c r="AY150"/>
  <c r="AM450" s="1"/>
  <c r="AW150"/>
  <c r="AK450" s="1"/>
  <c r="AL151"/>
  <c r="AM151"/>
  <c r="AK151"/>
  <c r="Q151"/>
  <c r="O151"/>
  <c r="AF452"/>
  <c r="AX152"/>
  <c r="AL452" s="1"/>
  <c r="AY152"/>
  <c r="AM452" s="1"/>
  <c r="AW152"/>
  <c r="AK452" s="1"/>
  <c r="T152"/>
  <c r="R152"/>
  <c r="H151"/>
  <c r="F151"/>
  <c r="G151"/>
  <c r="E151"/>
  <c r="H153"/>
  <c r="F153"/>
  <c r="G153"/>
  <c r="E153"/>
  <c r="BH140"/>
  <c r="BC140"/>
  <c r="BB141"/>
  <c r="Y141" s="1"/>
  <c r="Z141" s="1"/>
  <c r="BG141"/>
  <c r="U141" s="1"/>
  <c r="BB139"/>
  <c r="Y139" s="1"/>
  <c r="Z139" s="1"/>
  <c r="BG139"/>
  <c r="U139" s="1"/>
  <c r="BB140"/>
  <c r="Y140" s="1"/>
  <c r="Z140" s="1"/>
  <c r="BG140"/>
  <c r="U140" s="1"/>
  <c r="Y144"/>
  <c r="Z144" s="1"/>
  <c r="L147"/>
  <c r="BO145"/>
  <c r="BJ144"/>
  <c r="K147"/>
  <c r="BL147" s="1"/>
  <c r="W147" s="1"/>
  <c r="X147" s="1"/>
  <c r="BE144"/>
  <c r="I145"/>
  <c r="BM144"/>
  <c r="W144" s="1"/>
  <c r="X144" s="1"/>
  <c r="I146"/>
  <c r="BN144"/>
  <c r="O147"/>
  <c r="BO146"/>
  <c r="L146"/>
  <c r="BN145"/>
  <c r="AG456"/>
  <c r="AG157"/>
  <c r="AS157" s="1"/>
  <c r="N150"/>
  <c r="L150"/>
  <c r="AL150"/>
  <c r="AM150"/>
  <c r="AK150"/>
  <c r="T150"/>
  <c r="R150"/>
  <c r="AF451"/>
  <c r="AX151"/>
  <c r="AL451" s="1"/>
  <c r="AY151"/>
  <c r="AM451" s="1"/>
  <c r="AW151"/>
  <c r="AK451" s="1"/>
  <c r="AL152"/>
  <c r="AM152"/>
  <c r="AK152"/>
  <c r="T151"/>
  <c r="R151"/>
  <c r="Q150"/>
  <c r="O150"/>
  <c r="H152"/>
  <c r="F152"/>
  <c r="G152"/>
  <c r="E152"/>
  <c r="BD141"/>
  <c r="BI141"/>
  <c r="BH141"/>
  <c r="BC141"/>
  <c r="K152" l="1"/>
  <c r="BL152" s="1"/>
  <c r="W152" s="1"/>
  <c r="X152" s="1"/>
  <c r="BI150"/>
  <c r="BD150"/>
  <c r="N153"/>
  <c r="BM153" s="1"/>
  <c r="BE151"/>
  <c r="BJ151"/>
  <c r="BO150"/>
  <c r="I153"/>
  <c r="K151"/>
  <c r="BL151" s="1"/>
  <c r="W151" s="1"/>
  <c r="X151" s="1"/>
  <c r="BC150"/>
  <c r="BH150"/>
  <c r="U150" s="1"/>
  <c r="AG457"/>
  <c r="AG158"/>
  <c r="AS158" s="1"/>
  <c r="AG458" s="1"/>
  <c r="BC147"/>
  <c r="BH147"/>
  <c r="Q153"/>
  <c r="BN153" s="1"/>
  <c r="BE152"/>
  <c r="BJ152"/>
  <c r="N152"/>
  <c r="BM152" s="1"/>
  <c r="BI151"/>
  <c r="BD151"/>
  <c r="AQ164"/>
  <c r="AE464" s="1"/>
  <c r="AE164"/>
  <c r="AQ163"/>
  <c r="AE463" s="1"/>
  <c r="AE163"/>
  <c r="AQ162"/>
  <c r="AE462" s="1"/>
  <c r="AE162"/>
  <c r="O156"/>
  <c r="Q156"/>
  <c r="G158"/>
  <c r="E158"/>
  <c r="H158"/>
  <c r="F158"/>
  <c r="L156"/>
  <c r="N156"/>
  <c r="AM156"/>
  <c r="AK156"/>
  <c r="AL156"/>
  <c r="R156"/>
  <c r="T156"/>
  <c r="AF457"/>
  <c r="AY157"/>
  <c r="AM457" s="1"/>
  <c r="AW157"/>
  <c r="AK457" s="1"/>
  <c r="AX157"/>
  <c r="AL457" s="1"/>
  <c r="AM158"/>
  <c r="AK158"/>
  <c r="AL158"/>
  <c r="R157"/>
  <c r="T157"/>
  <c r="I152"/>
  <c r="BN150"/>
  <c r="BO151"/>
  <c r="L153"/>
  <c r="K153"/>
  <c r="BL153" s="1"/>
  <c r="W153" s="1"/>
  <c r="X153" s="1"/>
  <c r="BE150"/>
  <c r="BJ150"/>
  <c r="BM150"/>
  <c r="W150" s="1"/>
  <c r="X150" s="1"/>
  <c r="I151"/>
  <c r="BC146"/>
  <c r="BH146"/>
  <c r="BI147"/>
  <c r="BD147"/>
  <c r="BG146"/>
  <c r="U146" s="1"/>
  <c r="BB146"/>
  <c r="Y146" s="1"/>
  <c r="Z146" s="1"/>
  <c r="BG145"/>
  <c r="U145" s="1"/>
  <c r="BB145"/>
  <c r="Y145" s="1"/>
  <c r="Z145" s="1"/>
  <c r="BO152"/>
  <c r="O153"/>
  <c r="L152"/>
  <c r="BN151"/>
  <c r="B165"/>
  <c r="B164"/>
  <c r="B163"/>
  <c r="A162"/>
  <c r="A166"/>
  <c r="A165"/>
  <c r="AR164"/>
  <c r="AF164"/>
  <c r="A164"/>
  <c r="AR163"/>
  <c r="AF163"/>
  <c r="A163"/>
  <c r="AR162"/>
  <c r="AF162"/>
  <c r="B162"/>
  <c r="A161"/>
  <c r="C173"/>
  <c r="AP167"/>
  <c r="AD467" s="1"/>
  <c r="E167"/>
  <c r="AG168"/>
  <c r="AS168" s="1"/>
  <c r="AD167"/>
  <c r="AG462"/>
  <c r="AG163"/>
  <c r="AS163" s="1"/>
  <c r="G157"/>
  <c r="E157"/>
  <c r="H157"/>
  <c r="F157"/>
  <c r="G159"/>
  <c r="E159"/>
  <c r="H159"/>
  <c r="F159"/>
  <c r="G156"/>
  <c r="E156"/>
  <c r="H156"/>
  <c r="F156"/>
  <c r="AF456"/>
  <c r="AY156"/>
  <c r="AM456" s="1"/>
  <c r="AW156"/>
  <c r="AK456" s="1"/>
  <c r="AX156"/>
  <c r="AL456" s="1"/>
  <c r="AM157"/>
  <c r="AK157"/>
  <c r="AL157"/>
  <c r="O157"/>
  <c r="Q157"/>
  <c r="AF458"/>
  <c r="AY158"/>
  <c r="AM458" s="1"/>
  <c r="AW158"/>
  <c r="AK458" s="1"/>
  <c r="AX158"/>
  <c r="AL458" s="1"/>
  <c r="R158"/>
  <c r="T158"/>
  <c r="BG147"/>
  <c r="U147" s="1"/>
  <c r="BB147"/>
  <c r="Y147" s="1"/>
  <c r="Z147" s="1"/>
  <c r="Y150"/>
  <c r="Z150" s="1"/>
  <c r="O159" l="1"/>
  <c r="BO158"/>
  <c r="L158"/>
  <c r="BN157"/>
  <c r="AG468"/>
  <c r="AG169"/>
  <c r="AS169" s="1"/>
  <c r="N162"/>
  <c r="L162"/>
  <c r="AL162"/>
  <c r="AM162"/>
  <c r="AK162"/>
  <c r="T162"/>
  <c r="R162"/>
  <c r="AF463"/>
  <c r="AX163"/>
  <c r="AL463" s="1"/>
  <c r="AY163"/>
  <c r="AM463" s="1"/>
  <c r="AW163"/>
  <c r="AK463" s="1"/>
  <c r="AL164"/>
  <c r="AM164"/>
  <c r="AK164"/>
  <c r="T163"/>
  <c r="R163"/>
  <c r="Q162"/>
  <c r="O162"/>
  <c r="H164"/>
  <c r="F164"/>
  <c r="G164"/>
  <c r="E164"/>
  <c r="BD153"/>
  <c r="BI153"/>
  <c r="BB151"/>
  <c r="Y151" s="1"/>
  <c r="Z151" s="1"/>
  <c r="BG151"/>
  <c r="U151" s="1"/>
  <c r="BB152"/>
  <c r="Y152" s="1"/>
  <c r="Z152" s="1"/>
  <c r="BG152"/>
  <c r="U152" s="1"/>
  <c r="L159"/>
  <c r="BO157"/>
  <c r="BJ156"/>
  <c r="K159"/>
  <c r="BL159" s="1"/>
  <c r="W159" s="1"/>
  <c r="X159" s="1"/>
  <c r="BE156"/>
  <c r="I157"/>
  <c r="BM156"/>
  <c r="W156" s="1"/>
  <c r="X156" s="1"/>
  <c r="I158"/>
  <c r="BN156"/>
  <c r="BJ158"/>
  <c r="Q159"/>
  <c r="BN159" s="1"/>
  <c r="BE158"/>
  <c r="BD157"/>
  <c r="N158"/>
  <c r="BM158" s="1"/>
  <c r="BI157"/>
  <c r="AG463"/>
  <c r="AG164"/>
  <c r="AS164" s="1"/>
  <c r="AG464" s="1"/>
  <c r="AQ170"/>
  <c r="AE470" s="1"/>
  <c r="AE170"/>
  <c r="AQ169"/>
  <c r="AE469" s="1"/>
  <c r="AE169"/>
  <c r="AQ168"/>
  <c r="AE468" s="1"/>
  <c r="AE168"/>
  <c r="A172"/>
  <c r="A171"/>
  <c r="AR170"/>
  <c r="AF170"/>
  <c r="A170"/>
  <c r="AR169"/>
  <c r="AF169"/>
  <c r="A169"/>
  <c r="AR168"/>
  <c r="AF168"/>
  <c r="B168"/>
  <c r="A167"/>
  <c r="B171"/>
  <c r="B170"/>
  <c r="B169"/>
  <c r="A168"/>
  <c r="AG174"/>
  <c r="AS174" s="1"/>
  <c r="AD173"/>
  <c r="C179"/>
  <c r="AP173"/>
  <c r="AD473" s="1"/>
  <c r="E173"/>
  <c r="H162"/>
  <c r="F162"/>
  <c r="G162"/>
  <c r="E162"/>
  <c r="AF462"/>
  <c r="AX162"/>
  <c r="AL462" s="1"/>
  <c r="AY162"/>
  <c r="AM462" s="1"/>
  <c r="AW162"/>
  <c r="AK462" s="1"/>
  <c r="AL163"/>
  <c r="AM163"/>
  <c r="AK163"/>
  <c r="Q163"/>
  <c r="O163"/>
  <c r="AF464"/>
  <c r="AX164"/>
  <c r="AL464" s="1"/>
  <c r="AY164"/>
  <c r="AM464" s="1"/>
  <c r="AW164"/>
  <c r="AK464" s="1"/>
  <c r="T164"/>
  <c r="R164"/>
  <c r="H163"/>
  <c r="F163"/>
  <c r="G163"/>
  <c r="E163"/>
  <c r="H165"/>
  <c r="F165"/>
  <c r="G165"/>
  <c r="E165"/>
  <c r="BH152"/>
  <c r="BC152"/>
  <c r="BH153"/>
  <c r="BC153"/>
  <c r="BJ157"/>
  <c r="N159"/>
  <c r="BM159" s="1"/>
  <c r="BE157"/>
  <c r="I159"/>
  <c r="BO156"/>
  <c r="BH156"/>
  <c r="U156" s="1"/>
  <c r="K157"/>
  <c r="BL157" s="1"/>
  <c r="W157" s="1"/>
  <c r="X157" s="1"/>
  <c r="BC156"/>
  <c r="BD156"/>
  <c r="K158"/>
  <c r="BL158" s="1"/>
  <c r="W158" s="1"/>
  <c r="X158" s="1"/>
  <c r="BI156"/>
  <c r="BB153"/>
  <c r="Y153" s="1"/>
  <c r="Z153" s="1"/>
  <c r="BG153"/>
  <c r="U153" s="1"/>
  <c r="Y156"/>
  <c r="Z156" s="1"/>
  <c r="BO164" l="1"/>
  <c r="O165"/>
  <c r="L164"/>
  <c r="BN163"/>
  <c r="B177"/>
  <c r="B176"/>
  <c r="B175"/>
  <c r="A174"/>
  <c r="A178"/>
  <c r="A177"/>
  <c r="AR176"/>
  <c r="AF176"/>
  <c r="A176"/>
  <c r="AR175"/>
  <c r="AF175"/>
  <c r="A175"/>
  <c r="AR174"/>
  <c r="AF174"/>
  <c r="B174"/>
  <c r="A173"/>
  <c r="C185"/>
  <c r="AP179"/>
  <c r="AD479" s="1"/>
  <c r="E179"/>
  <c r="AG180"/>
  <c r="AS180" s="1"/>
  <c r="AD179"/>
  <c r="AG474"/>
  <c r="AG175"/>
  <c r="AS175" s="1"/>
  <c r="G169"/>
  <c r="E169"/>
  <c r="H169"/>
  <c r="F169"/>
  <c r="G171"/>
  <c r="E171"/>
  <c r="H171"/>
  <c r="F171"/>
  <c r="G168"/>
  <c r="E168"/>
  <c r="H168"/>
  <c r="F168"/>
  <c r="AF468"/>
  <c r="AY168"/>
  <c r="AM468" s="1"/>
  <c r="AW168"/>
  <c r="AK468" s="1"/>
  <c r="AX168"/>
  <c r="AL468" s="1"/>
  <c r="AM169"/>
  <c r="AK169"/>
  <c r="AL169"/>
  <c r="O169"/>
  <c r="Q169"/>
  <c r="AF470"/>
  <c r="AY170"/>
  <c r="AM470" s="1"/>
  <c r="AW170"/>
  <c r="AK470" s="1"/>
  <c r="AX170"/>
  <c r="AL470" s="1"/>
  <c r="R170"/>
  <c r="T170"/>
  <c r="BC159"/>
  <c r="BH159"/>
  <c r="I164"/>
  <c r="BN162"/>
  <c r="BO163"/>
  <c r="L165"/>
  <c r="K165"/>
  <c r="BL165" s="1"/>
  <c r="W165" s="1"/>
  <c r="X165" s="1"/>
  <c r="BE162"/>
  <c r="BJ162"/>
  <c r="BM162"/>
  <c r="W162" s="1"/>
  <c r="X162" s="1"/>
  <c r="I163"/>
  <c r="BC158"/>
  <c r="BH158"/>
  <c r="BI159"/>
  <c r="BD159"/>
  <c r="BG159"/>
  <c r="U159" s="1"/>
  <c r="BB159"/>
  <c r="Y159" s="1"/>
  <c r="Z159" s="1"/>
  <c r="Q165"/>
  <c r="BN165" s="1"/>
  <c r="BE164"/>
  <c r="BJ164"/>
  <c r="N164"/>
  <c r="BM164" s="1"/>
  <c r="BI163"/>
  <c r="BD163"/>
  <c r="AQ176"/>
  <c r="AE476" s="1"/>
  <c r="AE176"/>
  <c r="AQ175"/>
  <c r="AE475" s="1"/>
  <c r="AE175"/>
  <c r="AQ174"/>
  <c r="AE474" s="1"/>
  <c r="AE174"/>
  <c r="O168"/>
  <c r="Q168"/>
  <c r="G170"/>
  <c r="E170"/>
  <c r="H170"/>
  <c r="F170"/>
  <c r="L168"/>
  <c r="N168"/>
  <c r="AM168"/>
  <c r="AK168"/>
  <c r="AL168"/>
  <c r="R168"/>
  <c r="T168"/>
  <c r="AF469"/>
  <c r="AY169"/>
  <c r="AM469" s="1"/>
  <c r="AW169"/>
  <c r="AK469" s="1"/>
  <c r="AX169"/>
  <c r="AL469" s="1"/>
  <c r="AM170"/>
  <c r="AK170"/>
  <c r="AL170"/>
  <c r="R169"/>
  <c r="T169"/>
  <c r="BG158"/>
  <c r="U158" s="1"/>
  <c r="BB158"/>
  <c r="Y158" s="1"/>
  <c r="Z158" s="1"/>
  <c r="BG157"/>
  <c r="U157" s="1"/>
  <c r="BB157"/>
  <c r="Y157" s="1"/>
  <c r="Z157" s="1"/>
  <c r="K164"/>
  <c r="BL164" s="1"/>
  <c r="W164" s="1"/>
  <c r="X164" s="1"/>
  <c r="BI162"/>
  <c r="BD162"/>
  <c r="N165"/>
  <c r="BM165" s="1"/>
  <c r="BE163"/>
  <c r="BJ163"/>
  <c r="BO162"/>
  <c r="I165"/>
  <c r="K163"/>
  <c r="BL163" s="1"/>
  <c r="W163" s="1"/>
  <c r="X163" s="1"/>
  <c r="BC162"/>
  <c r="Y162" s="1"/>
  <c r="Z162" s="1"/>
  <c r="BH162"/>
  <c r="U162" s="1"/>
  <c r="AG469"/>
  <c r="AG170"/>
  <c r="AS170" s="1"/>
  <c r="AG470" s="1"/>
  <c r="BJ169" l="1"/>
  <c r="N171"/>
  <c r="BM171" s="1"/>
  <c r="BE169"/>
  <c r="I171"/>
  <c r="BO168"/>
  <c r="BH168"/>
  <c r="U168" s="1"/>
  <c r="K169"/>
  <c r="BL169" s="1"/>
  <c r="W169" s="1"/>
  <c r="X169" s="1"/>
  <c r="BC168"/>
  <c r="BD168"/>
  <c r="K170"/>
  <c r="BL170" s="1"/>
  <c r="W170" s="1"/>
  <c r="X170" s="1"/>
  <c r="BI168"/>
  <c r="BB163"/>
  <c r="Y163" s="1"/>
  <c r="Z163" s="1"/>
  <c r="BG163"/>
  <c r="U163" s="1"/>
  <c r="BB164"/>
  <c r="Y164" s="1"/>
  <c r="Z164" s="1"/>
  <c r="BG164"/>
  <c r="U164" s="1"/>
  <c r="BJ170"/>
  <c r="Q171"/>
  <c r="BN171" s="1"/>
  <c r="BE170"/>
  <c r="BD169"/>
  <c r="N170"/>
  <c r="BM170" s="1"/>
  <c r="BI169"/>
  <c r="AG475"/>
  <c r="AG176"/>
  <c r="AS176" s="1"/>
  <c r="AG476" s="1"/>
  <c r="AQ182"/>
  <c r="AE482" s="1"/>
  <c r="AE182"/>
  <c r="AQ181"/>
  <c r="AE481" s="1"/>
  <c r="AE181"/>
  <c r="AQ180"/>
  <c r="AE480" s="1"/>
  <c r="AE180"/>
  <c r="A184"/>
  <c r="A183"/>
  <c r="AR182"/>
  <c r="AF182"/>
  <c r="A182"/>
  <c r="AR181"/>
  <c r="AF181"/>
  <c r="A181"/>
  <c r="AR180"/>
  <c r="AF180"/>
  <c r="B180"/>
  <c r="A179"/>
  <c r="B183"/>
  <c r="B182"/>
  <c r="B181"/>
  <c r="A180"/>
  <c r="AG186"/>
  <c r="AS186" s="1"/>
  <c r="AD185"/>
  <c r="C191"/>
  <c r="AP185"/>
  <c r="AD485" s="1"/>
  <c r="E185"/>
  <c r="H174"/>
  <c r="F174"/>
  <c r="G174"/>
  <c r="E174"/>
  <c r="AF474"/>
  <c r="AX174"/>
  <c r="AL474" s="1"/>
  <c r="AY174"/>
  <c r="AM474" s="1"/>
  <c r="AW174"/>
  <c r="AK474" s="1"/>
  <c r="AL175"/>
  <c r="AM175"/>
  <c r="AK175"/>
  <c r="Q175"/>
  <c r="O175"/>
  <c r="AF476"/>
  <c r="AX176"/>
  <c r="AL476" s="1"/>
  <c r="AY176"/>
  <c r="AM476" s="1"/>
  <c r="AW176"/>
  <c r="AK476" s="1"/>
  <c r="T176"/>
  <c r="R176"/>
  <c r="H175"/>
  <c r="F175"/>
  <c r="G175"/>
  <c r="E175"/>
  <c r="H177"/>
  <c r="F177"/>
  <c r="G177"/>
  <c r="E177"/>
  <c r="BH164"/>
  <c r="BC164"/>
  <c r="Y168"/>
  <c r="Z168" s="1"/>
  <c r="BB165"/>
  <c r="Y165" s="1"/>
  <c r="Z165" s="1"/>
  <c r="BG165"/>
  <c r="U165" s="1"/>
  <c r="L171"/>
  <c r="BO169"/>
  <c r="BJ168"/>
  <c r="K171"/>
  <c r="BL171" s="1"/>
  <c r="W171" s="1"/>
  <c r="X171" s="1"/>
  <c r="BE168"/>
  <c r="I169"/>
  <c r="BM168"/>
  <c r="W168" s="1"/>
  <c r="X168" s="1"/>
  <c r="I170"/>
  <c r="BN168"/>
  <c r="BH165"/>
  <c r="BC165"/>
  <c r="O171"/>
  <c r="BO170"/>
  <c r="L170"/>
  <c r="BN169"/>
  <c r="AG480"/>
  <c r="AG181"/>
  <c r="AS181" s="1"/>
  <c r="N174"/>
  <c r="L174"/>
  <c r="AL174"/>
  <c r="AM174"/>
  <c r="AK174"/>
  <c r="T174"/>
  <c r="R174"/>
  <c r="AF475"/>
  <c r="AX175"/>
  <c r="AL475" s="1"/>
  <c r="AY175"/>
  <c r="AM475" s="1"/>
  <c r="AW175"/>
  <c r="AK475" s="1"/>
  <c r="AL176"/>
  <c r="AM176"/>
  <c r="AK176"/>
  <c r="T175"/>
  <c r="R175"/>
  <c r="Q174"/>
  <c r="O174"/>
  <c r="H176"/>
  <c r="F176"/>
  <c r="G176"/>
  <c r="E176"/>
  <c r="BD165"/>
  <c r="BI165"/>
  <c r="K176" l="1"/>
  <c r="BL176" s="1"/>
  <c r="W176" s="1"/>
  <c r="X176" s="1"/>
  <c r="BI174"/>
  <c r="BD174"/>
  <c r="N177"/>
  <c r="BM177" s="1"/>
  <c r="BE175"/>
  <c r="BJ175"/>
  <c r="BO174"/>
  <c r="I177"/>
  <c r="K175"/>
  <c r="BL175" s="1"/>
  <c r="W175" s="1"/>
  <c r="X175" s="1"/>
  <c r="BC174"/>
  <c r="BH174"/>
  <c r="U174" s="1"/>
  <c r="AG481"/>
  <c r="AG182"/>
  <c r="AS182" s="1"/>
  <c r="AG482" s="1"/>
  <c r="BC171"/>
  <c r="BH171"/>
  <c r="Q177"/>
  <c r="BN177" s="1"/>
  <c r="BE176"/>
  <c r="BJ176"/>
  <c r="N176"/>
  <c r="BM176" s="1"/>
  <c r="BI175"/>
  <c r="BD175"/>
  <c r="AQ188"/>
  <c r="AE488" s="1"/>
  <c r="AE188"/>
  <c r="AQ187"/>
  <c r="AE487" s="1"/>
  <c r="AE187"/>
  <c r="AQ186"/>
  <c r="AE486" s="1"/>
  <c r="AE186"/>
  <c r="O180"/>
  <c r="Q180"/>
  <c r="G182"/>
  <c r="E182"/>
  <c r="H182"/>
  <c r="F182"/>
  <c r="L180"/>
  <c r="N180"/>
  <c r="AM180"/>
  <c r="AK180"/>
  <c r="AL180"/>
  <c r="R180"/>
  <c r="T180"/>
  <c r="AF481"/>
  <c r="AY181"/>
  <c r="AM481" s="1"/>
  <c r="AW181"/>
  <c r="AK481" s="1"/>
  <c r="AX181"/>
  <c r="AL481" s="1"/>
  <c r="AM182"/>
  <c r="AK182"/>
  <c r="AL182"/>
  <c r="R181"/>
  <c r="T181"/>
  <c r="I176"/>
  <c r="BN174"/>
  <c r="BO175"/>
  <c r="L177"/>
  <c r="K177"/>
  <c r="BL177" s="1"/>
  <c r="W177" s="1"/>
  <c r="X177" s="1"/>
  <c r="BE174"/>
  <c r="BJ174"/>
  <c r="BM174"/>
  <c r="W174" s="1"/>
  <c r="X174" s="1"/>
  <c r="I175"/>
  <c r="BC170"/>
  <c r="BH170"/>
  <c r="BI171"/>
  <c r="BD171"/>
  <c r="BG170"/>
  <c r="U170" s="1"/>
  <c r="BB170"/>
  <c r="Y170" s="1"/>
  <c r="Z170" s="1"/>
  <c r="BG169"/>
  <c r="U169" s="1"/>
  <c r="BB169"/>
  <c r="Y169" s="1"/>
  <c r="Z169" s="1"/>
  <c r="BO176"/>
  <c r="O177"/>
  <c r="L176"/>
  <c r="BN175"/>
  <c r="B189"/>
  <c r="B188"/>
  <c r="B187"/>
  <c r="A186"/>
  <c r="A190"/>
  <c r="A189"/>
  <c r="AR188"/>
  <c r="AF188"/>
  <c r="A188"/>
  <c r="AR187"/>
  <c r="AF187"/>
  <c r="A187"/>
  <c r="AR186"/>
  <c r="AF186"/>
  <c r="B186"/>
  <c r="A185"/>
  <c r="C197"/>
  <c r="AP191"/>
  <c r="AD491" s="1"/>
  <c r="E191"/>
  <c r="AG192"/>
  <c r="AS192" s="1"/>
  <c r="AD191"/>
  <c r="AG486"/>
  <c r="AG187"/>
  <c r="AS187" s="1"/>
  <c r="G181"/>
  <c r="E181"/>
  <c r="H181"/>
  <c r="F181"/>
  <c r="G183"/>
  <c r="E183"/>
  <c r="H183"/>
  <c r="F183"/>
  <c r="G180"/>
  <c r="E180"/>
  <c r="H180"/>
  <c r="F180"/>
  <c r="AF480"/>
  <c r="AY180"/>
  <c r="AM480" s="1"/>
  <c r="AW180"/>
  <c r="AK480" s="1"/>
  <c r="AX180"/>
  <c r="AL480" s="1"/>
  <c r="AM181"/>
  <c r="AK181"/>
  <c r="AL181"/>
  <c r="O181"/>
  <c r="Q181"/>
  <c r="AF482"/>
  <c r="AY182"/>
  <c r="AM482" s="1"/>
  <c r="AW182"/>
  <c r="AK482" s="1"/>
  <c r="AX182"/>
  <c r="AL482" s="1"/>
  <c r="R182"/>
  <c r="T182"/>
  <c r="BG171"/>
  <c r="U171" s="1"/>
  <c r="BB171"/>
  <c r="Y171" s="1"/>
  <c r="Z171" s="1"/>
  <c r="Y174"/>
  <c r="Z174" s="1"/>
  <c r="O183" l="1"/>
  <c r="BO182"/>
  <c r="L182"/>
  <c r="BN181"/>
  <c r="AG492"/>
  <c r="AG193"/>
  <c r="AS193" s="1"/>
  <c r="N186"/>
  <c r="L186"/>
  <c r="AL186"/>
  <c r="AM186"/>
  <c r="AK186"/>
  <c r="T186"/>
  <c r="R186"/>
  <c r="AF487"/>
  <c r="AX187"/>
  <c r="AL487" s="1"/>
  <c r="AY187"/>
  <c r="AM487" s="1"/>
  <c r="AW187"/>
  <c r="AK487" s="1"/>
  <c r="AL188"/>
  <c r="AM188"/>
  <c r="AK188"/>
  <c r="T187"/>
  <c r="R187"/>
  <c r="Q186"/>
  <c r="O186"/>
  <c r="H188"/>
  <c r="F188"/>
  <c r="G188"/>
  <c r="E188"/>
  <c r="BD177"/>
  <c r="BI177"/>
  <c r="BB175"/>
  <c r="Y175" s="1"/>
  <c r="Z175" s="1"/>
  <c r="BG175"/>
  <c r="U175" s="1"/>
  <c r="BB176"/>
  <c r="Y176" s="1"/>
  <c r="Z176" s="1"/>
  <c r="BG176"/>
  <c r="U176" s="1"/>
  <c r="L183"/>
  <c r="BO181"/>
  <c r="BJ180"/>
  <c r="K183"/>
  <c r="BL183" s="1"/>
  <c r="W183" s="1"/>
  <c r="X183" s="1"/>
  <c r="BE180"/>
  <c r="I181"/>
  <c r="BM180"/>
  <c r="W180" s="1"/>
  <c r="X180" s="1"/>
  <c r="I182"/>
  <c r="BN180"/>
  <c r="BJ182"/>
  <c r="Q183"/>
  <c r="BN183" s="1"/>
  <c r="BE182"/>
  <c r="BD181"/>
  <c r="N182"/>
  <c r="BM182" s="1"/>
  <c r="BI181"/>
  <c r="AG487"/>
  <c r="AG188"/>
  <c r="AS188" s="1"/>
  <c r="AG488" s="1"/>
  <c r="AQ194"/>
  <c r="AE494" s="1"/>
  <c r="AE194"/>
  <c r="AQ193"/>
  <c r="AE493" s="1"/>
  <c r="AE193"/>
  <c r="AQ192"/>
  <c r="AE492" s="1"/>
  <c r="AE192"/>
  <c r="A196"/>
  <c r="A195"/>
  <c r="AR194"/>
  <c r="AF194"/>
  <c r="A194"/>
  <c r="AR193"/>
  <c r="AF193"/>
  <c r="A193"/>
  <c r="AR192"/>
  <c r="AF192"/>
  <c r="B192"/>
  <c r="A191"/>
  <c r="B195"/>
  <c r="B194"/>
  <c r="B193"/>
  <c r="A192"/>
  <c r="AG198"/>
  <c r="AS198" s="1"/>
  <c r="AD197"/>
  <c r="C203"/>
  <c r="AP197"/>
  <c r="AD497" s="1"/>
  <c r="E197"/>
  <c r="H186"/>
  <c r="F186"/>
  <c r="G186"/>
  <c r="E186"/>
  <c r="AF486"/>
  <c r="AX186"/>
  <c r="AL486" s="1"/>
  <c r="AY186"/>
  <c r="AM486" s="1"/>
  <c r="AW186"/>
  <c r="AK486" s="1"/>
  <c r="AL187"/>
  <c r="AM187"/>
  <c r="AK187"/>
  <c r="Q187"/>
  <c r="O187"/>
  <c r="AF488"/>
  <c r="AX188"/>
  <c r="AL488" s="1"/>
  <c r="AY188"/>
  <c r="AM488" s="1"/>
  <c r="AW188"/>
  <c r="AK488" s="1"/>
  <c r="T188"/>
  <c r="R188"/>
  <c r="H187"/>
  <c r="F187"/>
  <c r="G187"/>
  <c r="E187"/>
  <c r="H189"/>
  <c r="F189"/>
  <c r="G189"/>
  <c r="E189"/>
  <c r="BH176"/>
  <c r="BC176"/>
  <c r="BH177"/>
  <c r="BC177"/>
  <c r="BJ181"/>
  <c r="N183"/>
  <c r="BM183" s="1"/>
  <c r="BE181"/>
  <c r="I183"/>
  <c r="BO180"/>
  <c r="BH180"/>
  <c r="U180" s="1"/>
  <c r="K181"/>
  <c r="BL181" s="1"/>
  <c r="W181" s="1"/>
  <c r="X181" s="1"/>
  <c r="BC180"/>
  <c r="BD180"/>
  <c r="K182"/>
  <c r="BL182" s="1"/>
  <c r="W182" s="1"/>
  <c r="X182" s="1"/>
  <c r="BI180"/>
  <c r="BB177"/>
  <c r="Y177" s="1"/>
  <c r="Z177" s="1"/>
  <c r="BG177"/>
  <c r="U177" s="1"/>
  <c r="Y180"/>
  <c r="Z180" s="1"/>
  <c r="BO188" l="1"/>
  <c r="O189"/>
  <c r="L188"/>
  <c r="BN187"/>
  <c r="B201"/>
  <c r="B200"/>
  <c r="B199"/>
  <c r="A198"/>
  <c r="A202"/>
  <c r="A201"/>
  <c r="AR200"/>
  <c r="AF200"/>
  <c r="A200"/>
  <c r="AR199"/>
  <c r="AF199"/>
  <c r="A199"/>
  <c r="AR198"/>
  <c r="AF198"/>
  <c r="B198"/>
  <c r="A197"/>
  <c r="C209"/>
  <c r="AP203"/>
  <c r="AD503" s="1"/>
  <c r="E203"/>
  <c r="AG204"/>
  <c r="AS204" s="1"/>
  <c r="AD203"/>
  <c r="AG498"/>
  <c r="AG199"/>
  <c r="AS199" s="1"/>
  <c r="G193"/>
  <c r="E193"/>
  <c r="H193"/>
  <c r="F193"/>
  <c r="G195"/>
  <c r="E195"/>
  <c r="H195"/>
  <c r="F195"/>
  <c r="G192"/>
  <c r="E192"/>
  <c r="H192"/>
  <c r="F192"/>
  <c r="AF492"/>
  <c r="AY192"/>
  <c r="AM492" s="1"/>
  <c r="AW192"/>
  <c r="AK492" s="1"/>
  <c r="AX192"/>
  <c r="AL492" s="1"/>
  <c r="AM193"/>
  <c r="AK193"/>
  <c r="AL193"/>
  <c r="O193"/>
  <c r="Q193"/>
  <c r="AF494"/>
  <c r="AY194"/>
  <c r="AM494" s="1"/>
  <c r="AW194"/>
  <c r="AK494" s="1"/>
  <c r="AX194"/>
  <c r="AL494" s="1"/>
  <c r="R194"/>
  <c r="T194"/>
  <c r="BC183"/>
  <c r="BH183"/>
  <c r="I188"/>
  <c r="BN186"/>
  <c r="BO187"/>
  <c r="L189"/>
  <c r="K189"/>
  <c r="BL189" s="1"/>
  <c r="W189" s="1"/>
  <c r="X189" s="1"/>
  <c r="BE186"/>
  <c r="BJ186"/>
  <c r="BM186"/>
  <c r="W186" s="1"/>
  <c r="X186" s="1"/>
  <c r="I187"/>
  <c r="BC182"/>
  <c r="BH182"/>
  <c r="BI183"/>
  <c r="BD183"/>
  <c r="BG183"/>
  <c r="U183" s="1"/>
  <c r="BB183"/>
  <c r="Y183" s="1"/>
  <c r="Z183" s="1"/>
  <c r="Q189"/>
  <c r="BN189" s="1"/>
  <c r="BE188"/>
  <c r="BJ188"/>
  <c r="N188"/>
  <c r="BM188" s="1"/>
  <c r="BI187"/>
  <c r="BD187"/>
  <c r="AQ200"/>
  <c r="AE500" s="1"/>
  <c r="AE200"/>
  <c r="AQ199"/>
  <c r="AE499" s="1"/>
  <c r="AE199"/>
  <c r="AQ198"/>
  <c r="AE498" s="1"/>
  <c r="AE198"/>
  <c r="O192"/>
  <c r="Q192"/>
  <c r="G194"/>
  <c r="E194"/>
  <c r="H194"/>
  <c r="F194"/>
  <c r="L192"/>
  <c r="N192"/>
  <c r="AM192"/>
  <c r="AK192"/>
  <c r="AL192"/>
  <c r="R192"/>
  <c r="T192"/>
  <c r="AF493"/>
  <c r="AY193"/>
  <c r="AM493" s="1"/>
  <c r="AW193"/>
  <c r="AK493" s="1"/>
  <c r="AX193"/>
  <c r="AL493" s="1"/>
  <c r="AM194"/>
  <c r="AK194"/>
  <c r="AL194"/>
  <c r="R193"/>
  <c r="T193"/>
  <c r="BG182"/>
  <c r="U182" s="1"/>
  <c r="BB182"/>
  <c r="Y182" s="1"/>
  <c r="Z182" s="1"/>
  <c r="BG181"/>
  <c r="U181" s="1"/>
  <c r="BB181"/>
  <c r="Y181" s="1"/>
  <c r="Z181" s="1"/>
  <c r="K188"/>
  <c r="BL188" s="1"/>
  <c r="W188" s="1"/>
  <c r="X188" s="1"/>
  <c r="BI186"/>
  <c r="BD186"/>
  <c r="N189"/>
  <c r="BM189" s="1"/>
  <c r="BE187"/>
  <c r="BJ187"/>
  <c r="BO186"/>
  <c r="I189"/>
  <c r="K187"/>
  <c r="BL187" s="1"/>
  <c r="W187" s="1"/>
  <c r="X187" s="1"/>
  <c r="BC186"/>
  <c r="Y186" s="1"/>
  <c r="Z186" s="1"/>
  <c r="BH186"/>
  <c r="U186" s="1"/>
  <c r="AG493"/>
  <c r="AG194"/>
  <c r="AS194" s="1"/>
  <c r="AG494" s="1"/>
  <c r="L195" l="1"/>
  <c r="BO193"/>
  <c r="BJ193"/>
  <c r="N195"/>
  <c r="BM195" s="1"/>
  <c r="BE193"/>
  <c r="I195"/>
  <c r="BO192"/>
  <c r="BH192"/>
  <c r="U192" s="1"/>
  <c r="K193"/>
  <c r="BL193" s="1"/>
  <c r="W193" s="1"/>
  <c r="X193" s="1"/>
  <c r="BC192"/>
  <c r="BD192"/>
  <c r="K194"/>
  <c r="BL194" s="1"/>
  <c r="W194" s="1"/>
  <c r="X194" s="1"/>
  <c r="BI192"/>
  <c r="BB187"/>
  <c r="Y187" s="1"/>
  <c r="Z187" s="1"/>
  <c r="BG187"/>
  <c r="U187" s="1"/>
  <c r="BB188"/>
  <c r="Y188" s="1"/>
  <c r="Z188" s="1"/>
  <c r="BG188"/>
  <c r="U188" s="1"/>
  <c r="BJ194"/>
  <c r="Q195"/>
  <c r="BN195" s="1"/>
  <c r="BE194"/>
  <c r="BD193"/>
  <c r="N194"/>
  <c r="BM194" s="1"/>
  <c r="BI193"/>
  <c r="AG499"/>
  <c r="AG200"/>
  <c r="AS200" s="1"/>
  <c r="AG500" s="1"/>
  <c r="AQ206"/>
  <c r="AE506" s="1"/>
  <c r="AE206"/>
  <c r="AQ205"/>
  <c r="AE505" s="1"/>
  <c r="AE205"/>
  <c r="AQ204"/>
  <c r="AE504" s="1"/>
  <c r="AE204"/>
  <c r="A208"/>
  <c r="A207"/>
  <c r="AR206"/>
  <c r="AF206"/>
  <c r="A206"/>
  <c r="AR205"/>
  <c r="AF205"/>
  <c r="A205"/>
  <c r="AR204"/>
  <c r="AF204"/>
  <c r="B204"/>
  <c r="A203"/>
  <c r="B207"/>
  <c r="B206"/>
  <c r="B205"/>
  <c r="A204"/>
  <c r="AG210"/>
  <c r="AS210" s="1"/>
  <c r="AD209"/>
  <c r="C215"/>
  <c r="AP209"/>
  <c r="AD509" s="1"/>
  <c r="E209"/>
  <c r="H198"/>
  <c r="F198"/>
  <c r="G198"/>
  <c r="E198"/>
  <c r="AF498"/>
  <c r="AX198"/>
  <c r="AL498" s="1"/>
  <c r="AY198"/>
  <c r="AM498" s="1"/>
  <c r="AW198"/>
  <c r="AK498" s="1"/>
  <c r="AL199"/>
  <c r="AM199"/>
  <c r="AK199"/>
  <c r="Q199"/>
  <c r="O199"/>
  <c r="AF500"/>
  <c r="AX200"/>
  <c r="AL500" s="1"/>
  <c r="AY200"/>
  <c r="AM500" s="1"/>
  <c r="AW200"/>
  <c r="AK500" s="1"/>
  <c r="T200"/>
  <c r="R200"/>
  <c r="H199"/>
  <c r="F199"/>
  <c r="G199"/>
  <c r="E199"/>
  <c r="H201"/>
  <c r="F201"/>
  <c r="G201"/>
  <c r="E201"/>
  <c r="BH188"/>
  <c r="BC188"/>
  <c r="Y192"/>
  <c r="Z192" s="1"/>
  <c r="BB189"/>
  <c r="Y189" s="1"/>
  <c r="Z189" s="1"/>
  <c r="BG189"/>
  <c r="U189" s="1"/>
  <c r="BJ192"/>
  <c r="K195"/>
  <c r="BL195" s="1"/>
  <c r="W195" s="1"/>
  <c r="X195" s="1"/>
  <c r="BE192"/>
  <c r="I193"/>
  <c r="BM192"/>
  <c r="W192" s="1"/>
  <c r="X192" s="1"/>
  <c r="I194"/>
  <c r="BN192"/>
  <c r="BH189"/>
  <c r="BC189"/>
  <c r="O195"/>
  <c r="BO194"/>
  <c r="L194"/>
  <c r="BN193"/>
  <c r="AG504"/>
  <c r="AG205"/>
  <c r="AS205" s="1"/>
  <c r="N198"/>
  <c r="L198"/>
  <c r="AL198"/>
  <c r="AM198"/>
  <c r="AK198"/>
  <c r="T198"/>
  <c r="R198"/>
  <c r="AF499"/>
  <c r="AX199"/>
  <c r="AL499" s="1"/>
  <c r="AY199"/>
  <c r="AM499" s="1"/>
  <c r="AW199"/>
  <c r="AK499" s="1"/>
  <c r="AL200"/>
  <c r="AM200"/>
  <c r="AK200"/>
  <c r="T199"/>
  <c r="R199"/>
  <c r="Q198"/>
  <c r="O198"/>
  <c r="H200"/>
  <c r="F200"/>
  <c r="G200"/>
  <c r="E200"/>
  <c r="BD189"/>
  <c r="BI189"/>
  <c r="K200" l="1"/>
  <c r="BL200" s="1"/>
  <c r="W200" s="1"/>
  <c r="X200" s="1"/>
  <c r="BI198"/>
  <c r="BD198"/>
  <c r="N201"/>
  <c r="BM201" s="1"/>
  <c r="BE199"/>
  <c r="BJ199"/>
  <c r="BO198"/>
  <c r="I201"/>
  <c r="K199"/>
  <c r="BL199" s="1"/>
  <c r="W199" s="1"/>
  <c r="X199" s="1"/>
  <c r="BC198"/>
  <c r="BH198"/>
  <c r="U198" s="1"/>
  <c r="AG505"/>
  <c r="AG206"/>
  <c r="AS206" s="1"/>
  <c r="AG506" s="1"/>
  <c r="Q201"/>
  <c r="BN201" s="1"/>
  <c r="BE200"/>
  <c r="BJ200"/>
  <c r="N200"/>
  <c r="BM200" s="1"/>
  <c r="BI199"/>
  <c r="BD199"/>
  <c r="AQ212"/>
  <c r="AE512" s="1"/>
  <c r="AE212"/>
  <c r="AQ211"/>
  <c r="AE511" s="1"/>
  <c r="AE211"/>
  <c r="AQ210"/>
  <c r="AE510" s="1"/>
  <c r="AE210"/>
  <c r="O204"/>
  <c r="Q204"/>
  <c r="G206"/>
  <c r="E206"/>
  <c r="H206"/>
  <c r="F206"/>
  <c r="L204"/>
  <c r="N204"/>
  <c r="AM204"/>
  <c r="AK204"/>
  <c r="AL204"/>
  <c r="R204"/>
  <c r="T204"/>
  <c r="AF505"/>
  <c r="AY205"/>
  <c r="AM505" s="1"/>
  <c r="AW205"/>
  <c r="AK505" s="1"/>
  <c r="AX205"/>
  <c r="AL505" s="1"/>
  <c r="AM206"/>
  <c r="AK206"/>
  <c r="AL206"/>
  <c r="R205"/>
  <c r="T205"/>
  <c r="BC195"/>
  <c r="BH195"/>
  <c r="I200"/>
  <c r="BN198"/>
  <c r="BO199"/>
  <c r="L201"/>
  <c r="K201"/>
  <c r="BL201" s="1"/>
  <c r="W201" s="1"/>
  <c r="X201" s="1"/>
  <c r="BE198"/>
  <c r="BJ198"/>
  <c r="BM198"/>
  <c r="W198" s="1"/>
  <c r="X198" s="1"/>
  <c r="I199"/>
  <c r="BC194"/>
  <c r="BH194"/>
  <c r="BI195"/>
  <c r="BD195"/>
  <c r="BG194"/>
  <c r="U194" s="1"/>
  <c r="BB194"/>
  <c r="Y194" s="1"/>
  <c r="Z194" s="1"/>
  <c r="BG193"/>
  <c r="U193" s="1"/>
  <c r="BB193"/>
  <c r="Y193" s="1"/>
  <c r="Z193" s="1"/>
  <c r="BO200"/>
  <c r="O201"/>
  <c r="L200"/>
  <c r="BN199"/>
  <c r="B213"/>
  <c r="B212"/>
  <c r="B211"/>
  <c r="A210"/>
  <c r="A214"/>
  <c r="A213"/>
  <c r="AR212"/>
  <c r="AF212"/>
  <c r="A212"/>
  <c r="AR211"/>
  <c r="AF211"/>
  <c r="A211"/>
  <c r="AR210"/>
  <c r="AF210"/>
  <c r="B210"/>
  <c r="A209"/>
  <c r="C221"/>
  <c r="AP215"/>
  <c r="AD515" s="1"/>
  <c r="E215"/>
  <c r="AG216"/>
  <c r="AS216" s="1"/>
  <c r="AD215"/>
  <c r="AG510"/>
  <c r="AG211"/>
  <c r="AS211" s="1"/>
  <c r="G205"/>
  <c r="E205"/>
  <c r="H205"/>
  <c r="F205"/>
  <c r="G207"/>
  <c r="E207"/>
  <c r="H207"/>
  <c r="F207"/>
  <c r="G204"/>
  <c r="E204"/>
  <c r="H204"/>
  <c r="F204"/>
  <c r="AF504"/>
  <c r="AY204"/>
  <c r="AM504" s="1"/>
  <c r="AW204"/>
  <c r="AK504" s="1"/>
  <c r="AX204"/>
  <c r="AL504" s="1"/>
  <c r="AM205"/>
  <c r="AK205"/>
  <c r="AL205"/>
  <c r="O205"/>
  <c r="Q205"/>
  <c r="AF506"/>
  <c r="AY206"/>
  <c r="AM506" s="1"/>
  <c r="AW206"/>
  <c r="AK506" s="1"/>
  <c r="AX206"/>
  <c r="AL506" s="1"/>
  <c r="R206"/>
  <c r="T206"/>
  <c r="BG195"/>
  <c r="U195" s="1"/>
  <c r="BB195"/>
  <c r="Y195" s="1"/>
  <c r="Z195" s="1"/>
  <c r="Y198"/>
  <c r="Z198" s="1"/>
  <c r="O207" l="1"/>
  <c r="BO206"/>
  <c r="L206"/>
  <c r="BN205"/>
  <c r="AG516"/>
  <c r="AG217"/>
  <c r="AS217" s="1"/>
  <c r="N210"/>
  <c r="L210"/>
  <c r="AL210"/>
  <c r="AM210"/>
  <c r="AK210"/>
  <c r="T210"/>
  <c r="R210"/>
  <c r="AF511"/>
  <c r="AX211"/>
  <c r="AL511" s="1"/>
  <c r="AY211"/>
  <c r="AM511" s="1"/>
  <c r="AW211"/>
  <c r="AK511" s="1"/>
  <c r="AL212"/>
  <c r="AM212"/>
  <c r="AK212"/>
  <c r="T211"/>
  <c r="R211"/>
  <c r="Q210"/>
  <c r="O210"/>
  <c r="H212"/>
  <c r="F212"/>
  <c r="G212"/>
  <c r="E212"/>
  <c r="BD201"/>
  <c r="BI201"/>
  <c r="BB199"/>
  <c r="Y199" s="1"/>
  <c r="Z199" s="1"/>
  <c r="BG199"/>
  <c r="U199" s="1"/>
  <c r="BB200"/>
  <c r="Y200" s="1"/>
  <c r="Z200" s="1"/>
  <c r="BG200"/>
  <c r="U200" s="1"/>
  <c r="L207"/>
  <c r="BO205"/>
  <c r="BJ204"/>
  <c r="K207"/>
  <c r="BL207" s="1"/>
  <c r="W207" s="1"/>
  <c r="X207" s="1"/>
  <c r="BE204"/>
  <c r="I205"/>
  <c r="BM204"/>
  <c r="W204" s="1"/>
  <c r="X204" s="1"/>
  <c r="I206"/>
  <c r="BN204"/>
  <c r="BJ206"/>
  <c r="Q207"/>
  <c r="BN207" s="1"/>
  <c r="BE206"/>
  <c r="BD205"/>
  <c r="N206"/>
  <c r="BM206" s="1"/>
  <c r="BI205"/>
  <c r="AG511"/>
  <c r="AG212"/>
  <c r="AS212" s="1"/>
  <c r="AG512" s="1"/>
  <c r="AQ218"/>
  <c r="AE518" s="1"/>
  <c r="AE218"/>
  <c r="AQ217"/>
  <c r="AE517" s="1"/>
  <c r="AE217"/>
  <c r="AQ216"/>
  <c r="AE516" s="1"/>
  <c r="AE216"/>
  <c r="B219"/>
  <c r="A220"/>
  <c r="A219"/>
  <c r="AR218"/>
  <c r="AF218"/>
  <c r="A218"/>
  <c r="AR217"/>
  <c r="AF217"/>
  <c r="A217"/>
  <c r="AR216"/>
  <c r="AF216"/>
  <c r="B216"/>
  <c r="A215"/>
  <c r="B218"/>
  <c r="B217"/>
  <c r="A216"/>
  <c r="C227"/>
  <c r="AP221"/>
  <c r="AD521" s="1"/>
  <c r="E221"/>
  <c r="AG222"/>
  <c r="AS222" s="1"/>
  <c r="AD221"/>
  <c r="H210"/>
  <c r="F210"/>
  <c r="G210"/>
  <c r="E210"/>
  <c r="AF510"/>
  <c r="AX210"/>
  <c r="AL510" s="1"/>
  <c r="AY210"/>
  <c r="AM510" s="1"/>
  <c r="AW210"/>
  <c r="AK510" s="1"/>
  <c r="AL211"/>
  <c r="AM211"/>
  <c r="AK211"/>
  <c r="Q211"/>
  <c r="O211"/>
  <c r="AF512"/>
  <c r="AX212"/>
  <c r="AL512" s="1"/>
  <c r="AY212"/>
  <c r="AM512" s="1"/>
  <c r="AW212"/>
  <c r="AK512" s="1"/>
  <c r="T212"/>
  <c r="R212"/>
  <c r="H211"/>
  <c r="F211"/>
  <c r="G211"/>
  <c r="E211"/>
  <c r="H213"/>
  <c r="F213"/>
  <c r="G213"/>
  <c r="E213"/>
  <c r="BH200"/>
  <c r="BC200"/>
  <c r="BH201"/>
  <c r="BC201"/>
  <c r="BJ205"/>
  <c r="N207"/>
  <c r="BM207" s="1"/>
  <c r="BE205"/>
  <c r="I207"/>
  <c r="BO204"/>
  <c r="BH204"/>
  <c r="U204" s="1"/>
  <c r="K205"/>
  <c r="BL205" s="1"/>
  <c r="W205" s="1"/>
  <c r="X205" s="1"/>
  <c r="BC204"/>
  <c r="BD204"/>
  <c r="K206"/>
  <c r="BL206" s="1"/>
  <c r="W206" s="1"/>
  <c r="X206" s="1"/>
  <c r="BI204"/>
  <c r="BB201"/>
  <c r="Y201" s="1"/>
  <c r="Z201" s="1"/>
  <c r="BG201"/>
  <c r="U201" s="1"/>
  <c r="Y204"/>
  <c r="Z204" s="1"/>
  <c r="BO212" l="1"/>
  <c r="O213"/>
  <c r="L212"/>
  <c r="BN211"/>
  <c r="AQ224"/>
  <c r="AE524" s="1"/>
  <c r="AE224"/>
  <c r="AQ223"/>
  <c r="AE523" s="1"/>
  <c r="AE223"/>
  <c r="AQ222"/>
  <c r="AE522" s="1"/>
  <c r="AE222"/>
  <c r="A226"/>
  <c r="A225"/>
  <c r="AR224"/>
  <c r="AF224"/>
  <c r="A224"/>
  <c r="AR223"/>
  <c r="AF223"/>
  <c r="A223"/>
  <c r="AR222"/>
  <c r="AF222"/>
  <c r="B222"/>
  <c r="A221"/>
  <c r="B225"/>
  <c r="B224"/>
  <c r="B223"/>
  <c r="A222"/>
  <c r="AG228"/>
  <c r="AS228" s="1"/>
  <c r="AD227"/>
  <c r="C233"/>
  <c r="AP227"/>
  <c r="AD527" s="1"/>
  <c r="E227"/>
  <c r="G217"/>
  <c r="E217"/>
  <c r="H217"/>
  <c r="F217"/>
  <c r="L216"/>
  <c r="N216"/>
  <c r="AM216"/>
  <c r="AK216"/>
  <c r="AL216"/>
  <c r="R216"/>
  <c r="T216"/>
  <c r="AF517"/>
  <c r="AY217"/>
  <c r="AM517" s="1"/>
  <c r="AW217"/>
  <c r="AK517" s="1"/>
  <c r="AX217"/>
  <c r="AL517" s="1"/>
  <c r="AM218"/>
  <c r="AK218"/>
  <c r="AL218"/>
  <c r="R217"/>
  <c r="T217"/>
  <c r="H219"/>
  <c r="F219"/>
  <c r="G219"/>
  <c r="E219"/>
  <c r="BC207"/>
  <c r="BH207"/>
  <c r="I212"/>
  <c r="BN210"/>
  <c r="BO211"/>
  <c r="L213"/>
  <c r="K213"/>
  <c r="BL213" s="1"/>
  <c r="W213" s="1"/>
  <c r="X213" s="1"/>
  <c r="BE210"/>
  <c r="BJ210"/>
  <c r="BM210"/>
  <c r="W210" s="1"/>
  <c r="X210" s="1"/>
  <c r="I211"/>
  <c r="BC206"/>
  <c r="BH206"/>
  <c r="BI207"/>
  <c r="BD207"/>
  <c r="BG207"/>
  <c r="U207" s="1"/>
  <c r="BB207"/>
  <c r="Y207" s="1"/>
  <c r="Z207" s="1"/>
  <c r="Q213"/>
  <c r="BN213" s="1"/>
  <c r="BE212"/>
  <c r="BJ212"/>
  <c r="N212"/>
  <c r="BM212" s="1"/>
  <c r="BI211"/>
  <c r="BD211"/>
  <c r="AG522"/>
  <c r="AG223"/>
  <c r="AS223" s="1"/>
  <c r="O216"/>
  <c r="Q216"/>
  <c r="G218"/>
  <c r="E218"/>
  <c r="H218"/>
  <c r="F218"/>
  <c r="G216"/>
  <c r="E216"/>
  <c r="H216"/>
  <c r="F216"/>
  <c r="AF516"/>
  <c r="AY216"/>
  <c r="AM516" s="1"/>
  <c r="AW216"/>
  <c r="AK516" s="1"/>
  <c r="AX216"/>
  <c r="AL516" s="1"/>
  <c r="AM217"/>
  <c r="AK217"/>
  <c r="AL217"/>
  <c r="O217"/>
  <c r="Q217"/>
  <c r="AF518"/>
  <c r="AY218"/>
  <c r="AM518" s="1"/>
  <c r="AW218"/>
  <c r="AK518" s="1"/>
  <c r="AX218"/>
  <c r="AL518" s="1"/>
  <c r="R218"/>
  <c r="T218"/>
  <c r="BG206"/>
  <c r="U206" s="1"/>
  <c r="BB206"/>
  <c r="Y206" s="1"/>
  <c r="Z206" s="1"/>
  <c r="BG205"/>
  <c r="U205" s="1"/>
  <c r="BB205"/>
  <c r="Y205" s="1"/>
  <c r="Z205" s="1"/>
  <c r="K212"/>
  <c r="BL212" s="1"/>
  <c r="W212" s="1"/>
  <c r="X212" s="1"/>
  <c r="BI210"/>
  <c r="BD210"/>
  <c r="N213"/>
  <c r="BM213" s="1"/>
  <c r="BE211"/>
  <c r="BJ211"/>
  <c r="BO210"/>
  <c r="I213"/>
  <c r="K211"/>
  <c r="BL211" s="1"/>
  <c r="W211" s="1"/>
  <c r="X211" s="1"/>
  <c r="BC210"/>
  <c r="Y210" s="1"/>
  <c r="Z210" s="1"/>
  <c r="BH210"/>
  <c r="U210" s="1"/>
  <c r="AG517"/>
  <c r="AG218"/>
  <c r="AS218" s="1"/>
  <c r="AG518" s="1"/>
  <c r="Q219" l="1"/>
  <c r="BN219" s="1"/>
  <c r="BE218"/>
  <c r="BJ218"/>
  <c r="BD217"/>
  <c r="N218"/>
  <c r="BM218" s="1"/>
  <c r="BI217"/>
  <c r="I218"/>
  <c r="BN216"/>
  <c r="AG523"/>
  <c r="AG224"/>
  <c r="AS224" s="1"/>
  <c r="AG524" s="1"/>
  <c r="BH213"/>
  <c r="BC213"/>
  <c r="L219"/>
  <c r="BO217"/>
  <c r="K219"/>
  <c r="BL219" s="1"/>
  <c r="W219" s="1"/>
  <c r="X219" s="1"/>
  <c r="BJ216"/>
  <c r="BE216"/>
  <c r="I217"/>
  <c r="BM216"/>
  <c r="W216" s="1"/>
  <c r="X216" s="1"/>
  <c r="B231"/>
  <c r="B230"/>
  <c r="B229"/>
  <c r="A228"/>
  <c r="A232"/>
  <c r="A231"/>
  <c r="AR230"/>
  <c r="AF230"/>
  <c r="A230"/>
  <c r="AR229"/>
  <c r="AF229"/>
  <c r="A229"/>
  <c r="AR228"/>
  <c r="AF228"/>
  <c r="B228"/>
  <c r="A227"/>
  <c r="C239"/>
  <c r="AP233"/>
  <c r="AD533" s="1"/>
  <c r="E233"/>
  <c r="AG234"/>
  <c r="AS234" s="1"/>
  <c r="AD233"/>
  <c r="AG528"/>
  <c r="AG229"/>
  <c r="AS229" s="1"/>
  <c r="G223"/>
  <c r="E223"/>
  <c r="H223"/>
  <c r="F223"/>
  <c r="G225"/>
  <c r="E225"/>
  <c r="H225"/>
  <c r="F225"/>
  <c r="G222"/>
  <c r="E222"/>
  <c r="H222"/>
  <c r="F222"/>
  <c r="AF522"/>
  <c r="AY222"/>
  <c r="AM522" s="1"/>
  <c r="AW222"/>
  <c r="AK522" s="1"/>
  <c r="AX222"/>
  <c r="AL522" s="1"/>
  <c r="AM223"/>
  <c r="AK223"/>
  <c r="AL223"/>
  <c r="O223"/>
  <c r="Q223"/>
  <c r="AF524"/>
  <c r="AY224"/>
  <c r="AM524" s="1"/>
  <c r="AW224"/>
  <c r="AK524" s="1"/>
  <c r="AX224"/>
  <c r="AL524" s="1"/>
  <c r="R224"/>
  <c r="T224"/>
  <c r="BH212"/>
  <c r="BC212"/>
  <c r="BB213"/>
  <c r="Y213" s="1"/>
  <c r="Z213" s="1"/>
  <c r="BG213"/>
  <c r="U213" s="1"/>
  <c r="BO218"/>
  <c r="O219"/>
  <c r="L218"/>
  <c r="BN217"/>
  <c r="BD216"/>
  <c r="K218"/>
  <c r="BL218" s="1"/>
  <c r="W218" s="1"/>
  <c r="X218" s="1"/>
  <c r="BI216"/>
  <c r="BB211"/>
  <c r="Y211" s="1"/>
  <c r="Z211" s="1"/>
  <c r="BG211"/>
  <c r="U211" s="1"/>
  <c r="BB212"/>
  <c r="Y212" s="1"/>
  <c r="Z212" s="1"/>
  <c r="BG212"/>
  <c r="U212" s="1"/>
  <c r="N219"/>
  <c r="BM219" s="1"/>
  <c r="BJ217"/>
  <c r="BE217"/>
  <c r="I219"/>
  <c r="BO216"/>
  <c r="BH216"/>
  <c r="U216" s="1"/>
  <c r="K217"/>
  <c r="BL217" s="1"/>
  <c r="W217" s="1"/>
  <c r="X217" s="1"/>
  <c r="BC216"/>
  <c r="Y216" s="1"/>
  <c r="Z216" s="1"/>
  <c r="AQ230"/>
  <c r="AE530" s="1"/>
  <c r="AE230"/>
  <c r="AQ229"/>
  <c r="AE529" s="1"/>
  <c r="AE229"/>
  <c r="AQ228"/>
  <c r="AE528" s="1"/>
  <c r="AE228"/>
  <c r="O222"/>
  <c r="Q222"/>
  <c r="G224"/>
  <c r="E224"/>
  <c r="H224"/>
  <c r="F224"/>
  <c r="L222"/>
  <c r="N222"/>
  <c r="AM222"/>
  <c r="AK222"/>
  <c r="AL222"/>
  <c r="R222"/>
  <c r="T222"/>
  <c r="AF523"/>
  <c r="AY223"/>
  <c r="AM523" s="1"/>
  <c r="AW223"/>
  <c r="AK523" s="1"/>
  <c r="AX223"/>
  <c r="AL523" s="1"/>
  <c r="AM224"/>
  <c r="AK224"/>
  <c r="AL224"/>
  <c r="R223"/>
  <c r="T223"/>
  <c r="BD213"/>
  <c r="BI213"/>
  <c r="BJ223" l="1"/>
  <c r="N225"/>
  <c r="BM225" s="1"/>
  <c r="BE223"/>
  <c r="I225"/>
  <c r="BO222"/>
  <c r="BH222"/>
  <c r="U222" s="1"/>
  <c r="K223"/>
  <c r="BL223" s="1"/>
  <c r="W223" s="1"/>
  <c r="X223" s="1"/>
  <c r="BC222"/>
  <c r="BD222"/>
  <c r="K224"/>
  <c r="BL224" s="1"/>
  <c r="W224" s="1"/>
  <c r="X224" s="1"/>
  <c r="BI222"/>
  <c r="BD219"/>
  <c r="BI219"/>
  <c r="O225"/>
  <c r="BO224"/>
  <c r="L224"/>
  <c r="BN223"/>
  <c r="AG534"/>
  <c r="AG235"/>
  <c r="AS235" s="1"/>
  <c r="N228"/>
  <c r="L228"/>
  <c r="AL228"/>
  <c r="AM228"/>
  <c r="AK228"/>
  <c r="T228"/>
  <c r="R228"/>
  <c r="AF529"/>
  <c r="AX229"/>
  <c r="AL529" s="1"/>
  <c r="AY229"/>
  <c r="AM529" s="1"/>
  <c r="AW229"/>
  <c r="AK529" s="1"/>
  <c r="AL230"/>
  <c r="AM230"/>
  <c r="AK230"/>
  <c r="T229"/>
  <c r="R229"/>
  <c r="Q228"/>
  <c r="O228"/>
  <c r="H230"/>
  <c r="F230"/>
  <c r="G230"/>
  <c r="E230"/>
  <c r="BH219"/>
  <c r="BC219"/>
  <c r="BB218"/>
  <c r="Y218" s="1"/>
  <c r="Z218" s="1"/>
  <c r="BG218"/>
  <c r="U218" s="1"/>
  <c r="L225"/>
  <c r="BO223"/>
  <c r="BJ222"/>
  <c r="K225"/>
  <c r="BL225" s="1"/>
  <c r="W225" s="1"/>
  <c r="X225" s="1"/>
  <c r="BE222"/>
  <c r="I223"/>
  <c r="BM222"/>
  <c r="W222" s="1"/>
  <c r="X222" s="1"/>
  <c r="I224"/>
  <c r="BN222"/>
  <c r="BB219"/>
  <c r="Y219" s="1"/>
  <c r="Z219" s="1"/>
  <c r="BG219"/>
  <c r="U219" s="1"/>
  <c r="BH218"/>
  <c r="BC218"/>
  <c r="BJ224"/>
  <c r="Q225"/>
  <c r="BN225" s="1"/>
  <c r="BE224"/>
  <c r="BD223"/>
  <c r="N224"/>
  <c r="BM224" s="1"/>
  <c r="BI223"/>
  <c r="AG529"/>
  <c r="AG230"/>
  <c r="AS230" s="1"/>
  <c r="AG530" s="1"/>
  <c r="AQ236"/>
  <c r="AE536" s="1"/>
  <c r="AE236"/>
  <c r="AQ235"/>
  <c r="AE535" s="1"/>
  <c r="AE235"/>
  <c r="AQ234"/>
  <c r="AE534" s="1"/>
  <c r="AE234"/>
  <c r="A238"/>
  <c r="A237"/>
  <c r="AR236"/>
  <c r="AF236"/>
  <c r="A236"/>
  <c r="AR235"/>
  <c r="AF235"/>
  <c r="A235"/>
  <c r="AR234"/>
  <c r="AF234"/>
  <c r="B234"/>
  <c r="A233"/>
  <c r="B237"/>
  <c r="B236"/>
  <c r="B235"/>
  <c r="A234"/>
  <c r="AG240"/>
  <c r="AS240" s="1"/>
  <c r="AD239"/>
  <c r="C245"/>
  <c r="AP239"/>
  <c r="AD539" s="1"/>
  <c r="E239"/>
  <c r="H228"/>
  <c r="F228"/>
  <c r="G228"/>
  <c r="E228"/>
  <c r="AF528"/>
  <c r="AX228"/>
  <c r="AL528" s="1"/>
  <c r="AY228"/>
  <c r="AM528" s="1"/>
  <c r="AW228"/>
  <c r="AK528" s="1"/>
  <c r="AL229"/>
  <c r="AM229"/>
  <c r="AK229"/>
  <c r="Q229"/>
  <c r="O229"/>
  <c r="AF530"/>
  <c r="AX230"/>
  <c r="AL530" s="1"/>
  <c r="AY230"/>
  <c r="AM530" s="1"/>
  <c r="AW230"/>
  <c r="AK530" s="1"/>
  <c r="T230"/>
  <c r="R230"/>
  <c r="H229"/>
  <c r="F229"/>
  <c r="G229"/>
  <c r="E229"/>
  <c r="H231"/>
  <c r="F231"/>
  <c r="G231"/>
  <c r="E231"/>
  <c r="BG217"/>
  <c r="U217" s="1"/>
  <c r="BB217"/>
  <c r="Y217" s="1"/>
  <c r="Z217" s="1"/>
  <c r="Y222"/>
  <c r="Z222" s="1"/>
  <c r="BO230" l="1"/>
  <c r="O231"/>
  <c r="L230"/>
  <c r="BN229"/>
  <c r="B243"/>
  <c r="B242"/>
  <c r="B241"/>
  <c r="A240"/>
  <c r="A244"/>
  <c r="A243"/>
  <c r="AR242"/>
  <c r="AF242"/>
  <c r="A242"/>
  <c r="AR241"/>
  <c r="AF241"/>
  <c r="A241"/>
  <c r="AR240"/>
  <c r="AF240"/>
  <c r="B240"/>
  <c r="A239"/>
  <c r="C251"/>
  <c r="AP245"/>
  <c r="AD545" s="1"/>
  <c r="E245"/>
  <c r="AG246"/>
  <c r="AS246" s="1"/>
  <c r="AD245"/>
  <c r="AG540"/>
  <c r="AG241"/>
  <c r="AS241" s="1"/>
  <c r="G235"/>
  <c r="E235"/>
  <c r="H235"/>
  <c r="F235"/>
  <c r="G237"/>
  <c r="E237"/>
  <c r="H237"/>
  <c r="F237"/>
  <c r="G234"/>
  <c r="E234"/>
  <c r="H234"/>
  <c r="F234"/>
  <c r="AF534"/>
  <c r="AY234"/>
  <c r="AM534" s="1"/>
  <c r="AW234"/>
  <c r="AK534" s="1"/>
  <c r="AX234"/>
  <c r="AL534" s="1"/>
  <c r="AM235"/>
  <c r="AK235"/>
  <c r="AL235"/>
  <c r="O235"/>
  <c r="Q235"/>
  <c r="AF536"/>
  <c r="AY236"/>
  <c r="AM536" s="1"/>
  <c r="AW236"/>
  <c r="AK536" s="1"/>
  <c r="AX236"/>
  <c r="AL536" s="1"/>
  <c r="R236"/>
  <c r="T236"/>
  <c r="BG224"/>
  <c r="U224" s="1"/>
  <c r="BB224"/>
  <c r="Y224" s="1"/>
  <c r="Z224" s="1"/>
  <c r="BG223"/>
  <c r="U223" s="1"/>
  <c r="BB223"/>
  <c r="Y223" s="1"/>
  <c r="Z223" s="1"/>
  <c r="K230"/>
  <c r="BL230" s="1"/>
  <c r="W230" s="1"/>
  <c r="X230" s="1"/>
  <c r="BI228"/>
  <c r="BD228"/>
  <c r="N231"/>
  <c r="BM231" s="1"/>
  <c r="BE229"/>
  <c r="BJ229"/>
  <c r="BO228"/>
  <c r="I231"/>
  <c r="K229"/>
  <c r="BL229" s="1"/>
  <c r="W229" s="1"/>
  <c r="X229" s="1"/>
  <c r="BC228"/>
  <c r="BH228"/>
  <c r="U228" s="1"/>
  <c r="AG535"/>
  <c r="AG236"/>
  <c r="AS236" s="1"/>
  <c r="AG536" s="1"/>
  <c r="Y228"/>
  <c r="Z228" s="1"/>
  <c r="Q231"/>
  <c r="BN231" s="1"/>
  <c r="BE230"/>
  <c r="BJ230"/>
  <c r="N230"/>
  <c r="BM230" s="1"/>
  <c r="BI229"/>
  <c r="BD229"/>
  <c r="AQ242"/>
  <c r="AE542" s="1"/>
  <c r="AE242"/>
  <c r="AQ241"/>
  <c r="AE541" s="1"/>
  <c r="AE241"/>
  <c r="AQ240"/>
  <c r="AE540" s="1"/>
  <c r="AE240"/>
  <c r="O234"/>
  <c r="Q234"/>
  <c r="G236"/>
  <c r="E236"/>
  <c r="H236"/>
  <c r="F236"/>
  <c r="L234"/>
  <c r="N234"/>
  <c r="AM234"/>
  <c r="AK234"/>
  <c r="AL234"/>
  <c r="R234"/>
  <c r="T234"/>
  <c r="AF535"/>
  <c r="AY235"/>
  <c r="AM535" s="1"/>
  <c r="AW235"/>
  <c r="AK535" s="1"/>
  <c r="AX235"/>
  <c r="AL535" s="1"/>
  <c r="AM236"/>
  <c r="AK236"/>
  <c r="AL236"/>
  <c r="R235"/>
  <c r="T235"/>
  <c r="BC225"/>
  <c r="BH225"/>
  <c r="I230"/>
  <c r="BN228"/>
  <c r="BO229"/>
  <c r="L231"/>
  <c r="K231"/>
  <c r="BL231" s="1"/>
  <c r="W231" s="1"/>
  <c r="X231" s="1"/>
  <c r="BE228"/>
  <c r="BJ228"/>
  <c r="BM228"/>
  <c r="W228" s="1"/>
  <c r="X228" s="1"/>
  <c r="I229"/>
  <c r="BC224"/>
  <c r="BH224"/>
  <c r="BI225"/>
  <c r="BD225"/>
  <c r="BG225"/>
  <c r="U225" s="1"/>
  <c r="BB225"/>
  <c r="Y225" s="1"/>
  <c r="Z225" s="1"/>
  <c r="BH231" l="1"/>
  <c r="BC231"/>
  <c r="L237"/>
  <c r="BO235"/>
  <c r="BJ234"/>
  <c r="K237"/>
  <c r="BL237" s="1"/>
  <c r="W237" s="1"/>
  <c r="X237" s="1"/>
  <c r="BE234"/>
  <c r="I235"/>
  <c r="BM234"/>
  <c r="W234" s="1"/>
  <c r="X234" s="1"/>
  <c r="I236"/>
  <c r="BN234"/>
  <c r="BJ236"/>
  <c r="Q237"/>
  <c r="BN237" s="1"/>
  <c r="BE236"/>
  <c r="BD235"/>
  <c r="N236"/>
  <c r="BM236" s="1"/>
  <c r="BI235"/>
  <c r="AG541"/>
  <c r="AG242"/>
  <c r="AS242" s="1"/>
  <c r="AG542" s="1"/>
  <c r="AQ248"/>
  <c r="AE548" s="1"/>
  <c r="AE248"/>
  <c r="AQ247"/>
  <c r="AE547" s="1"/>
  <c r="AE247"/>
  <c r="AQ246"/>
  <c r="AE546" s="1"/>
  <c r="AE246"/>
  <c r="A250"/>
  <c r="A249"/>
  <c r="AR248"/>
  <c r="AF248"/>
  <c r="A248"/>
  <c r="AR247"/>
  <c r="AF247"/>
  <c r="A247"/>
  <c r="AR246"/>
  <c r="AF246"/>
  <c r="B246"/>
  <c r="A245"/>
  <c r="B249"/>
  <c r="B248"/>
  <c r="B247"/>
  <c r="A246"/>
  <c r="AG252"/>
  <c r="AS252" s="1"/>
  <c r="AD251"/>
  <c r="C257"/>
  <c r="AP251"/>
  <c r="AD551" s="1"/>
  <c r="E251"/>
  <c r="H240"/>
  <c r="F240"/>
  <c r="G240"/>
  <c r="E240"/>
  <c r="AF540"/>
  <c r="AX240"/>
  <c r="AL540" s="1"/>
  <c r="AY240"/>
  <c r="AM540" s="1"/>
  <c r="AW240"/>
  <c r="AK540" s="1"/>
  <c r="AL241"/>
  <c r="AM241"/>
  <c r="AK241"/>
  <c r="Q241"/>
  <c r="O241"/>
  <c r="AF542"/>
  <c r="AX242"/>
  <c r="AL542" s="1"/>
  <c r="AY242"/>
  <c r="AM542" s="1"/>
  <c r="AW242"/>
  <c r="AK542" s="1"/>
  <c r="T242"/>
  <c r="R242"/>
  <c r="H241"/>
  <c r="F241"/>
  <c r="G241"/>
  <c r="E241"/>
  <c r="H243"/>
  <c r="F243"/>
  <c r="G243"/>
  <c r="E243"/>
  <c r="BH230"/>
  <c r="BC230"/>
  <c r="BB229"/>
  <c r="Y229" s="1"/>
  <c r="Z229" s="1"/>
  <c r="BG229"/>
  <c r="U229" s="1"/>
  <c r="BB230"/>
  <c r="Y230" s="1"/>
  <c r="Z230" s="1"/>
  <c r="BG230"/>
  <c r="U230" s="1"/>
  <c r="BJ235"/>
  <c r="N237"/>
  <c r="BM237" s="1"/>
  <c r="BE235"/>
  <c r="I237"/>
  <c r="BO234"/>
  <c r="BH234"/>
  <c r="U234" s="1"/>
  <c r="K235"/>
  <c r="BL235" s="1"/>
  <c r="W235" s="1"/>
  <c r="X235" s="1"/>
  <c r="BC234"/>
  <c r="Y234" s="1"/>
  <c r="Z234" s="1"/>
  <c r="BD234"/>
  <c r="K236"/>
  <c r="BL236" s="1"/>
  <c r="W236" s="1"/>
  <c r="X236" s="1"/>
  <c r="BI234"/>
  <c r="BB231"/>
  <c r="Y231" s="1"/>
  <c r="Z231" s="1"/>
  <c r="BG231"/>
  <c r="U231" s="1"/>
  <c r="O237"/>
  <c r="BO236"/>
  <c r="L236"/>
  <c r="BN235"/>
  <c r="AG546"/>
  <c r="AG247"/>
  <c r="AS247" s="1"/>
  <c r="N240"/>
  <c r="L240"/>
  <c r="AL240"/>
  <c r="AM240"/>
  <c r="AK240"/>
  <c r="T240"/>
  <c r="R240"/>
  <c r="AF541"/>
  <c r="AX241"/>
  <c r="AL541" s="1"/>
  <c r="AY241"/>
  <c r="AM541" s="1"/>
  <c r="AW241"/>
  <c r="AK541" s="1"/>
  <c r="AL242"/>
  <c r="AM242"/>
  <c r="AK242"/>
  <c r="T241"/>
  <c r="R241"/>
  <c r="Q240"/>
  <c r="O240"/>
  <c r="H242"/>
  <c r="F242"/>
  <c r="G242"/>
  <c r="E242"/>
  <c r="BD231"/>
  <c r="BI231"/>
  <c r="I242" l="1"/>
  <c r="BN240"/>
  <c r="BO241"/>
  <c r="L243"/>
  <c r="K243"/>
  <c r="BL243" s="1"/>
  <c r="W243" s="1"/>
  <c r="X243" s="1"/>
  <c r="BE240"/>
  <c r="BJ240"/>
  <c r="BM240"/>
  <c r="W240" s="1"/>
  <c r="X240" s="1"/>
  <c r="I241"/>
  <c r="BC236"/>
  <c r="BH236"/>
  <c r="BI237"/>
  <c r="BD237"/>
  <c r="BG237"/>
  <c r="U237" s="1"/>
  <c r="BB237"/>
  <c r="Y237" s="1"/>
  <c r="Z237" s="1"/>
  <c r="Q243"/>
  <c r="BN243" s="1"/>
  <c r="BE242"/>
  <c r="BJ242"/>
  <c r="N242"/>
  <c r="BM242" s="1"/>
  <c r="BI241"/>
  <c r="BD241"/>
  <c r="AQ254"/>
  <c r="AE554" s="1"/>
  <c r="AE254"/>
  <c r="AQ253"/>
  <c r="AE553" s="1"/>
  <c r="AE253"/>
  <c r="AQ252"/>
  <c r="AE552" s="1"/>
  <c r="AE252"/>
  <c r="O246"/>
  <c r="Q246"/>
  <c r="G248"/>
  <c r="E248"/>
  <c r="H248"/>
  <c r="F248"/>
  <c r="L246"/>
  <c r="N246"/>
  <c r="AM246"/>
  <c r="AK246"/>
  <c r="AL246"/>
  <c r="R246"/>
  <c r="T246"/>
  <c r="AF547"/>
  <c r="AY247"/>
  <c r="AM547" s="1"/>
  <c r="AW247"/>
  <c r="AK547" s="1"/>
  <c r="AX247"/>
  <c r="AL547" s="1"/>
  <c r="AM248"/>
  <c r="AK248"/>
  <c r="AL248"/>
  <c r="R247"/>
  <c r="T247"/>
  <c r="BC237"/>
  <c r="BH237"/>
  <c r="K242"/>
  <c r="BL242" s="1"/>
  <c r="W242" s="1"/>
  <c r="X242" s="1"/>
  <c r="BI240"/>
  <c r="BD240"/>
  <c r="N243"/>
  <c r="BM243" s="1"/>
  <c r="BE241"/>
  <c r="BJ241"/>
  <c r="BO240"/>
  <c r="I243"/>
  <c r="K241"/>
  <c r="BL241" s="1"/>
  <c r="W241" s="1"/>
  <c r="X241" s="1"/>
  <c r="BC240"/>
  <c r="BH240"/>
  <c r="U240" s="1"/>
  <c r="AG547"/>
  <c r="AG248"/>
  <c r="AS248" s="1"/>
  <c r="AG548" s="1"/>
  <c r="BO242"/>
  <c r="O243"/>
  <c r="L242"/>
  <c r="BN241"/>
  <c r="B255"/>
  <c r="B254"/>
  <c r="B253"/>
  <c r="A252"/>
  <c r="A256"/>
  <c r="A255"/>
  <c r="AR254"/>
  <c r="AF254"/>
  <c r="A254"/>
  <c r="AR253"/>
  <c r="AF253"/>
  <c r="A253"/>
  <c r="AR252"/>
  <c r="AF252"/>
  <c r="B252"/>
  <c r="A251"/>
  <c r="C263"/>
  <c r="AP257"/>
  <c r="AD557" s="1"/>
  <c r="E257"/>
  <c r="AG258"/>
  <c r="AS258" s="1"/>
  <c r="AD257"/>
  <c r="AG552"/>
  <c r="AG253"/>
  <c r="AS253" s="1"/>
  <c r="G247"/>
  <c r="E247"/>
  <c r="H247"/>
  <c r="F247"/>
  <c r="G249"/>
  <c r="E249"/>
  <c r="H249"/>
  <c r="F249"/>
  <c r="G246"/>
  <c r="E246"/>
  <c r="H246"/>
  <c r="F246"/>
  <c r="AF546"/>
  <c r="AY246"/>
  <c r="AM546" s="1"/>
  <c r="AW246"/>
  <c r="AK546" s="1"/>
  <c r="AX246"/>
  <c r="AL546" s="1"/>
  <c r="AM247"/>
  <c r="AK247"/>
  <c r="AL247"/>
  <c r="O247"/>
  <c r="Q247"/>
  <c r="AF548"/>
  <c r="AY248"/>
  <c r="AM548" s="1"/>
  <c r="AW248"/>
  <c r="AK548" s="1"/>
  <c r="AX248"/>
  <c r="AL548" s="1"/>
  <c r="R248"/>
  <c r="T248"/>
  <c r="BG236"/>
  <c r="U236" s="1"/>
  <c r="BB236"/>
  <c r="Y236" s="1"/>
  <c r="Z236" s="1"/>
  <c r="BG235"/>
  <c r="U235" s="1"/>
  <c r="BB235"/>
  <c r="Y235" s="1"/>
  <c r="Z235" s="1"/>
  <c r="Y240"/>
  <c r="Z240" s="1"/>
  <c r="BJ248" l="1"/>
  <c r="Q249"/>
  <c r="BN249" s="1"/>
  <c r="BE248"/>
  <c r="BD247"/>
  <c r="N248"/>
  <c r="BM248" s="1"/>
  <c r="BI247"/>
  <c r="AG553"/>
  <c r="AG254"/>
  <c r="AS254" s="1"/>
  <c r="AG554" s="1"/>
  <c r="AQ260"/>
  <c r="AE560" s="1"/>
  <c r="AE260"/>
  <c r="AQ259"/>
  <c r="AE559" s="1"/>
  <c r="AE259"/>
  <c r="AQ258"/>
  <c r="AE558" s="1"/>
  <c r="AE258"/>
  <c r="B261"/>
  <c r="A262"/>
  <c r="A261"/>
  <c r="AR260"/>
  <c r="AF260"/>
  <c r="A260"/>
  <c r="AR259"/>
  <c r="AF259"/>
  <c r="A259"/>
  <c r="AR258"/>
  <c r="AF258"/>
  <c r="B258"/>
  <c r="A257"/>
  <c r="B260"/>
  <c r="B259"/>
  <c r="A258"/>
  <c r="C269"/>
  <c r="AP263"/>
  <c r="AD563" s="1"/>
  <c r="E263"/>
  <c r="AG264"/>
  <c r="AS264" s="1"/>
  <c r="AD263"/>
  <c r="H252"/>
  <c r="F252"/>
  <c r="G252"/>
  <c r="E252"/>
  <c r="AF552"/>
  <c r="AX252"/>
  <c r="AL552" s="1"/>
  <c r="AY252"/>
  <c r="AM552" s="1"/>
  <c r="AW252"/>
  <c r="AK552" s="1"/>
  <c r="AL253"/>
  <c r="AM253"/>
  <c r="AK253"/>
  <c r="Q253"/>
  <c r="O253"/>
  <c r="AF554"/>
  <c r="AX254"/>
  <c r="AL554" s="1"/>
  <c r="AY254"/>
  <c r="AM554" s="1"/>
  <c r="AW254"/>
  <c r="AK554" s="1"/>
  <c r="T254"/>
  <c r="R254"/>
  <c r="H253"/>
  <c r="F253"/>
  <c r="G253"/>
  <c r="E253"/>
  <c r="H255"/>
  <c r="F255"/>
  <c r="G255"/>
  <c r="E255"/>
  <c r="BH242"/>
  <c r="BC242"/>
  <c r="BB243"/>
  <c r="Y243" s="1"/>
  <c r="Z243" s="1"/>
  <c r="BG243"/>
  <c r="U243" s="1"/>
  <c r="L249"/>
  <c r="BO247"/>
  <c r="BJ246"/>
  <c r="K249"/>
  <c r="BL249" s="1"/>
  <c r="W249" s="1"/>
  <c r="X249" s="1"/>
  <c r="BE246"/>
  <c r="I247"/>
  <c r="BM246"/>
  <c r="W246" s="1"/>
  <c r="X246" s="1"/>
  <c r="I248"/>
  <c r="BN246"/>
  <c r="BB241"/>
  <c r="Y241" s="1"/>
  <c r="Z241" s="1"/>
  <c r="BG241"/>
  <c r="U241" s="1"/>
  <c r="BB242"/>
  <c r="Y242" s="1"/>
  <c r="Z242" s="1"/>
  <c r="BG242"/>
  <c r="U242" s="1"/>
  <c r="O249"/>
  <c r="BO248"/>
  <c r="L248"/>
  <c r="BN247"/>
  <c r="AG558"/>
  <c r="AG259"/>
  <c r="AS259" s="1"/>
  <c r="N252"/>
  <c r="L252"/>
  <c r="AL252"/>
  <c r="AM252"/>
  <c r="AK252"/>
  <c r="T252"/>
  <c r="R252"/>
  <c r="AF553"/>
  <c r="AX253"/>
  <c r="AL553" s="1"/>
  <c r="AY253"/>
  <c r="AM553" s="1"/>
  <c r="AW253"/>
  <c r="AK553" s="1"/>
  <c r="AL254"/>
  <c r="AM254"/>
  <c r="AK254"/>
  <c r="T253"/>
  <c r="R253"/>
  <c r="Q252"/>
  <c r="O252"/>
  <c r="H254"/>
  <c r="F254"/>
  <c r="G254"/>
  <c r="E254"/>
  <c r="BD243"/>
  <c r="BI243"/>
  <c r="BJ247"/>
  <c r="N249"/>
  <c r="BM249" s="1"/>
  <c r="BE247"/>
  <c r="I249"/>
  <c r="BO246"/>
  <c r="BH246"/>
  <c r="U246" s="1"/>
  <c r="K247"/>
  <c r="BL247" s="1"/>
  <c r="W247" s="1"/>
  <c r="X247" s="1"/>
  <c r="BC246"/>
  <c r="Y246" s="1"/>
  <c r="Z246" s="1"/>
  <c r="BD246"/>
  <c r="K248"/>
  <c r="BL248" s="1"/>
  <c r="W248" s="1"/>
  <c r="X248" s="1"/>
  <c r="BI246"/>
  <c r="BH243"/>
  <c r="BC243"/>
  <c r="BG249" l="1"/>
  <c r="U249" s="1"/>
  <c r="BB249"/>
  <c r="Y249" s="1"/>
  <c r="Z249" s="1"/>
  <c r="K254"/>
  <c r="BL254" s="1"/>
  <c r="W254" s="1"/>
  <c r="X254" s="1"/>
  <c r="BI252"/>
  <c r="BD252"/>
  <c r="N255"/>
  <c r="BM255" s="1"/>
  <c r="BE253"/>
  <c r="BJ253"/>
  <c r="BO252"/>
  <c r="I255"/>
  <c r="K253"/>
  <c r="BL253" s="1"/>
  <c r="W253" s="1"/>
  <c r="X253" s="1"/>
  <c r="BC252"/>
  <c r="BH252"/>
  <c r="U252" s="1"/>
  <c r="AG559"/>
  <c r="AG260"/>
  <c r="AS260" s="1"/>
  <c r="AG560" s="1"/>
  <c r="BC249"/>
  <c r="BH249"/>
  <c r="BO254"/>
  <c r="O255"/>
  <c r="L254"/>
  <c r="BN253"/>
  <c r="AQ266"/>
  <c r="AE566" s="1"/>
  <c r="AE266"/>
  <c r="AQ265"/>
  <c r="AE565" s="1"/>
  <c r="AE265"/>
  <c r="AQ264"/>
  <c r="AE564" s="1"/>
  <c r="AE264"/>
  <c r="A268"/>
  <c r="A267"/>
  <c r="AR266"/>
  <c r="AF266"/>
  <c r="A266"/>
  <c r="AR265"/>
  <c r="AF265"/>
  <c r="A265"/>
  <c r="AR264"/>
  <c r="AF264"/>
  <c r="B264"/>
  <c r="A263"/>
  <c r="B267"/>
  <c r="B266"/>
  <c r="B265"/>
  <c r="A264"/>
  <c r="AG270"/>
  <c r="AS270" s="1"/>
  <c r="AD269"/>
  <c r="C275"/>
  <c r="AP269"/>
  <c r="AD569" s="1"/>
  <c r="E269"/>
  <c r="G259"/>
  <c r="E259"/>
  <c r="H259"/>
  <c r="F259"/>
  <c r="L258"/>
  <c r="N258"/>
  <c r="AM258"/>
  <c r="AK258"/>
  <c r="AL258"/>
  <c r="R258"/>
  <c r="T258"/>
  <c r="AF559"/>
  <c r="AY259"/>
  <c r="AM559" s="1"/>
  <c r="AW259"/>
  <c r="AK559" s="1"/>
  <c r="AX259"/>
  <c r="AL559" s="1"/>
  <c r="AM260"/>
  <c r="AK260"/>
  <c r="AL260"/>
  <c r="R259"/>
  <c r="T259"/>
  <c r="H261"/>
  <c r="F261"/>
  <c r="G261"/>
  <c r="E261"/>
  <c r="Y252"/>
  <c r="Z252" s="1"/>
  <c r="I254"/>
  <c r="BN252"/>
  <c r="BO253"/>
  <c r="L255"/>
  <c r="K255"/>
  <c r="BL255" s="1"/>
  <c r="W255" s="1"/>
  <c r="X255" s="1"/>
  <c r="BE252"/>
  <c r="BJ252"/>
  <c r="BM252"/>
  <c r="W252" s="1"/>
  <c r="X252" s="1"/>
  <c r="I253"/>
  <c r="BC248"/>
  <c r="BH248"/>
  <c r="BI249"/>
  <c r="BD249"/>
  <c r="BG248"/>
  <c r="U248" s="1"/>
  <c r="BB248"/>
  <c r="Y248" s="1"/>
  <c r="Z248" s="1"/>
  <c r="BG247"/>
  <c r="U247" s="1"/>
  <c r="BB247"/>
  <c r="Y247" s="1"/>
  <c r="Z247" s="1"/>
  <c r="Q255"/>
  <c r="BN255" s="1"/>
  <c r="BE254"/>
  <c r="BJ254"/>
  <c r="N254"/>
  <c r="BM254" s="1"/>
  <c r="BI253"/>
  <c r="BD253"/>
  <c r="AG564"/>
  <c r="AG265"/>
  <c r="AS265" s="1"/>
  <c r="O258"/>
  <c r="Q258"/>
  <c r="G260"/>
  <c r="E260"/>
  <c r="H260"/>
  <c r="F260"/>
  <c r="G258"/>
  <c r="E258"/>
  <c r="H258"/>
  <c r="F258"/>
  <c r="AF558"/>
  <c r="AY258"/>
  <c r="AM558" s="1"/>
  <c r="AW258"/>
  <c r="AK558" s="1"/>
  <c r="AX258"/>
  <c r="AL558" s="1"/>
  <c r="AM259"/>
  <c r="AK259"/>
  <c r="AL259"/>
  <c r="O259"/>
  <c r="Q259"/>
  <c r="AF560"/>
  <c r="AX260"/>
  <c r="AL560" s="1"/>
  <c r="AY260"/>
  <c r="AM560" s="1"/>
  <c r="AW260"/>
  <c r="AK560" s="1"/>
  <c r="R260"/>
  <c r="T260"/>
  <c r="Q261" l="1"/>
  <c r="BN261" s="1"/>
  <c r="BE260"/>
  <c r="BJ260"/>
  <c r="BD259"/>
  <c r="N260"/>
  <c r="BM260" s="1"/>
  <c r="BI259"/>
  <c r="I260"/>
  <c r="BN258"/>
  <c r="AG565"/>
  <c r="AG266"/>
  <c r="AS266" s="1"/>
  <c r="AG566" s="1"/>
  <c r="BB253"/>
  <c r="Y253" s="1"/>
  <c r="Z253" s="1"/>
  <c r="BG253"/>
  <c r="U253" s="1"/>
  <c r="BB254"/>
  <c r="Y254" s="1"/>
  <c r="Z254" s="1"/>
  <c r="BG254"/>
  <c r="U254" s="1"/>
  <c r="N261"/>
  <c r="BM261" s="1"/>
  <c r="BJ259"/>
  <c r="BE259"/>
  <c r="I261"/>
  <c r="BO258"/>
  <c r="BH258"/>
  <c r="U258" s="1"/>
  <c r="K259"/>
  <c r="BL259" s="1"/>
  <c r="W259" s="1"/>
  <c r="X259" s="1"/>
  <c r="BC258"/>
  <c r="AQ272"/>
  <c r="AE572" s="1"/>
  <c r="AE272"/>
  <c r="AQ271"/>
  <c r="AE571" s="1"/>
  <c r="AE271"/>
  <c r="AQ270"/>
  <c r="AE570" s="1"/>
  <c r="AE270"/>
  <c r="O264"/>
  <c r="Q264"/>
  <c r="G266"/>
  <c r="E266"/>
  <c r="H266"/>
  <c r="F266"/>
  <c r="L264"/>
  <c r="N264"/>
  <c r="AM264"/>
  <c r="AK264"/>
  <c r="AL264"/>
  <c r="R264"/>
  <c r="T264"/>
  <c r="AF565"/>
  <c r="AY265"/>
  <c r="AM565" s="1"/>
  <c r="AW265"/>
  <c r="AK565" s="1"/>
  <c r="AX265"/>
  <c r="AL565" s="1"/>
  <c r="AM266"/>
  <c r="AK266"/>
  <c r="AL266"/>
  <c r="R265"/>
  <c r="T265"/>
  <c r="BD255"/>
  <c r="BI255"/>
  <c r="Y258"/>
  <c r="Z258" s="1"/>
  <c r="BO260"/>
  <c r="O261"/>
  <c r="L260"/>
  <c r="BN259"/>
  <c r="BD258"/>
  <c r="K260"/>
  <c r="BL260" s="1"/>
  <c r="W260" s="1"/>
  <c r="X260" s="1"/>
  <c r="BI258"/>
  <c r="BH255"/>
  <c r="BC255"/>
  <c r="L261"/>
  <c r="BO259"/>
  <c r="K261"/>
  <c r="BL261" s="1"/>
  <c r="W261" s="1"/>
  <c r="X261" s="1"/>
  <c r="BJ258"/>
  <c r="BE258"/>
  <c r="I259"/>
  <c r="BM258"/>
  <c r="W258" s="1"/>
  <c r="X258" s="1"/>
  <c r="B273"/>
  <c r="B272"/>
  <c r="B271"/>
  <c r="A270"/>
  <c r="A274"/>
  <c r="A273"/>
  <c r="AR272"/>
  <c r="AF272"/>
  <c r="A272"/>
  <c r="AR271"/>
  <c r="AF271"/>
  <c r="A271"/>
  <c r="AR270"/>
  <c r="AF270"/>
  <c r="B270"/>
  <c r="A269"/>
  <c r="C281"/>
  <c r="AP275"/>
  <c r="AD575" s="1"/>
  <c r="E275"/>
  <c r="AG276"/>
  <c r="AS276" s="1"/>
  <c r="AD275"/>
  <c r="AG570"/>
  <c r="AG271"/>
  <c r="AS271" s="1"/>
  <c r="G265"/>
  <c r="E265"/>
  <c r="H265"/>
  <c r="F265"/>
  <c r="G267"/>
  <c r="E267"/>
  <c r="H267"/>
  <c r="F267"/>
  <c r="G264"/>
  <c r="E264"/>
  <c r="H264"/>
  <c r="F264"/>
  <c r="AF564"/>
  <c r="AY264"/>
  <c r="AM564" s="1"/>
  <c r="AW264"/>
  <c r="AK564" s="1"/>
  <c r="AX264"/>
  <c r="AL564" s="1"/>
  <c r="AM265"/>
  <c r="AK265"/>
  <c r="AL265"/>
  <c r="O265"/>
  <c r="Q265"/>
  <c r="AF566"/>
  <c r="AY266"/>
  <c r="AM566" s="1"/>
  <c r="AW266"/>
  <c r="AK566" s="1"/>
  <c r="AX266"/>
  <c r="AL566" s="1"/>
  <c r="R266"/>
  <c r="T266"/>
  <c r="BH254"/>
  <c r="BC254"/>
  <c r="BB255"/>
  <c r="Y255" s="1"/>
  <c r="Z255" s="1"/>
  <c r="BG255"/>
  <c r="U255" s="1"/>
  <c r="BJ266" l="1"/>
  <c r="Q267"/>
  <c r="BN267" s="1"/>
  <c r="BE266"/>
  <c r="BD265"/>
  <c r="N266"/>
  <c r="BM266" s="1"/>
  <c r="BI265"/>
  <c r="AG571"/>
  <c r="AG272"/>
  <c r="AS272" s="1"/>
  <c r="AG572" s="1"/>
  <c r="AQ278"/>
  <c r="AE578" s="1"/>
  <c r="AE278"/>
  <c r="AQ277"/>
  <c r="AE577" s="1"/>
  <c r="AE277"/>
  <c r="AQ276"/>
  <c r="AE576" s="1"/>
  <c r="AE276"/>
  <c r="A280"/>
  <c r="A279"/>
  <c r="AR278"/>
  <c r="AF278"/>
  <c r="A278"/>
  <c r="AR277"/>
  <c r="AF277"/>
  <c r="A277"/>
  <c r="AR276"/>
  <c r="AF276"/>
  <c r="B276"/>
  <c r="A275"/>
  <c r="B279"/>
  <c r="B278"/>
  <c r="B277"/>
  <c r="A276"/>
  <c r="AG282"/>
  <c r="AS282" s="1"/>
  <c r="AD281"/>
  <c r="C287"/>
  <c r="AP281"/>
  <c r="AD581" s="1"/>
  <c r="E281"/>
  <c r="H270"/>
  <c r="F270"/>
  <c r="G270"/>
  <c r="E270"/>
  <c r="AF570"/>
  <c r="AX270"/>
  <c r="AL570" s="1"/>
  <c r="AY270"/>
  <c r="AM570" s="1"/>
  <c r="AW270"/>
  <c r="AK570" s="1"/>
  <c r="AL271"/>
  <c r="AM271"/>
  <c r="AK271"/>
  <c r="Q271"/>
  <c r="O271"/>
  <c r="AF572"/>
  <c r="AX272"/>
  <c r="AL572" s="1"/>
  <c r="AY272"/>
  <c r="AM572" s="1"/>
  <c r="AW272"/>
  <c r="AK572" s="1"/>
  <c r="T272"/>
  <c r="R272"/>
  <c r="H271"/>
  <c r="F271"/>
  <c r="G271"/>
  <c r="E271"/>
  <c r="H273"/>
  <c r="F273"/>
  <c r="G273"/>
  <c r="E273"/>
  <c r="BG259"/>
  <c r="U259" s="1"/>
  <c r="BB259"/>
  <c r="Y259" s="1"/>
  <c r="Z259" s="1"/>
  <c r="BH260"/>
  <c r="BC260"/>
  <c r="BJ265"/>
  <c r="N267"/>
  <c r="BM267" s="1"/>
  <c r="BE265"/>
  <c r="I267"/>
  <c r="BO264"/>
  <c r="BH264"/>
  <c r="U264" s="1"/>
  <c r="K265"/>
  <c r="BL265" s="1"/>
  <c r="W265" s="1"/>
  <c r="X265" s="1"/>
  <c r="BC264"/>
  <c r="BD264"/>
  <c r="K266"/>
  <c r="BL266" s="1"/>
  <c r="W266" s="1"/>
  <c r="X266" s="1"/>
  <c r="BI264"/>
  <c r="BB260"/>
  <c r="Y260" s="1"/>
  <c r="Z260" s="1"/>
  <c r="BG260"/>
  <c r="U260" s="1"/>
  <c r="Y264"/>
  <c r="Z264" s="1"/>
  <c r="O267"/>
  <c r="BO266"/>
  <c r="L266"/>
  <c r="BN265"/>
  <c r="AG576"/>
  <c r="AG277"/>
  <c r="AS277" s="1"/>
  <c r="N270"/>
  <c r="L270"/>
  <c r="AL270"/>
  <c r="AM270"/>
  <c r="AK270"/>
  <c r="T270"/>
  <c r="R270"/>
  <c r="AF571"/>
  <c r="AX271"/>
  <c r="AL571" s="1"/>
  <c r="AY271"/>
  <c r="AM571" s="1"/>
  <c r="AW271"/>
  <c r="AK571" s="1"/>
  <c r="AL272"/>
  <c r="AM272"/>
  <c r="AK272"/>
  <c r="T271"/>
  <c r="R271"/>
  <c r="Q270"/>
  <c r="O270"/>
  <c r="H272"/>
  <c r="F272"/>
  <c r="G272"/>
  <c r="E272"/>
  <c r="BH261"/>
  <c r="BC261"/>
  <c r="BD261"/>
  <c r="BI261"/>
  <c r="L267"/>
  <c r="BO265"/>
  <c r="BJ264"/>
  <c r="K267"/>
  <c r="BL267" s="1"/>
  <c r="W267" s="1"/>
  <c r="X267" s="1"/>
  <c r="BE264"/>
  <c r="I265"/>
  <c r="BM264"/>
  <c r="W264" s="1"/>
  <c r="X264" s="1"/>
  <c r="I266"/>
  <c r="BN264"/>
  <c r="BB261"/>
  <c r="Y261" s="1"/>
  <c r="Z261" s="1"/>
  <c r="BG261"/>
  <c r="U261" s="1"/>
  <c r="L272" l="1"/>
  <c r="BN271"/>
  <c r="B285"/>
  <c r="B284"/>
  <c r="B283"/>
  <c r="A282"/>
  <c r="A286"/>
  <c r="A285"/>
  <c r="AR284"/>
  <c r="AF284"/>
  <c r="A284"/>
  <c r="AR283"/>
  <c r="AF283"/>
  <c r="A283"/>
  <c r="AR282"/>
  <c r="AF282"/>
  <c r="B282"/>
  <c r="A281"/>
  <c r="C293"/>
  <c r="AP287"/>
  <c r="AD587" s="1"/>
  <c r="E287"/>
  <c r="AG288"/>
  <c r="AS288" s="1"/>
  <c r="AD287"/>
  <c r="AG582"/>
  <c r="AG283"/>
  <c r="AS283" s="1"/>
  <c r="G277"/>
  <c r="E277"/>
  <c r="H277"/>
  <c r="F277"/>
  <c r="G279"/>
  <c r="E279"/>
  <c r="H279"/>
  <c r="F279"/>
  <c r="G276"/>
  <c r="E276"/>
  <c r="H276"/>
  <c r="F276"/>
  <c r="AF576"/>
  <c r="AY276"/>
  <c r="AM576" s="1"/>
  <c r="AW276"/>
  <c r="AK576" s="1"/>
  <c r="AX276"/>
  <c r="AL576" s="1"/>
  <c r="AM277"/>
  <c r="AK277"/>
  <c r="AL277"/>
  <c r="O277"/>
  <c r="Q277"/>
  <c r="AF578"/>
  <c r="AY278"/>
  <c r="AM578" s="1"/>
  <c r="AW278"/>
  <c r="AK578" s="1"/>
  <c r="AX278"/>
  <c r="AL578" s="1"/>
  <c r="R278"/>
  <c r="T278"/>
  <c r="BC267"/>
  <c r="BH267"/>
  <c r="I272"/>
  <c r="BN270"/>
  <c r="BO271"/>
  <c r="L273"/>
  <c r="K273"/>
  <c r="BL273" s="1"/>
  <c r="W273" s="1"/>
  <c r="X273" s="1"/>
  <c r="BE270"/>
  <c r="BJ270"/>
  <c r="BM270"/>
  <c r="W270" s="1"/>
  <c r="X270" s="1"/>
  <c r="I271"/>
  <c r="BC266"/>
  <c r="BH266"/>
  <c r="BI267"/>
  <c r="BD267"/>
  <c r="BO272"/>
  <c r="O273"/>
  <c r="BG266"/>
  <c r="U266" s="1"/>
  <c r="BB266"/>
  <c r="Y266" s="1"/>
  <c r="Z266" s="1"/>
  <c r="BG265"/>
  <c r="U265" s="1"/>
  <c r="BB265"/>
  <c r="Y265" s="1"/>
  <c r="Z265" s="1"/>
  <c r="K272"/>
  <c r="BL272" s="1"/>
  <c r="W272" s="1"/>
  <c r="X272" s="1"/>
  <c r="BI270"/>
  <c r="BD270"/>
  <c r="N273"/>
  <c r="BM273" s="1"/>
  <c r="BE271"/>
  <c r="BJ271"/>
  <c r="BO270"/>
  <c r="I273"/>
  <c r="K271"/>
  <c r="BL271" s="1"/>
  <c r="W271" s="1"/>
  <c r="X271" s="1"/>
  <c r="BC270"/>
  <c r="Y270" s="1"/>
  <c r="Z270" s="1"/>
  <c r="BH270"/>
  <c r="U270" s="1"/>
  <c r="AG577"/>
  <c r="AG278"/>
  <c r="AS278" s="1"/>
  <c r="AG578" s="1"/>
  <c r="BG267"/>
  <c r="U267" s="1"/>
  <c r="BB267"/>
  <c r="Y267" s="1"/>
  <c r="Z267" s="1"/>
  <c r="Q273"/>
  <c r="BN273" s="1"/>
  <c r="BE272"/>
  <c r="BJ272"/>
  <c r="N272"/>
  <c r="BM272" s="1"/>
  <c r="BI271"/>
  <c r="BD271"/>
  <c r="AQ284"/>
  <c r="AE584" s="1"/>
  <c r="AE284"/>
  <c r="AQ283"/>
  <c r="AE583" s="1"/>
  <c r="AE283"/>
  <c r="AQ282"/>
  <c r="AE582" s="1"/>
  <c r="AE282"/>
  <c r="O276"/>
  <c r="Q276"/>
  <c r="G278"/>
  <c r="E278"/>
  <c r="H278"/>
  <c r="F278"/>
  <c r="L276"/>
  <c r="N276"/>
  <c r="AM276"/>
  <c r="AK276"/>
  <c r="AL276"/>
  <c r="R276"/>
  <c r="T276"/>
  <c r="AF577"/>
  <c r="AY277"/>
  <c r="AM577" s="1"/>
  <c r="AW277"/>
  <c r="AK577" s="1"/>
  <c r="AX277"/>
  <c r="AL577" s="1"/>
  <c r="AM278"/>
  <c r="AK278"/>
  <c r="AL278"/>
  <c r="R277"/>
  <c r="T277"/>
  <c r="L279" l="1"/>
  <c r="BO277"/>
  <c r="BJ276"/>
  <c r="K279"/>
  <c r="BL279" s="1"/>
  <c r="W279" s="1"/>
  <c r="X279" s="1"/>
  <c r="BE276"/>
  <c r="I277"/>
  <c r="BM276"/>
  <c r="W276" s="1"/>
  <c r="X276" s="1"/>
  <c r="I278"/>
  <c r="BN276"/>
  <c r="BH273"/>
  <c r="BC273"/>
  <c r="BJ278"/>
  <c r="Q279"/>
  <c r="BN279" s="1"/>
  <c r="BE278"/>
  <c r="BD277"/>
  <c r="N278"/>
  <c r="BM278" s="1"/>
  <c r="BI277"/>
  <c r="AG583"/>
  <c r="AG284"/>
  <c r="AS284" s="1"/>
  <c r="AG584" s="1"/>
  <c r="AQ290"/>
  <c r="AE590" s="1"/>
  <c r="AE290"/>
  <c r="AQ289"/>
  <c r="AE589" s="1"/>
  <c r="AE289"/>
  <c r="AQ288"/>
  <c r="AE588" s="1"/>
  <c r="AE288"/>
  <c r="A292"/>
  <c r="A291"/>
  <c r="AR290"/>
  <c r="AF290"/>
  <c r="A290"/>
  <c r="AR289"/>
  <c r="AF289"/>
  <c r="A289"/>
  <c r="AR288"/>
  <c r="AF288"/>
  <c r="B288"/>
  <c r="A287"/>
  <c r="B291"/>
  <c r="B290"/>
  <c r="B289"/>
  <c r="A288"/>
  <c r="AG294"/>
  <c r="AS294" s="1"/>
  <c r="AD293"/>
  <c r="C299"/>
  <c r="AP293"/>
  <c r="AD593" s="1"/>
  <c r="E293"/>
  <c r="H282"/>
  <c r="F282"/>
  <c r="G282"/>
  <c r="E282"/>
  <c r="AF582"/>
  <c r="AX282"/>
  <c r="AL582" s="1"/>
  <c r="AY282"/>
  <c r="AM582" s="1"/>
  <c r="AW282"/>
  <c r="AK582" s="1"/>
  <c r="AL283"/>
  <c r="AM283"/>
  <c r="AK283"/>
  <c r="Q283"/>
  <c r="O283"/>
  <c r="AF584"/>
  <c r="AX284"/>
  <c r="AL584" s="1"/>
  <c r="AY284"/>
  <c r="AM584" s="1"/>
  <c r="AW284"/>
  <c r="AK584" s="1"/>
  <c r="T284"/>
  <c r="R284"/>
  <c r="H283"/>
  <c r="F283"/>
  <c r="G283"/>
  <c r="E283"/>
  <c r="H285"/>
  <c r="F285"/>
  <c r="G285"/>
  <c r="E285"/>
  <c r="BH272"/>
  <c r="BC272"/>
  <c r="BJ277"/>
  <c r="N279"/>
  <c r="BM279" s="1"/>
  <c r="BE277"/>
  <c r="I279"/>
  <c r="BO276"/>
  <c r="BH276"/>
  <c r="U276" s="1"/>
  <c r="K277"/>
  <c r="BL277" s="1"/>
  <c r="W277" s="1"/>
  <c r="X277" s="1"/>
  <c r="BC276"/>
  <c r="Y276" s="1"/>
  <c r="Z276" s="1"/>
  <c r="BD276"/>
  <c r="K278"/>
  <c r="BL278" s="1"/>
  <c r="W278" s="1"/>
  <c r="X278" s="1"/>
  <c r="BI276"/>
  <c r="BB273"/>
  <c r="Y273" s="1"/>
  <c r="Z273" s="1"/>
  <c r="BG273"/>
  <c r="U273" s="1"/>
  <c r="BD273"/>
  <c r="BI273"/>
  <c r="BB271"/>
  <c r="Y271" s="1"/>
  <c r="Z271" s="1"/>
  <c r="BG271"/>
  <c r="U271" s="1"/>
  <c r="BB272"/>
  <c r="Y272" s="1"/>
  <c r="Z272" s="1"/>
  <c r="BG272"/>
  <c r="U272" s="1"/>
  <c r="O279"/>
  <c r="BO278"/>
  <c r="L278"/>
  <c r="BN277"/>
  <c r="AG588"/>
  <c r="AG289"/>
  <c r="AS289" s="1"/>
  <c r="N282"/>
  <c r="L282"/>
  <c r="AL282"/>
  <c r="AM282"/>
  <c r="AK282"/>
  <c r="T282"/>
  <c r="R282"/>
  <c r="AF583"/>
  <c r="AX283"/>
  <c r="AL583" s="1"/>
  <c r="AY283"/>
  <c r="AM583" s="1"/>
  <c r="AW283"/>
  <c r="AK583" s="1"/>
  <c r="AL284"/>
  <c r="AM284"/>
  <c r="AK284"/>
  <c r="T283"/>
  <c r="R283"/>
  <c r="Q282"/>
  <c r="O282"/>
  <c r="H284"/>
  <c r="F284"/>
  <c r="G284"/>
  <c r="E284"/>
  <c r="I284" l="1"/>
  <c r="BN282"/>
  <c r="BO283"/>
  <c r="L285"/>
  <c r="K285"/>
  <c r="BL285" s="1"/>
  <c r="W285" s="1"/>
  <c r="X285" s="1"/>
  <c r="BE282"/>
  <c r="BJ282"/>
  <c r="BM282"/>
  <c r="W282" s="1"/>
  <c r="X282" s="1"/>
  <c r="I283"/>
  <c r="BC278"/>
  <c r="BH278"/>
  <c r="BI279"/>
  <c r="BD279"/>
  <c r="BG279"/>
  <c r="U279" s="1"/>
  <c r="BB279"/>
  <c r="Y279" s="1"/>
  <c r="Z279" s="1"/>
  <c r="Q285"/>
  <c r="BN285" s="1"/>
  <c r="BE284"/>
  <c r="BJ284"/>
  <c r="N284"/>
  <c r="BM284" s="1"/>
  <c r="BI283"/>
  <c r="BD283"/>
  <c r="AQ296"/>
  <c r="AE596" s="1"/>
  <c r="AE296"/>
  <c r="AQ295"/>
  <c r="AE595" s="1"/>
  <c r="AE295"/>
  <c r="AQ294"/>
  <c r="AE594" s="1"/>
  <c r="AE294"/>
  <c r="O288"/>
  <c r="Q288"/>
  <c r="G290"/>
  <c r="E290"/>
  <c r="H290"/>
  <c r="F290"/>
  <c r="L288"/>
  <c r="N288"/>
  <c r="AM288"/>
  <c r="AK288"/>
  <c r="AL288"/>
  <c r="R288"/>
  <c r="T288"/>
  <c r="AF589"/>
  <c r="AY289"/>
  <c r="AM589" s="1"/>
  <c r="AW289"/>
  <c r="AK589" s="1"/>
  <c r="AX289"/>
  <c r="AL589" s="1"/>
  <c r="AM290"/>
  <c r="AK290"/>
  <c r="AL290"/>
  <c r="R289"/>
  <c r="T289"/>
  <c r="BC279"/>
  <c r="BH279"/>
  <c r="K284"/>
  <c r="BL284" s="1"/>
  <c r="W284" s="1"/>
  <c r="X284" s="1"/>
  <c r="BI282"/>
  <c r="BD282"/>
  <c r="N285"/>
  <c r="BM285" s="1"/>
  <c r="BE283"/>
  <c r="BJ283"/>
  <c r="BO282"/>
  <c r="I285"/>
  <c r="K283"/>
  <c r="BL283" s="1"/>
  <c r="W283" s="1"/>
  <c r="X283" s="1"/>
  <c r="BC282"/>
  <c r="BH282"/>
  <c r="U282" s="1"/>
  <c r="AG589"/>
  <c r="AG290"/>
  <c r="AS290" s="1"/>
  <c r="AG590" s="1"/>
  <c r="BO284"/>
  <c r="O285"/>
  <c r="L284"/>
  <c r="BN283"/>
  <c r="B297"/>
  <c r="B296"/>
  <c r="B295"/>
  <c r="A294"/>
  <c r="A298"/>
  <c r="A297"/>
  <c r="AR296"/>
  <c r="AF296"/>
  <c r="A296"/>
  <c r="AR295"/>
  <c r="AF295"/>
  <c r="A295"/>
  <c r="AR294"/>
  <c r="AF294"/>
  <c r="B294"/>
  <c r="A293"/>
  <c r="AP299"/>
  <c r="AD599" s="1"/>
  <c r="E299"/>
  <c r="AG300"/>
  <c r="AS300" s="1"/>
  <c r="AD299"/>
  <c r="AG594"/>
  <c r="AG295"/>
  <c r="AS295" s="1"/>
  <c r="G289"/>
  <c r="E289"/>
  <c r="H289"/>
  <c r="F289"/>
  <c r="G291"/>
  <c r="E291"/>
  <c r="H291"/>
  <c r="F291"/>
  <c r="G288"/>
  <c r="E288"/>
  <c r="H288"/>
  <c r="F288"/>
  <c r="AF588"/>
  <c r="AY288"/>
  <c r="AM588" s="1"/>
  <c r="AW288"/>
  <c r="AK588" s="1"/>
  <c r="AX288"/>
  <c r="AL588" s="1"/>
  <c r="AM289"/>
  <c r="AK289"/>
  <c r="AL289"/>
  <c r="O289"/>
  <c r="Q289"/>
  <c r="AF590"/>
  <c r="AY290"/>
  <c r="AM590" s="1"/>
  <c r="AW290"/>
  <c r="AK590" s="1"/>
  <c r="AX290"/>
  <c r="AL590" s="1"/>
  <c r="R290"/>
  <c r="T290"/>
  <c r="BG278"/>
  <c r="U278" s="1"/>
  <c r="BB278"/>
  <c r="Y278" s="1"/>
  <c r="Z278" s="1"/>
  <c r="BG277"/>
  <c r="U277" s="1"/>
  <c r="BB277"/>
  <c r="Y277" s="1"/>
  <c r="Z277" s="1"/>
  <c r="Y282"/>
  <c r="Z282" s="1"/>
  <c r="BD289" l="1"/>
  <c r="N290"/>
  <c r="BM290" s="1"/>
  <c r="BI289"/>
  <c r="O291"/>
  <c r="BO290"/>
  <c r="L290"/>
  <c r="BN289"/>
  <c r="AG600"/>
  <c r="AG301"/>
  <c r="AS301" s="1"/>
  <c r="H294"/>
  <c r="F294"/>
  <c r="G294"/>
  <c r="E294"/>
  <c r="AF594"/>
  <c r="AX294"/>
  <c r="AL594" s="1"/>
  <c r="AY294"/>
  <c r="AM594" s="1"/>
  <c r="AW294"/>
  <c r="AK594" s="1"/>
  <c r="AL295"/>
  <c r="AM295"/>
  <c r="AK295"/>
  <c r="Q295"/>
  <c r="O295"/>
  <c r="AF596"/>
  <c r="AX296"/>
  <c r="AL596" s="1"/>
  <c r="AY296"/>
  <c r="AM596" s="1"/>
  <c r="AW296"/>
  <c r="AK596" s="1"/>
  <c r="T296"/>
  <c r="R296"/>
  <c r="H295"/>
  <c r="F295"/>
  <c r="G295"/>
  <c r="E295"/>
  <c r="H297"/>
  <c r="F297"/>
  <c r="G297"/>
  <c r="E297"/>
  <c r="BH284"/>
  <c r="BC284"/>
  <c r="BB285"/>
  <c r="Y285" s="1"/>
  <c r="Z285" s="1"/>
  <c r="BG285"/>
  <c r="U285" s="1"/>
  <c r="L291"/>
  <c r="BO289"/>
  <c r="BJ288"/>
  <c r="K291"/>
  <c r="BL291" s="1"/>
  <c r="W291" s="1"/>
  <c r="X291" s="1"/>
  <c r="BE288"/>
  <c r="I289"/>
  <c r="BM288"/>
  <c r="W288" s="1"/>
  <c r="X288" s="1"/>
  <c r="I290"/>
  <c r="BN288"/>
  <c r="BB283"/>
  <c r="Y283" s="1"/>
  <c r="Z283" s="1"/>
  <c r="BG283"/>
  <c r="U283" s="1"/>
  <c r="BB284"/>
  <c r="Y284" s="1"/>
  <c r="Z284" s="1"/>
  <c r="BG284"/>
  <c r="U284" s="1"/>
  <c r="BJ290"/>
  <c r="Q291"/>
  <c r="BN291" s="1"/>
  <c r="BE290"/>
  <c r="AG595"/>
  <c r="AG296"/>
  <c r="AS296" s="1"/>
  <c r="AG596" s="1"/>
  <c r="AQ302"/>
  <c r="AE602" s="1"/>
  <c r="AE302"/>
  <c r="AQ301"/>
  <c r="AE601" s="1"/>
  <c r="AE301"/>
  <c r="AQ300"/>
  <c r="AE600" s="1"/>
  <c r="AE300"/>
  <c r="B303"/>
  <c r="B302"/>
  <c r="B301"/>
  <c r="A303"/>
  <c r="AF302"/>
  <c r="AR301"/>
  <c r="A301"/>
  <c r="AF300"/>
  <c r="B300"/>
  <c r="A299"/>
  <c r="A304"/>
  <c r="AR302"/>
  <c r="A302"/>
  <c r="AF301"/>
  <c r="AR300"/>
  <c r="A300"/>
  <c r="N294"/>
  <c r="L294"/>
  <c r="AL294"/>
  <c r="AM294"/>
  <c r="AK294"/>
  <c r="T294"/>
  <c r="R294"/>
  <c r="AF595"/>
  <c r="AX295"/>
  <c r="AL595" s="1"/>
  <c r="AY295"/>
  <c r="AM595" s="1"/>
  <c r="AW295"/>
  <c r="AK595" s="1"/>
  <c r="AL296"/>
  <c r="AM296"/>
  <c r="AK296"/>
  <c r="T295"/>
  <c r="R295"/>
  <c r="Q294"/>
  <c r="O294"/>
  <c r="H296"/>
  <c r="F296"/>
  <c r="G296"/>
  <c r="E296"/>
  <c r="BD285"/>
  <c r="BI285"/>
  <c r="BJ289"/>
  <c r="N291"/>
  <c r="BM291" s="1"/>
  <c r="BE289"/>
  <c r="I291"/>
  <c r="BO288"/>
  <c r="BH288"/>
  <c r="U288" s="1"/>
  <c r="K289"/>
  <c r="BL289" s="1"/>
  <c r="W289" s="1"/>
  <c r="X289" s="1"/>
  <c r="BC288"/>
  <c r="BD288"/>
  <c r="K290"/>
  <c r="BL290" s="1"/>
  <c r="W290" s="1"/>
  <c r="X290" s="1"/>
  <c r="BI288"/>
  <c r="BH285"/>
  <c r="BC285"/>
  <c r="Y288"/>
  <c r="Z288" s="1"/>
  <c r="BG291" l="1"/>
  <c r="U291" s="1"/>
  <c r="BB291"/>
  <c r="Y291" s="1"/>
  <c r="Z291" s="1"/>
  <c r="K296"/>
  <c r="BL296" s="1"/>
  <c r="W296" s="1"/>
  <c r="X296" s="1"/>
  <c r="BI294"/>
  <c r="BD294"/>
  <c r="N297"/>
  <c r="BM297" s="1"/>
  <c r="BE295"/>
  <c r="BJ295"/>
  <c r="BO294"/>
  <c r="I297"/>
  <c r="K295"/>
  <c r="BL295" s="1"/>
  <c r="W295" s="1"/>
  <c r="X295" s="1"/>
  <c r="BC294"/>
  <c r="BH294"/>
  <c r="U294" s="1"/>
  <c r="O300"/>
  <c r="Q300"/>
  <c r="AL301"/>
  <c r="AK301"/>
  <c r="AM301"/>
  <c r="AF602"/>
  <c r="AX302"/>
  <c r="AL602" s="1"/>
  <c r="AW302"/>
  <c r="AK602" s="1"/>
  <c r="AY302"/>
  <c r="AM602" s="1"/>
  <c r="L300"/>
  <c r="N300"/>
  <c r="AM300"/>
  <c r="AK300"/>
  <c r="AL300"/>
  <c r="AF601"/>
  <c r="AX301"/>
  <c r="AL601" s="1"/>
  <c r="AY301"/>
  <c r="AM601" s="1"/>
  <c r="AW301"/>
  <c r="AK601" s="1"/>
  <c r="T301"/>
  <c r="R301"/>
  <c r="H302"/>
  <c r="F302"/>
  <c r="E302"/>
  <c r="G302"/>
  <c r="BC291"/>
  <c r="BH291"/>
  <c r="BO296"/>
  <c r="O297"/>
  <c r="L296"/>
  <c r="BN295"/>
  <c r="AG601"/>
  <c r="AG302"/>
  <c r="AS302" s="1"/>
  <c r="AG602" s="1"/>
  <c r="Y294"/>
  <c r="Z294" s="1"/>
  <c r="I296"/>
  <c r="BN294"/>
  <c r="BO295"/>
  <c r="L297"/>
  <c r="K297"/>
  <c r="BL297" s="1"/>
  <c r="W297" s="1"/>
  <c r="X297" s="1"/>
  <c r="BE294"/>
  <c r="BJ294"/>
  <c r="BM294"/>
  <c r="W294" s="1"/>
  <c r="X294" s="1"/>
  <c r="I295"/>
  <c r="AF600"/>
  <c r="AX300"/>
  <c r="AL600" s="1"/>
  <c r="AW300"/>
  <c r="AK600" s="1"/>
  <c r="AY300"/>
  <c r="AM600" s="1"/>
  <c r="Q301"/>
  <c r="O301"/>
  <c r="T302"/>
  <c r="R302"/>
  <c r="G300"/>
  <c r="E300"/>
  <c r="H300"/>
  <c r="F300"/>
  <c r="R300"/>
  <c r="T300"/>
  <c r="AL302"/>
  <c r="AM302"/>
  <c r="AK302"/>
  <c r="H301"/>
  <c r="F301"/>
  <c r="G301"/>
  <c r="E301"/>
  <c r="H303"/>
  <c r="F303"/>
  <c r="G303"/>
  <c r="E303"/>
  <c r="BG290"/>
  <c r="U290" s="1"/>
  <c r="BB290"/>
  <c r="Y290" s="1"/>
  <c r="Z290" s="1"/>
  <c r="BG289"/>
  <c r="U289" s="1"/>
  <c r="BB289"/>
  <c r="Y289" s="1"/>
  <c r="Z289" s="1"/>
  <c r="Q297"/>
  <c r="BN297" s="1"/>
  <c r="BE296"/>
  <c r="BJ296"/>
  <c r="N296"/>
  <c r="BM296" s="1"/>
  <c r="BI295"/>
  <c r="BD295"/>
  <c r="BC290"/>
  <c r="BH290"/>
  <c r="BI291"/>
  <c r="BD291"/>
  <c r="K303" l="1"/>
  <c r="BL303" s="1"/>
  <c r="W303" s="1"/>
  <c r="X303" s="1"/>
  <c r="BE300"/>
  <c r="BJ300"/>
  <c r="BO302"/>
  <c r="O303"/>
  <c r="BN301"/>
  <c r="L302"/>
  <c r="BH297"/>
  <c r="BC297"/>
  <c r="BD297"/>
  <c r="BI297"/>
  <c r="N303"/>
  <c r="BM303" s="1"/>
  <c r="BE301"/>
  <c r="BJ301"/>
  <c r="K301"/>
  <c r="BL301" s="1"/>
  <c r="W301" s="1"/>
  <c r="X301" s="1"/>
  <c r="BC300"/>
  <c r="BH300"/>
  <c r="U300" s="1"/>
  <c r="I302"/>
  <c r="BN300"/>
  <c r="BO300"/>
  <c r="I303"/>
  <c r="Q303"/>
  <c r="BN303" s="1"/>
  <c r="BE302"/>
  <c r="BJ302"/>
  <c r="N302"/>
  <c r="BM302" s="1"/>
  <c r="BI301"/>
  <c r="BD301"/>
  <c r="BB295"/>
  <c r="Y295" s="1"/>
  <c r="Z295" s="1"/>
  <c r="BG295"/>
  <c r="U295" s="1"/>
  <c r="BB296"/>
  <c r="Y296" s="1"/>
  <c r="Z296" s="1"/>
  <c r="BG296"/>
  <c r="U296" s="1"/>
  <c r="BH296"/>
  <c r="BC296"/>
  <c r="BO301"/>
  <c r="L303"/>
  <c r="BM300"/>
  <c r="W300" s="1"/>
  <c r="X300" s="1"/>
  <c r="I301"/>
  <c r="K302"/>
  <c r="BL302" s="1"/>
  <c r="W302" s="1"/>
  <c r="X302" s="1"/>
  <c r="BI300"/>
  <c r="BD300"/>
  <c r="BB297"/>
  <c r="Y297" s="1"/>
  <c r="Z297" s="1"/>
  <c r="BG297"/>
  <c r="U297" s="1"/>
  <c r="Y300"/>
  <c r="Z300" s="1"/>
  <c r="BB301" l="1"/>
  <c r="Y301" s="1"/>
  <c r="Z301" s="1"/>
  <c r="BG301"/>
  <c r="U301" s="1"/>
  <c r="BH303"/>
  <c r="BC303"/>
  <c r="BB303"/>
  <c r="Y303" s="1"/>
  <c r="Z303" s="1"/>
  <c r="BG303"/>
  <c r="U303" s="1"/>
  <c r="BH302"/>
  <c r="BC302"/>
  <c r="BD303"/>
  <c r="BI303"/>
  <c r="BB302"/>
  <c r="Y302" s="1"/>
  <c r="Z302" s="1"/>
  <c r="BG302"/>
  <c r="U302" s="1"/>
</calcChain>
</file>

<file path=xl/sharedStrings.xml><?xml version="1.0" encoding="utf-8"?>
<sst xmlns="http://schemas.openxmlformats.org/spreadsheetml/2006/main" count="2776" uniqueCount="38">
  <si>
    <t>Kategória</t>
  </si>
  <si>
    <t>Rozhodcov určiť zo skupín</t>
  </si>
  <si>
    <t>a</t>
  </si>
  <si>
    <t>kod zapasu</t>
  </si>
  <si>
    <t>body</t>
  </si>
  <si>
    <t>KOD</t>
  </si>
  <si>
    <t>Skupina</t>
  </si>
  <si>
    <t>klub</t>
  </si>
  <si>
    <t>N</t>
  </si>
  <si>
    <t>R</t>
  </si>
  <si>
    <t>S</t>
  </si>
  <si>
    <t>PS</t>
  </si>
  <si>
    <t>B</t>
  </si>
  <si>
    <t>P</t>
  </si>
  <si>
    <t>kolo</t>
  </si>
  <si>
    <t>kod</t>
  </si>
  <si>
    <t>č.zapasu</t>
  </si>
  <si>
    <t>čas</t>
  </si>
  <si>
    <t>zápas</t>
  </si>
  <si>
    <t>stôl</t>
  </si>
  <si>
    <t>meno</t>
  </si>
  <si>
    <t>rozhodca</t>
  </si>
  <si>
    <t>Sv</t>
  </si>
  <si>
    <t>sp</t>
  </si>
  <si>
    <t>:</t>
  </si>
  <si>
    <t>I.</t>
  </si>
  <si>
    <t>1-3, 2-4</t>
  </si>
  <si>
    <t xml:space="preserve"> 1-3</t>
  </si>
  <si>
    <t xml:space="preserve"> 2-4</t>
  </si>
  <si>
    <t>II.</t>
  </si>
  <si>
    <t>1-2, 3-4</t>
  </si>
  <si>
    <t xml:space="preserve"> 1-2</t>
  </si>
  <si>
    <t xml:space="preserve"> 3-4</t>
  </si>
  <si>
    <t>III.</t>
  </si>
  <si>
    <t>1-4, 2-3</t>
  </si>
  <si>
    <t xml:space="preserve"> 1-4</t>
  </si>
  <si>
    <t xml:space="preserve"> 2-3</t>
  </si>
  <si>
    <t>Skupina 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</si>
</sst>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22"/>
      <name val="Arial CE"/>
      <charset val="238"/>
    </font>
    <font>
      <b/>
      <sz val="36"/>
      <name val="Arial CE"/>
      <charset val="238"/>
    </font>
    <font>
      <sz val="22"/>
      <name val="Arial CE"/>
      <charset val="238"/>
    </font>
    <font>
      <sz val="8"/>
      <name val="Arial CE"/>
      <charset val="238"/>
    </font>
    <font>
      <b/>
      <sz val="28"/>
      <name val="Arial CE"/>
      <charset val="238"/>
    </font>
    <font>
      <b/>
      <sz val="16"/>
      <name val="Arial CE"/>
      <charset val="238"/>
    </font>
    <font>
      <sz val="36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4"/>
      <name val="Arial CE"/>
      <charset val="238"/>
    </font>
    <font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NumberFormat="1" applyFont="1"/>
    <xf numFmtId="0" fontId="9" fillId="0" borderId="0" xfId="0" applyFont="1" applyBorder="1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/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Font="1" applyBorder="1"/>
    <xf numFmtId="49" fontId="2" fillId="0" borderId="0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right" vertical="center" textRotation="90"/>
    </xf>
    <xf numFmtId="0" fontId="7" fillId="0" borderId="1" xfId="0" applyFont="1" applyBorder="1"/>
    <xf numFmtId="0" fontId="7" fillId="0" borderId="1" xfId="0" applyNumberFormat="1" applyFont="1" applyBorder="1" applyProtection="1">
      <protection locked="0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2" fillId="0" borderId="8" xfId="0" applyFont="1" applyBorder="1"/>
    <xf numFmtId="16" fontId="2" fillId="0" borderId="8" xfId="0" applyNumberFormat="1" applyFont="1" applyBorder="1"/>
    <xf numFmtId="0" fontId="2" fillId="0" borderId="8" xfId="0" applyNumberFormat="1" applyFont="1" applyBorder="1"/>
    <xf numFmtId="0" fontId="2" fillId="0" borderId="0" xfId="0" applyNumberFormat="1" applyFont="1" applyBorder="1"/>
    <xf numFmtId="0" fontId="7" fillId="0" borderId="8" xfId="0" applyFont="1" applyBorder="1"/>
    <xf numFmtId="49" fontId="7" fillId="0" borderId="0" xfId="0" applyNumberFormat="1" applyFont="1" applyBorder="1" applyProtection="1">
      <protection locked="0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</xf>
    <xf numFmtId="0" fontId="7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textRotation="90"/>
    </xf>
    <xf numFmtId="0" fontId="8" fillId="0" borderId="0" xfId="0" applyFont="1" applyBorder="1"/>
    <xf numFmtId="0" fontId="5" fillId="0" borderId="0" xfId="0" applyFont="1" applyBorder="1" applyAlignment="1">
      <alignment horizontal="right"/>
    </xf>
  </cellXfs>
  <cellStyles count="1">
    <cellStyle name="normálne" xfId="0" builtinId="0"/>
  </cellStyles>
  <dxfs count="1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OneDrive/Dokumenty/pinec/Pinec%20program/Turnaj_RBTM_SR_V4_2016_17%20Babiky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 mladez"/>
      <sheetName val="Aktualny rebricek"/>
      <sheetName val="strucny navod"/>
      <sheetName val="tlac diplomov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  <sheetName val="rebricek"/>
      <sheetName val="rebriky spolu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O2">
            <v>9</v>
          </cell>
        </row>
        <row r="5">
          <cell r="J5" t="str">
            <v>MŽ</v>
          </cell>
        </row>
        <row r="10">
          <cell r="C10" t="str">
            <v>A1</v>
          </cell>
          <cell r="D10">
            <v>1</v>
          </cell>
          <cell r="F10">
            <v>1</v>
          </cell>
          <cell r="G10">
            <v>1</v>
          </cell>
          <cell r="J10" t="str">
            <v>ČINČUROVÁ EMA</v>
          </cell>
          <cell r="K10" t="str">
            <v>ŠKST TOPOĽČANY</v>
          </cell>
          <cell r="L10">
            <v>1</v>
          </cell>
          <cell r="M10">
            <v>1</v>
          </cell>
          <cell r="T10">
            <v>1</v>
          </cell>
          <cell r="U10" t="str">
            <v>A</v>
          </cell>
        </row>
        <row r="11">
          <cell r="C11" t="str">
            <v>B1</v>
          </cell>
          <cell r="D11">
            <v>2</v>
          </cell>
          <cell r="F11">
            <v>2</v>
          </cell>
          <cell r="G11">
            <v>1</v>
          </cell>
          <cell r="J11" t="str">
            <v>VINCZEOVÁ LAURA</v>
          </cell>
          <cell r="K11" t="str">
            <v>MKST NOVÁ DUBNICA</v>
          </cell>
          <cell r="L11">
            <v>2</v>
          </cell>
          <cell r="M11">
            <v>2</v>
          </cell>
          <cell r="T11">
            <v>2</v>
          </cell>
          <cell r="U11" t="str">
            <v>B</v>
          </cell>
        </row>
        <row r="12">
          <cell r="C12" t="str">
            <v>C1</v>
          </cell>
          <cell r="D12">
            <v>3</v>
          </cell>
          <cell r="F12">
            <v>3</v>
          </cell>
          <cell r="G12">
            <v>1</v>
          </cell>
          <cell r="J12" t="str">
            <v>WALLENFELSOVÁ ANETA</v>
          </cell>
          <cell r="K12" t="str">
            <v>TTC POVAŽSKÁ BYSTRICA</v>
          </cell>
          <cell r="L12">
            <v>3</v>
          </cell>
          <cell r="M12">
            <v>5</v>
          </cell>
          <cell r="T12">
            <v>3</v>
          </cell>
          <cell r="U12" t="str">
            <v>C</v>
          </cell>
        </row>
        <row r="13">
          <cell r="C13" t="str">
            <v>D1</v>
          </cell>
          <cell r="D13">
            <v>4</v>
          </cell>
          <cell r="F13">
            <v>4</v>
          </cell>
          <cell r="G13">
            <v>1</v>
          </cell>
          <cell r="J13" t="str">
            <v>ŠINKAROVÁ MONIKA</v>
          </cell>
          <cell r="K13" t="str">
            <v>ŠKST MICHALOVCE</v>
          </cell>
          <cell r="L13">
            <v>4</v>
          </cell>
          <cell r="M13">
            <v>6</v>
          </cell>
          <cell r="T13">
            <v>4</v>
          </cell>
          <cell r="U13" t="str">
            <v>D</v>
          </cell>
        </row>
        <row r="14">
          <cell r="C14" t="str">
            <v>E1</v>
          </cell>
          <cell r="D14">
            <v>5</v>
          </cell>
          <cell r="F14">
            <v>5</v>
          </cell>
          <cell r="G14">
            <v>1</v>
          </cell>
          <cell r="J14" t="str">
            <v>BILKOVIČOVÁ SÁRA</v>
          </cell>
          <cell r="K14" t="str">
            <v>MSK MALACKY</v>
          </cell>
          <cell r="L14">
            <v>5</v>
          </cell>
          <cell r="M14">
            <v>7</v>
          </cell>
          <cell r="T14">
            <v>5</v>
          </cell>
          <cell r="U14" t="str">
            <v>E</v>
          </cell>
        </row>
        <row r="15">
          <cell r="C15" t="str">
            <v>F1</v>
          </cell>
          <cell r="D15">
            <v>6</v>
          </cell>
          <cell r="F15">
            <v>6</v>
          </cell>
          <cell r="G15">
            <v>1</v>
          </cell>
          <cell r="J15" t="str">
            <v>MÜLLEROVÁ EMA</v>
          </cell>
          <cell r="K15" t="str">
            <v>STK NOVÁ BAŇA/PODLUŽANY</v>
          </cell>
          <cell r="L15">
            <v>6</v>
          </cell>
          <cell r="M15">
            <v>8</v>
          </cell>
          <cell r="T15">
            <v>6</v>
          </cell>
          <cell r="U15" t="str">
            <v>F</v>
          </cell>
        </row>
        <row r="16">
          <cell r="C16" t="str">
            <v>G1</v>
          </cell>
          <cell r="D16">
            <v>7</v>
          </cell>
          <cell r="F16">
            <v>7</v>
          </cell>
          <cell r="G16">
            <v>1</v>
          </cell>
          <cell r="J16" t="str">
            <v>IVANČÁKOVÁ SIMONA</v>
          </cell>
          <cell r="K16" t="str">
            <v>STO VALALIKY</v>
          </cell>
          <cell r="L16">
            <v>7</v>
          </cell>
          <cell r="M16">
            <v>9</v>
          </cell>
          <cell r="T16">
            <v>7</v>
          </cell>
          <cell r="U16" t="str">
            <v>G</v>
          </cell>
        </row>
        <row r="17">
          <cell r="C17" t="str">
            <v>H1</v>
          </cell>
          <cell r="D17">
            <v>8</v>
          </cell>
          <cell r="F17">
            <v>8</v>
          </cell>
          <cell r="G17">
            <v>1</v>
          </cell>
          <cell r="J17" t="str">
            <v>DZIEWICZOVÁ LEA</v>
          </cell>
          <cell r="K17" t="str">
            <v>ŠKST RUŽOMBEROK</v>
          </cell>
          <cell r="L17">
            <v>8</v>
          </cell>
          <cell r="M17">
            <v>10</v>
          </cell>
          <cell r="T17">
            <v>8</v>
          </cell>
          <cell r="U17" t="str">
            <v>H</v>
          </cell>
        </row>
        <row r="18">
          <cell r="C18" t="str">
            <v>I1</v>
          </cell>
          <cell r="D18">
            <v>9</v>
          </cell>
          <cell r="F18">
            <v>9</v>
          </cell>
          <cell r="G18">
            <v>1</v>
          </cell>
          <cell r="J18" t="str">
            <v>MAJERČÍKOVÁ LINDA</v>
          </cell>
          <cell r="K18" t="str">
            <v>MŠK ŽIAR/HRONOM</v>
          </cell>
          <cell r="L18">
            <v>9</v>
          </cell>
          <cell r="M18">
            <v>11</v>
          </cell>
          <cell r="T18">
            <v>9</v>
          </cell>
          <cell r="U18" t="str">
            <v>I</v>
          </cell>
        </row>
        <row r="19">
          <cell r="C19" t="str">
            <v>J1</v>
          </cell>
          <cell r="D19">
            <v>10</v>
          </cell>
          <cell r="F19">
            <v>10</v>
          </cell>
          <cell r="G19">
            <v>1</v>
          </cell>
          <cell r="J19" t="str">
            <v>BITÓOVÁ MICHAELA</v>
          </cell>
          <cell r="K19" t="str">
            <v>ŠKST MICHALOVCE</v>
          </cell>
          <cell r="L19">
            <v>10</v>
          </cell>
          <cell r="M19">
            <v>12</v>
          </cell>
          <cell r="T19">
            <v>10</v>
          </cell>
          <cell r="U19" t="str">
            <v>J</v>
          </cell>
        </row>
        <row r="20">
          <cell r="C20" t="str">
            <v>K1</v>
          </cell>
          <cell r="D20">
            <v>11</v>
          </cell>
          <cell r="F20">
            <v>11</v>
          </cell>
          <cell r="G20">
            <v>1</v>
          </cell>
          <cell r="J20" t="str">
            <v>IGAZOVÁ MARTINA</v>
          </cell>
          <cell r="K20" t="str">
            <v>ŠKST TOPOĽČANY</v>
          </cell>
          <cell r="L20">
            <v>11</v>
          </cell>
          <cell r="M20">
            <v>13</v>
          </cell>
          <cell r="T20">
            <v>11</v>
          </cell>
          <cell r="U20" t="str">
            <v>K</v>
          </cell>
        </row>
        <row r="21">
          <cell r="C21" t="str">
            <v>L1</v>
          </cell>
          <cell r="D21">
            <v>12</v>
          </cell>
          <cell r="F21">
            <v>12</v>
          </cell>
          <cell r="G21">
            <v>1</v>
          </cell>
          <cell r="J21" t="str">
            <v>DAROVCOVÁ NINA</v>
          </cell>
          <cell r="K21" t="str">
            <v>ŠKST KARLOVA VES</v>
          </cell>
          <cell r="L21">
            <v>12</v>
          </cell>
          <cell r="M21">
            <v>14</v>
          </cell>
          <cell r="T21">
            <v>12</v>
          </cell>
          <cell r="U21" t="str">
            <v>L</v>
          </cell>
        </row>
        <row r="22">
          <cell r="C22" t="str">
            <v>D2</v>
          </cell>
          <cell r="D22">
            <v>13</v>
          </cell>
          <cell r="F22">
            <v>4</v>
          </cell>
          <cell r="G22">
            <v>2</v>
          </cell>
          <cell r="J22" t="str">
            <v>ŠTETKOVÁ EMA</v>
          </cell>
          <cell r="K22" t="str">
            <v>STK LUČENEC - KALINOVO</v>
          </cell>
          <cell r="L22">
            <v>13</v>
          </cell>
          <cell r="M22">
            <v>15</v>
          </cell>
          <cell r="T22">
            <v>13</v>
          </cell>
          <cell r="U22" t="str">
            <v>M</v>
          </cell>
        </row>
        <row r="23">
          <cell r="C23" t="str">
            <v>F2</v>
          </cell>
          <cell r="D23">
            <v>14</v>
          </cell>
          <cell r="F23">
            <v>6</v>
          </cell>
          <cell r="G23">
            <v>2</v>
          </cell>
          <cell r="J23" t="str">
            <v>KĽUCHOVÁ TERÉZIA</v>
          </cell>
          <cell r="K23" t="str">
            <v>LOKOMOTÍVA VRÚTKY</v>
          </cell>
          <cell r="L23">
            <v>14</v>
          </cell>
          <cell r="M23">
            <v>16</v>
          </cell>
          <cell r="T23">
            <v>14</v>
          </cell>
          <cell r="U23" t="str">
            <v>N</v>
          </cell>
        </row>
        <row r="24">
          <cell r="C24" t="str">
            <v>A2</v>
          </cell>
          <cell r="D24">
            <v>15</v>
          </cell>
          <cell r="F24">
            <v>1</v>
          </cell>
          <cell r="G24">
            <v>2</v>
          </cell>
          <cell r="J24" t="str">
            <v>DRBIAKOVÁ KARIN</v>
          </cell>
          <cell r="K24" t="str">
            <v>MSTK TVRDOŠÍN</v>
          </cell>
          <cell r="L24">
            <v>15</v>
          </cell>
          <cell r="M24">
            <v>17</v>
          </cell>
          <cell r="T24">
            <v>15</v>
          </cell>
          <cell r="U24" t="str">
            <v>O</v>
          </cell>
        </row>
        <row r="25">
          <cell r="C25" t="str">
            <v>J2</v>
          </cell>
          <cell r="D25">
            <v>16</v>
          </cell>
          <cell r="F25">
            <v>10</v>
          </cell>
          <cell r="G25">
            <v>2</v>
          </cell>
          <cell r="J25" t="str">
            <v>FERENČÍKOVÁ SÁRA</v>
          </cell>
          <cell r="K25" t="str">
            <v>MSTK TVRDOŠÍN</v>
          </cell>
          <cell r="L25">
            <v>16</v>
          </cell>
          <cell r="M25">
            <v>18</v>
          </cell>
          <cell r="T25">
            <v>16</v>
          </cell>
          <cell r="U25" t="str">
            <v>P</v>
          </cell>
        </row>
        <row r="26">
          <cell r="C26" t="str">
            <v>I2</v>
          </cell>
          <cell r="D26">
            <v>17</v>
          </cell>
          <cell r="F26">
            <v>9</v>
          </cell>
          <cell r="G26">
            <v>2</v>
          </cell>
          <cell r="J26" t="str">
            <v>NÉMETHOVÁ NINA</v>
          </cell>
          <cell r="K26" t="str">
            <v>STO VALALIKY</v>
          </cell>
          <cell r="L26">
            <v>17</v>
          </cell>
          <cell r="M26">
            <v>19</v>
          </cell>
          <cell r="T26">
            <v>17</v>
          </cell>
          <cell r="U26" t="str">
            <v>Q</v>
          </cell>
        </row>
        <row r="27">
          <cell r="C27" t="str">
            <v>K2</v>
          </cell>
          <cell r="D27">
            <v>18</v>
          </cell>
          <cell r="F27">
            <v>11</v>
          </cell>
          <cell r="G27">
            <v>2</v>
          </cell>
          <cell r="J27" t="str">
            <v>ČULKOVÁ SIMONA</v>
          </cell>
          <cell r="K27" t="str">
            <v>STO VALALIKY</v>
          </cell>
          <cell r="L27">
            <v>18</v>
          </cell>
          <cell r="M27">
            <v>21</v>
          </cell>
          <cell r="T27">
            <v>18</v>
          </cell>
          <cell r="U27" t="str">
            <v>R</v>
          </cell>
        </row>
        <row r="28">
          <cell r="C28" t="str">
            <v>C2</v>
          </cell>
          <cell r="D28">
            <v>19</v>
          </cell>
          <cell r="F28">
            <v>3</v>
          </cell>
          <cell r="G28">
            <v>2</v>
          </cell>
          <cell r="J28" t="str">
            <v>POLÁKOVÁ ALEXANDRA</v>
          </cell>
          <cell r="K28" t="str">
            <v>TJ POKROK KOMÁRNO</v>
          </cell>
          <cell r="L28">
            <v>19</v>
          </cell>
          <cell r="M28">
            <v>22</v>
          </cell>
          <cell r="T28">
            <v>19</v>
          </cell>
          <cell r="U28" t="str">
            <v>S</v>
          </cell>
        </row>
        <row r="29">
          <cell r="C29" t="str">
            <v>L2</v>
          </cell>
          <cell r="D29">
            <v>20</v>
          </cell>
          <cell r="F29">
            <v>12</v>
          </cell>
          <cell r="G29">
            <v>2</v>
          </cell>
          <cell r="J29" t="str">
            <v>ĎUTMENTOVÁ KARIN</v>
          </cell>
          <cell r="K29" t="str">
            <v>KST PLUS40 TREBIŠOV</v>
          </cell>
          <cell r="L29">
            <v>20</v>
          </cell>
          <cell r="M29">
            <v>23</v>
          </cell>
          <cell r="T29">
            <v>20</v>
          </cell>
          <cell r="U29" t="str">
            <v>T</v>
          </cell>
        </row>
        <row r="30">
          <cell r="C30" t="str">
            <v>G2</v>
          </cell>
          <cell r="D30">
            <v>21</v>
          </cell>
          <cell r="F30">
            <v>7</v>
          </cell>
          <cell r="G30">
            <v>2</v>
          </cell>
          <cell r="J30" t="str">
            <v>KRAJČIOVÁ VERONIKA</v>
          </cell>
          <cell r="K30" t="str">
            <v>ŠKST RUŽOMBEROK</v>
          </cell>
          <cell r="L30">
            <v>21</v>
          </cell>
          <cell r="M30">
            <v>24</v>
          </cell>
          <cell r="T30">
            <v>21</v>
          </cell>
          <cell r="U30" t="str">
            <v>U</v>
          </cell>
        </row>
        <row r="31">
          <cell r="C31" t="str">
            <v>E2</v>
          </cell>
          <cell r="D31">
            <v>22</v>
          </cell>
          <cell r="F31">
            <v>5</v>
          </cell>
          <cell r="G31">
            <v>2</v>
          </cell>
          <cell r="J31" t="str">
            <v>ĎURANOVÁ DOROTA</v>
          </cell>
          <cell r="K31" t="str">
            <v>TTC POVAŽSKÁ BYSTRICA</v>
          </cell>
          <cell r="L31">
            <v>22</v>
          </cell>
          <cell r="M31">
            <v>25</v>
          </cell>
          <cell r="T31">
            <v>22</v>
          </cell>
          <cell r="U31" t="str">
            <v>V</v>
          </cell>
        </row>
        <row r="32">
          <cell r="C32" t="str">
            <v>B2</v>
          </cell>
          <cell r="D32">
            <v>23</v>
          </cell>
          <cell r="F32">
            <v>2</v>
          </cell>
          <cell r="G32">
            <v>2</v>
          </cell>
          <cell r="J32" t="str">
            <v>BIKSADSKÁ EMA</v>
          </cell>
          <cell r="K32" t="str">
            <v>MSK MALACKY</v>
          </cell>
          <cell r="L32">
            <v>23</v>
          </cell>
          <cell r="M32">
            <v>26</v>
          </cell>
          <cell r="T32">
            <v>23</v>
          </cell>
          <cell r="U32" t="str">
            <v>W</v>
          </cell>
        </row>
        <row r="33">
          <cell r="C33" t="str">
            <v>H2</v>
          </cell>
          <cell r="D33">
            <v>24</v>
          </cell>
          <cell r="F33">
            <v>8</v>
          </cell>
          <cell r="G33">
            <v>2</v>
          </cell>
          <cell r="J33" t="str">
            <v>HREHOVÁ VANESA</v>
          </cell>
          <cell r="K33" t="str">
            <v>MŠK VSTK VRANOV NAD TOPĽOU</v>
          </cell>
          <cell r="L33">
            <v>24</v>
          </cell>
          <cell r="M33">
            <v>27</v>
          </cell>
          <cell r="T33">
            <v>24</v>
          </cell>
          <cell r="U33" t="str">
            <v>Y</v>
          </cell>
        </row>
        <row r="34">
          <cell r="C34" t="str">
            <v>K3</v>
          </cell>
          <cell r="D34">
            <v>25</v>
          </cell>
          <cell r="F34">
            <v>11</v>
          </cell>
          <cell r="G34">
            <v>3</v>
          </cell>
          <cell r="J34" t="str">
            <v>FIALOVÁ SOFIA</v>
          </cell>
          <cell r="K34" t="str">
            <v>STK RYBNÍK</v>
          </cell>
          <cell r="L34">
            <v>25</v>
          </cell>
          <cell r="M34">
            <v>29</v>
          </cell>
          <cell r="T34">
            <v>25</v>
          </cell>
          <cell r="U34" t="str">
            <v>Z</v>
          </cell>
        </row>
        <row r="35">
          <cell r="C35" t="str">
            <v>D3</v>
          </cell>
          <cell r="D35">
            <v>26</v>
          </cell>
          <cell r="F35">
            <v>4</v>
          </cell>
          <cell r="G35">
            <v>3</v>
          </cell>
          <cell r="J35" t="str">
            <v>STRAKOVÁ JANKA</v>
          </cell>
          <cell r="K35" t="str">
            <v>STK ZŠ NA BIELENISKU PEZINOK</v>
          </cell>
          <cell r="L35">
            <v>26</v>
          </cell>
          <cell r="M35">
            <v>30</v>
          </cell>
          <cell r="T35">
            <v>26</v>
          </cell>
          <cell r="U35" t="str">
            <v>AA</v>
          </cell>
        </row>
        <row r="36">
          <cell r="C36" t="str">
            <v>C3</v>
          </cell>
          <cell r="D36">
            <v>27</v>
          </cell>
          <cell r="F36">
            <v>3</v>
          </cell>
          <cell r="G36">
            <v>3</v>
          </cell>
          <cell r="J36" t="str">
            <v>VANIŠOVÁ VANDA</v>
          </cell>
          <cell r="K36" t="str">
            <v>MSK MALACKY</v>
          </cell>
          <cell r="L36">
            <v>27</v>
          </cell>
          <cell r="M36">
            <v>31</v>
          </cell>
          <cell r="T36">
            <v>27</v>
          </cell>
          <cell r="U36" t="str">
            <v>AB</v>
          </cell>
        </row>
        <row r="37">
          <cell r="C37" t="str">
            <v>G3</v>
          </cell>
          <cell r="D37">
            <v>28</v>
          </cell>
          <cell r="F37">
            <v>7</v>
          </cell>
          <cell r="G37">
            <v>3</v>
          </cell>
          <cell r="J37" t="str">
            <v>SABOLOVÁ LAURA</v>
          </cell>
          <cell r="K37" t="str">
            <v>KAC JEDNOTA KOŠICE</v>
          </cell>
          <cell r="L37">
            <v>28</v>
          </cell>
          <cell r="M37">
            <v>32</v>
          </cell>
          <cell r="T37">
            <v>28</v>
          </cell>
          <cell r="U37" t="str">
            <v>AC</v>
          </cell>
        </row>
        <row r="38">
          <cell r="C38" t="str">
            <v>B3</v>
          </cell>
          <cell r="D38">
            <v>29</v>
          </cell>
          <cell r="F38">
            <v>2</v>
          </cell>
          <cell r="G38">
            <v>3</v>
          </cell>
          <cell r="J38" t="str">
            <v>BUGOVÁ JESSICA</v>
          </cell>
          <cell r="K38" t="str">
            <v>MŠK KYS.NOVÉ MESTO</v>
          </cell>
          <cell r="L38">
            <v>29</v>
          </cell>
          <cell r="M38">
            <v>33</v>
          </cell>
          <cell r="T38">
            <v>29</v>
          </cell>
          <cell r="U38" t="str">
            <v>AD</v>
          </cell>
        </row>
        <row r="39">
          <cell r="C39" t="str">
            <v>H3</v>
          </cell>
          <cell r="D39">
            <v>30</v>
          </cell>
          <cell r="F39">
            <v>8</v>
          </cell>
          <cell r="G39">
            <v>3</v>
          </cell>
          <cell r="J39" t="str">
            <v>KOVÁČOVÁ LENKA</v>
          </cell>
          <cell r="K39" t="str">
            <v>STK ZŠ NA BIELENISKU PEZINOK</v>
          </cell>
          <cell r="L39">
            <v>30</v>
          </cell>
          <cell r="M39">
            <v>34</v>
          </cell>
          <cell r="T39">
            <v>30</v>
          </cell>
          <cell r="U39" t="str">
            <v>AE</v>
          </cell>
        </row>
        <row r="40">
          <cell r="C40" t="str">
            <v>J3</v>
          </cell>
          <cell r="D40">
            <v>31</v>
          </cell>
          <cell r="F40">
            <v>10</v>
          </cell>
          <cell r="G40">
            <v>3</v>
          </cell>
          <cell r="J40" t="str">
            <v>KOTESOVÁ ADELA</v>
          </cell>
          <cell r="K40" t="str">
            <v>ŠK JÁŇAN MOR. SV JÁN</v>
          </cell>
          <cell r="L40">
            <v>31</v>
          </cell>
          <cell r="M40">
            <v>37</v>
          </cell>
          <cell r="T40">
            <v>31</v>
          </cell>
          <cell r="U40" t="str">
            <v>AF</v>
          </cell>
        </row>
        <row r="41">
          <cell r="C41" t="str">
            <v>L3</v>
          </cell>
          <cell r="D41">
            <v>32</v>
          </cell>
          <cell r="F41">
            <v>12</v>
          </cell>
          <cell r="G41">
            <v>3</v>
          </cell>
          <cell r="J41" t="str">
            <v>KORF CAROLINA</v>
          </cell>
          <cell r="K41" t="str">
            <v>ŠKST TOPOĽČANY</v>
          </cell>
          <cell r="L41">
            <v>32</v>
          </cell>
          <cell r="M41">
            <v>38</v>
          </cell>
          <cell r="T41">
            <v>32</v>
          </cell>
          <cell r="U41" t="str">
            <v>AG</v>
          </cell>
        </row>
        <row r="42">
          <cell r="C42" t="str">
            <v>I3</v>
          </cell>
          <cell r="D42">
            <v>33</v>
          </cell>
          <cell r="F42">
            <v>9</v>
          </cell>
          <cell r="G42">
            <v>3</v>
          </cell>
          <cell r="J42" t="str">
            <v>BOHÁČOVÁ SABÍNA</v>
          </cell>
          <cell r="K42" t="str">
            <v>MŠK VSTK VRANOV NAD TOPĽOU</v>
          </cell>
          <cell r="L42">
            <v>33</v>
          </cell>
          <cell r="M42">
            <v>39</v>
          </cell>
          <cell r="T42">
            <v>33</v>
          </cell>
          <cell r="U42" t="str">
            <v>AH</v>
          </cell>
        </row>
        <row r="43">
          <cell r="C43" t="str">
            <v>F3</v>
          </cell>
          <cell r="D43">
            <v>34</v>
          </cell>
          <cell r="F43">
            <v>6</v>
          </cell>
          <cell r="G43">
            <v>3</v>
          </cell>
          <cell r="J43" t="str">
            <v>KUBJATKOVÁ ALICA</v>
          </cell>
          <cell r="K43" t="str">
            <v>MSK ČADCA</v>
          </cell>
          <cell r="L43">
            <v>34</v>
          </cell>
          <cell r="M43">
            <v>43</v>
          </cell>
          <cell r="T43">
            <v>34</v>
          </cell>
          <cell r="U43" t="str">
            <v>AI</v>
          </cell>
        </row>
        <row r="44">
          <cell r="C44" t="str">
            <v>E3</v>
          </cell>
          <cell r="D44">
            <v>35</v>
          </cell>
          <cell r="F44">
            <v>5</v>
          </cell>
          <cell r="G44">
            <v>3</v>
          </cell>
          <cell r="J44" t="str">
            <v>ČERMÁKOVÁ IVANA</v>
          </cell>
          <cell r="K44" t="str">
            <v>ŠK JÁŇAN MOR. SV JÁN</v>
          </cell>
          <cell r="L44">
            <v>35</v>
          </cell>
          <cell r="M44">
            <v>44</v>
          </cell>
          <cell r="T44">
            <v>35</v>
          </cell>
          <cell r="U44" t="str">
            <v>AJ</v>
          </cell>
        </row>
        <row r="45">
          <cell r="C45" t="str">
            <v>A3</v>
          </cell>
          <cell r="D45">
            <v>36</v>
          </cell>
          <cell r="F45">
            <v>1</v>
          </cell>
          <cell r="G45">
            <v>3</v>
          </cell>
          <cell r="J45" t="str">
            <v>VČELKOVÁ ADELA</v>
          </cell>
          <cell r="K45" t="str">
            <v>ŠK JÁŇAN MOR. SV JÁN</v>
          </cell>
          <cell r="L45">
            <v>36</v>
          </cell>
          <cell r="M45">
            <v>45</v>
          </cell>
          <cell r="T45">
            <v>36</v>
          </cell>
          <cell r="U45" t="str">
            <v>AK</v>
          </cell>
        </row>
        <row r="46">
          <cell r="C46" t="str">
            <v>G4</v>
          </cell>
          <cell r="D46">
            <v>37</v>
          </cell>
          <cell r="F46">
            <v>7</v>
          </cell>
          <cell r="G46">
            <v>4</v>
          </cell>
          <cell r="J46" t="str">
            <v>FERENČÍKOVÁ SABÍNA</v>
          </cell>
          <cell r="K46" t="str">
            <v>MSTK TVRDOŠÍN</v>
          </cell>
          <cell r="L46">
            <v>37</v>
          </cell>
          <cell r="M46">
            <v>47</v>
          </cell>
          <cell r="T46">
            <v>37</v>
          </cell>
          <cell r="U46" t="str">
            <v>AL</v>
          </cell>
        </row>
        <row r="47">
          <cell r="C47" t="str">
            <v>C4</v>
          </cell>
          <cell r="D47">
            <v>38</v>
          </cell>
          <cell r="F47">
            <v>3</v>
          </cell>
          <cell r="G47">
            <v>4</v>
          </cell>
          <cell r="J47" t="str">
            <v>NAGYOVÁ VERONIKA</v>
          </cell>
          <cell r="K47" t="str">
            <v>STK ZŠ NA BIELENISKU PEZINOK</v>
          </cell>
          <cell r="L47">
            <v>38</v>
          </cell>
          <cell r="M47">
            <v>48</v>
          </cell>
          <cell r="T47">
            <v>38</v>
          </cell>
          <cell r="U47" t="str">
            <v>AM</v>
          </cell>
        </row>
        <row r="48">
          <cell r="C48" t="str">
            <v>L4</v>
          </cell>
          <cell r="D48">
            <v>39</v>
          </cell>
          <cell r="F48">
            <v>12</v>
          </cell>
          <cell r="G48">
            <v>4</v>
          </cell>
          <cell r="J48" t="str">
            <v>KOLESÁROVÁ DARINA</v>
          </cell>
          <cell r="K48" t="str">
            <v>KAC JEDNOTA KOŠICE</v>
          </cell>
          <cell r="L48">
            <v>39</v>
          </cell>
          <cell r="M48">
            <v>50</v>
          </cell>
          <cell r="T48">
            <v>39</v>
          </cell>
          <cell r="U48" t="str">
            <v>AN</v>
          </cell>
        </row>
        <row r="49">
          <cell r="C49" t="str">
            <v>H4</v>
          </cell>
          <cell r="D49">
            <v>40</v>
          </cell>
          <cell r="F49">
            <v>8</v>
          </cell>
          <cell r="G49">
            <v>4</v>
          </cell>
          <cell r="J49" t="str">
            <v>DIKOVÁ BIANKA</v>
          </cell>
          <cell r="K49" t="str">
            <v>STO STAVOKAN UHROVEC</v>
          </cell>
          <cell r="L49">
            <v>40</v>
          </cell>
          <cell r="M49">
            <v>56</v>
          </cell>
          <cell r="T49">
            <v>40</v>
          </cell>
          <cell r="U49" t="str">
            <v>AO</v>
          </cell>
        </row>
        <row r="50">
          <cell r="C50" t="str">
            <v>B4</v>
          </cell>
          <cell r="D50">
            <v>41</v>
          </cell>
          <cell r="F50">
            <v>2</v>
          </cell>
          <cell r="G50">
            <v>4</v>
          </cell>
          <cell r="J50" t="str">
            <v>JANKECHOVÁ BARBORA</v>
          </cell>
          <cell r="K50" t="str">
            <v>MTJ PIEŠŤANY-MORAVANY</v>
          </cell>
          <cell r="L50">
            <v>41</v>
          </cell>
          <cell r="M50">
            <v>65</v>
          </cell>
          <cell r="T50">
            <v>41</v>
          </cell>
          <cell r="U50" t="str">
            <v>AP</v>
          </cell>
        </row>
        <row r="51">
          <cell r="C51" t="str">
            <v>J4</v>
          </cell>
          <cell r="D51">
            <v>42</v>
          </cell>
          <cell r="F51">
            <v>10</v>
          </cell>
          <cell r="G51">
            <v>4</v>
          </cell>
          <cell r="J51" t="str">
            <v>HAVIERNIKOVÁ LINDA</v>
          </cell>
          <cell r="K51" t="str">
            <v>OŠK SLOVENSKÝ GROB</v>
          </cell>
          <cell r="L51">
            <v>42</v>
          </cell>
          <cell r="M51">
            <v>67</v>
          </cell>
          <cell r="T51">
            <v>42</v>
          </cell>
          <cell r="U51" t="str">
            <v>AR</v>
          </cell>
        </row>
        <row r="52">
          <cell r="C52" t="str">
            <v>A4</v>
          </cell>
          <cell r="D52">
            <v>43</v>
          </cell>
          <cell r="F52">
            <v>1</v>
          </cell>
          <cell r="G52">
            <v>4</v>
          </cell>
          <cell r="J52" t="str">
            <v>GERÁTOVÁ SOŇA</v>
          </cell>
          <cell r="K52" t="str">
            <v>MSK ČADCA</v>
          </cell>
          <cell r="L52">
            <v>43</v>
          </cell>
          <cell r="M52">
            <v>70</v>
          </cell>
          <cell r="T52">
            <v>43</v>
          </cell>
          <cell r="U52" t="str">
            <v>AS</v>
          </cell>
        </row>
        <row r="53">
          <cell r="C53" t="str">
            <v>E4</v>
          </cell>
          <cell r="D53">
            <v>44</v>
          </cell>
          <cell r="F53">
            <v>5</v>
          </cell>
          <cell r="G53">
            <v>4</v>
          </cell>
          <cell r="J53" t="str">
            <v>POKORNÁ KAROLÍNA</v>
          </cell>
          <cell r="K53" t="str">
            <v>OŠK SLOVENSKÝ GROB</v>
          </cell>
          <cell r="L53">
            <v>44</v>
          </cell>
          <cell r="M53">
            <v>71</v>
          </cell>
          <cell r="T53">
            <v>44</v>
          </cell>
          <cell r="U53" t="str">
            <v>AT</v>
          </cell>
        </row>
        <row r="54">
          <cell r="C54" t="str">
            <v>I4</v>
          </cell>
          <cell r="D54">
            <v>45</v>
          </cell>
          <cell r="F54">
            <v>9</v>
          </cell>
          <cell r="G54">
            <v>4</v>
          </cell>
          <cell r="J54" t="str">
            <v>NAGYOVÁ LINDA</v>
          </cell>
          <cell r="K54" t="str">
            <v>STO VEĽKÝ BIEL</v>
          </cell>
          <cell r="L54">
            <v>45</v>
          </cell>
          <cell r="M54">
            <v>76</v>
          </cell>
          <cell r="T54">
            <v>45</v>
          </cell>
          <cell r="U54" t="str">
            <v>AU</v>
          </cell>
        </row>
        <row r="55">
          <cell r="C55" t="str">
            <v>D4</v>
          </cell>
          <cell r="D55">
            <v>46</v>
          </cell>
          <cell r="F55">
            <v>4</v>
          </cell>
          <cell r="G55">
            <v>4</v>
          </cell>
          <cell r="J55" t="str">
            <v>POMŠÁROVÁ KATARÍNA</v>
          </cell>
          <cell r="K55" t="str">
            <v>STO VEĽKÝ BIEL</v>
          </cell>
          <cell r="L55">
            <v>46</v>
          </cell>
          <cell r="M55">
            <v>79</v>
          </cell>
          <cell r="T55">
            <v>46</v>
          </cell>
          <cell r="U55" t="str">
            <v>AV</v>
          </cell>
        </row>
        <row r="56">
          <cell r="C56" t="str">
            <v>F4</v>
          </cell>
          <cell r="D56">
            <v>47</v>
          </cell>
          <cell r="F56">
            <v>6</v>
          </cell>
          <cell r="G56">
            <v>4</v>
          </cell>
          <cell r="J56" t="str">
            <v>GARČÁKOVÁ KAROLÍNA</v>
          </cell>
          <cell r="K56" t="str">
            <v>TTC POVAŽSKÁ BYSTRICA</v>
          </cell>
          <cell r="L56">
            <v>47</v>
          </cell>
          <cell r="M56">
            <v>85</v>
          </cell>
          <cell r="T56">
            <v>47</v>
          </cell>
          <cell r="U56" t="str">
            <v>AX</v>
          </cell>
        </row>
        <row r="57">
          <cell r="C57" t="str">
            <v>K4</v>
          </cell>
          <cell r="D57">
            <v>48</v>
          </cell>
          <cell r="F57">
            <v>11</v>
          </cell>
          <cell r="G57">
            <v>4</v>
          </cell>
          <cell r="J57" t="str">
            <v>SZABOVÁ LAURA</v>
          </cell>
          <cell r="K57" t="str">
            <v>STO VEĽKÝ BIEL</v>
          </cell>
          <cell r="L57">
            <v>48</v>
          </cell>
          <cell r="M57">
            <v>103</v>
          </cell>
          <cell r="T57">
            <v>48</v>
          </cell>
          <cell r="U57" t="str">
            <v>AY</v>
          </cell>
        </row>
        <row r="58">
          <cell r="C58" t="str">
            <v>J5</v>
          </cell>
          <cell r="D58">
            <v>49</v>
          </cell>
          <cell r="F58">
            <v>10</v>
          </cell>
          <cell r="G58">
            <v>5</v>
          </cell>
          <cell r="J58" t="str">
            <v>KUCHARÍKOVÁ VIKTÓRIA</v>
          </cell>
          <cell r="K58" t="str">
            <v>TTC POVAŽSKÁ BYSTRICA</v>
          </cell>
          <cell r="L58">
            <v>49</v>
          </cell>
          <cell r="M58">
            <v>999</v>
          </cell>
          <cell r="T58">
            <v>49</v>
          </cell>
          <cell r="U58" t="str">
            <v>AZ</v>
          </cell>
        </row>
        <row r="59">
          <cell r="C59" t="str">
            <v>K5</v>
          </cell>
          <cell r="D59">
            <v>50</v>
          </cell>
          <cell r="F59">
            <v>11</v>
          </cell>
          <cell r="G59">
            <v>5</v>
          </cell>
          <cell r="J59" t="str">
            <v>LEE NINKA</v>
          </cell>
          <cell r="K59" t="str">
            <v>TTC POVAŽSKÁ BYSTRICA</v>
          </cell>
          <cell r="L59">
            <v>50</v>
          </cell>
          <cell r="M59">
            <v>999</v>
          </cell>
          <cell r="T59">
            <v>50</v>
          </cell>
          <cell r="U59" t="str">
            <v>BA</v>
          </cell>
        </row>
        <row r="60">
          <cell r="C60" t="str">
            <v>L5</v>
          </cell>
          <cell r="D60">
            <v>51</v>
          </cell>
          <cell r="F60">
            <v>12</v>
          </cell>
          <cell r="G60">
            <v>5</v>
          </cell>
          <cell r="J60" t="str">
            <v>SVETLÍKOVÁ SOFIA</v>
          </cell>
          <cell r="K60" t="str">
            <v>MTJ PIEŠŤANY-MORAVANY</v>
          </cell>
          <cell r="L60">
            <v>51</v>
          </cell>
          <cell r="M60">
            <v>999</v>
          </cell>
        </row>
        <row r="61">
          <cell r="C61" t="e">
            <v>#N/A</v>
          </cell>
          <cell r="D61">
            <v>52</v>
          </cell>
          <cell r="G61" t="str">
            <v/>
          </cell>
          <cell r="J61" t="str">
            <v/>
          </cell>
          <cell r="K61" t="str">
            <v/>
          </cell>
          <cell r="L61" t="str">
            <v/>
          </cell>
          <cell r="M61">
            <v>0</v>
          </cell>
        </row>
        <row r="62">
          <cell r="C62" t="e">
            <v>#N/A</v>
          </cell>
          <cell r="D62">
            <v>53</v>
          </cell>
          <cell r="G62" t="str">
            <v/>
          </cell>
          <cell r="J62" t="str">
            <v/>
          </cell>
          <cell r="K62" t="str">
            <v/>
          </cell>
          <cell r="L62" t="str">
            <v/>
          </cell>
          <cell r="M62">
            <v>0</v>
          </cell>
        </row>
        <row r="63">
          <cell r="C63" t="e">
            <v>#N/A</v>
          </cell>
          <cell r="D63">
            <v>54</v>
          </cell>
          <cell r="G63" t="str">
            <v/>
          </cell>
          <cell r="J63" t="str">
            <v/>
          </cell>
          <cell r="K63" t="str">
            <v/>
          </cell>
          <cell r="L63" t="str">
            <v/>
          </cell>
          <cell r="M63">
            <v>0</v>
          </cell>
        </row>
        <row r="64">
          <cell r="C64" t="e">
            <v>#N/A</v>
          </cell>
          <cell r="D64">
            <v>55</v>
          </cell>
          <cell r="G64" t="str">
            <v/>
          </cell>
          <cell r="J64" t="str">
            <v/>
          </cell>
          <cell r="K64" t="str">
            <v/>
          </cell>
          <cell r="L64" t="str">
            <v/>
          </cell>
          <cell r="M64">
            <v>0</v>
          </cell>
        </row>
        <row r="65">
          <cell r="C65" t="e">
            <v>#N/A</v>
          </cell>
          <cell r="D65">
            <v>56</v>
          </cell>
          <cell r="G65" t="str">
            <v/>
          </cell>
          <cell r="J65" t="str">
            <v/>
          </cell>
          <cell r="K65" t="str">
            <v/>
          </cell>
          <cell r="L65" t="str">
            <v/>
          </cell>
          <cell r="M65">
            <v>0</v>
          </cell>
        </row>
        <row r="66">
          <cell r="C66" t="e">
            <v>#N/A</v>
          </cell>
          <cell r="D66">
            <v>57</v>
          </cell>
          <cell r="G66" t="str">
            <v/>
          </cell>
          <cell r="J66" t="str">
            <v/>
          </cell>
          <cell r="K66" t="str">
            <v/>
          </cell>
          <cell r="L66" t="str">
            <v/>
          </cell>
          <cell r="M66">
            <v>0</v>
          </cell>
        </row>
        <row r="67">
          <cell r="C67" t="e">
            <v>#N/A</v>
          </cell>
          <cell r="D67">
            <v>58</v>
          </cell>
          <cell r="G67" t="str">
            <v/>
          </cell>
          <cell r="J67" t="str">
            <v/>
          </cell>
          <cell r="K67" t="str">
            <v/>
          </cell>
          <cell r="L67" t="str">
            <v/>
          </cell>
          <cell r="M67">
            <v>0</v>
          </cell>
        </row>
        <row r="68">
          <cell r="C68" t="e">
            <v>#N/A</v>
          </cell>
          <cell r="D68">
            <v>59</v>
          </cell>
          <cell r="G68" t="str">
            <v/>
          </cell>
          <cell r="J68" t="str">
            <v/>
          </cell>
          <cell r="K68" t="str">
            <v/>
          </cell>
          <cell r="L68" t="str">
            <v/>
          </cell>
          <cell r="M68">
            <v>0</v>
          </cell>
        </row>
        <row r="69">
          <cell r="C69" t="e">
            <v>#N/A</v>
          </cell>
          <cell r="D69">
            <v>60</v>
          </cell>
          <cell r="G69" t="str">
            <v/>
          </cell>
          <cell r="J69" t="str">
            <v/>
          </cell>
          <cell r="K69" t="str">
            <v/>
          </cell>
          <cell r="L69" t="str">
            <v/>
          </cell>
          <cell r="M69">
            <v>0</v>
          </cell>
        </row>
        <row r="70">
          <cell r="C70" t="e">
            <v>#N/A</v>
          </cell>
          <cell r="D70">
            <v>61</v>
          </cell>
          <cell r="G70" t="str">
            <v/>
          </cell>
          <cell r="J70" t="str">
            <v/>
          </cell>
          <cell r="K70" t="str">
            <v/>
          </cell>
          <cell r="L70" t="str">
            <v/>
          </cell>
          <cell r="M70">
            <v>0</v>
          </cell>
        </row>
        <row r="71">
          <cell r="C71" t="e">
            <v>#N/A</v>
          </cell>
          <cell r="D71">
            <v>62</v>
          </cell>
          <cell r="G71" t="str">
            <v/>
          </cell>
          <cell r="J71" t="str">
            <v/>
          </cell>
          <cell r="K71" t="str">
            <v/>
          </cell>
          <cell r="L71" t="str">
            <v/>
          </cell>
          <cell r="M71">
            <v>0</v>
          </cell>
        </row>
        <row r="72">
          <cell r="C72" t="e">
            <v>#N/A</v>
          </cell>
          <cell r="D72">
            <v>63</v>
          </cell>
          <cell r="G72" t="str">
            <v/>
          </cell>
          <cell r="J72" t="str">
            <v/>
          </cell>
          <cell r="K72" t="str">
            <v/>
          </cell>
          <cell r="L72" t="str">
            <v/>
          </cell>
          <cell r="M72">
            <v>0</v>
          </cell>
        </row>
        <row r="73">
          <cell r="C73" t="e">
            <v>#N/A</v>
          </cell>
          <cell r="D73">
            <v>64</v>
          </cell>
          <cell r="G73" t="str">
            <v/>
          </cell>
          <cell r="J73" t="str">
            <v/>
          </cell>
          <cell r="K73" t="str">
            <v/>
          </cell>
          <cell r="L73" t="str">
            <v/>
          </cell>
          <cell r="M73">
            <v>0</v>
          </cell>
        </row>
        <row r="74">
          <cell r="C74" t="e">
            <v>#N/A</v>
          </cell>
          <cell r="D74">
            <v>65</v>
          </cell>
          <cell r="G74" t="str">
            <v/>
          </cell>
          <cell r="J74" t="str">
            <v/>
          </cell>
          <cell r="K74" t="str">
            <v/>
          </cell>
          <cell r="L74" t="str">
            <v/>
          </cell>
          <cell r="M74">
            <v>0</v>
          </cell>
        </row>
        <row r="75">
          <cell r="C75" t="e">
            <v>#N/A</v>
          </cell>
          <cell r="D75">
            <v>66</v>
          </cell>
          <cell r="G75" t="str">
            <v/>
          </cell>
          <cell r="J75" t="str">
            <v/>
          </cell>
          <cell r="K75" t="str">
            <v/>
          </cell>
          <cell r="L75" t="str">
            <v/>
          </cell>
          <cell r="M75">
            <v>0</v>
          </cell>
        </row>
        <row r="76">
          <cell r="C76" t="e">
            <v>#N/A</v>
          </cell>
          <cell r="D76">
            <v>67</v>
          </cell>
          <cell r="G76" t="str">
            <v/>
          </cell>
          <cell r="J76" t="str">
            <v/>
          </cell>
          <cell r="K76" t="str">
            <v/>
          </cell>
          <cell r="L76" t="str">
            <v/>
          </cell>
          <cell r="M76">
            <v>0</v>
          </cell>
        </row>
        <row r="77">
          <cell r="C77" t="e">
            <v>#N/A</v>
          </cell>
          <cell r="D77">
            <v>68</v>
          </cell>
          <cell r="G77" t="str">
            <v/>
          </cell>
          <cell r="J77" t="str">
            <v/>
          </cell>
          <cell r="K77" t="str">
            <v/>
          </cell>
          <cell r="L77" t="str">
            <v/>
          </cell>
          <cell r="M77">
            <v>0</v>
          </cell>
        </row>
        <row r="78">
          <cell r="C78" t="e">
            <v>#N/A</v>
          </cell>
          <cell r="D78">
            <v>69</v>
          </cell>
          <cell r="G78" t="str">
            <v/>
          </cell>
          <cell r="J78" t="str">
            <v/>
          </cell>
          <cell r="K78" t="str">
            <v/>
          </cell>
          <cell r="L78" t="str">
            <v/>
          </cell>
          <cell r="M78">
            <v>0</v>
          </cell>
        </row>
        <row r="79">
          <cell r="C79" t="e">
            <v>#N/A</v>
          </cell>
          <cell r="D79">
            <v>70</v>
          </cell>
          <cell r="G79" t="str">
            <v/>
          </cell>
          <cell r="J79" t="str">
            <v/>
          </cell>
          <cell r="K79" t="str">
            <v/>
          </cell>
          <cell r="L79" t="str">
            <v/>
          </cell>
          <cell r="M79">
            <v>0</v>
          </cell>
        </row>
        <row r="80">
          <cell r="C80" t="e">
            <v>#N/A</v>
          </cell>
          <cell r="D80">
            <v>71</v>
          </cell>
          <cell r="G80" t="str">
            <v/>
          </cell>
          <cell r="J80" t="str">
            <v/>
          </cell>
          <cell r="K80" t="str">
            <v/>
          </cell>
          <cell r="L80" t="str">
            <v/>
          </cell>
          <cell r="M80">
            <v>0</v>
          </cell>
        </row>
        <row r="81">
          <cell r="C81" t="e">
            <v>#N/A</v>
          </cell>
          <cell r="D81">
            <v>72</v>
          </cell>
          <cell r="G81" t="str">
            <v/>
          </cell>
          <cell r="J81" t="str">
            <v/>
          </cell>
          <cell r="K81" t="str">
            <v/>
          </cell>
          <cell r="L81" t="str">
            <v/>
          </cell>
          <cell r="M81">
            <v>0</v>
          </cell>
        </row>
        <row r="82">
          <cell r="C82" t="e">
            <v>#N/A</v>
          </cell>
          <cell r="D82">
            <v>73</v>
          </cell>
          <cell r="G82" t="str">
            <v/>
          </cell>
          <cell r="J82" t="str">
            <v/>
          </cell>
          <cell r="K82" t="str">
            <v/>
          </cell>
          <cell r="L82" t="str">
            <v/>
          </cell>
          <cell r="M82">
            <v>0</v>
          </cell>
        </row>
        <row r="83">
          <cell r="C83" t="e">
            <v>#N/A</v>
          </cell>
          <cell r="D83">
            <v>74</v>
          </cell>
          <cell r="G83" t="str">
            <v/>
          </cell>
          <cell r="J83" t="str">
            <v/>
          </cell>
          <cell r="K83" t="str">
            <v/>
          </cell>
          <cell r="L83" t="str">
            <v/>
          </cell>
          <cell r="M83">
            <v>0</v>
          </cell>
        </row>
        <row r="84">
          <cell r="C84" t="e">
            <v>#N/A</v>
          </cell>
          <cell r="D84">
            <v>75</v>
          </cell>
          <cell r="G84" t="str">
            <v/>
          </cell>
          <cell r="J84" t="str">
            <v/>
          </cell>
          <cell r="K84" t="str">
            <v/>
          </cell>
          <cell r="L84" t="str">
            <v/>
          </cell>
          <cell r="M84">
            <v>0</v>
          </cell>
        </row>
        <row r="85">
          <cell r="C85" t="e">
            <v>#N/A</v>
          </cell>
          <cell r="D85">
            <v>76</v>
          </cell>
          <cell r="G85" t="str">
            <v/>
          </cell>
          <cell r="J85" t="str">
            <v/>
          </cell>
          <cell r="K85" t="str">
            <v/>
          </cell>
          <cell r="L85" t="str">
            <v/>
          </cell>
          <cell r="M85">
            <v>0</v>
          </cell>
        </row>
        <row r="86">
          <cell r="C86" t="e">
            <v>#N/A</v>
          </cell>
          <cell r="D86">
            <v>77</v>
          </cell>
          <cell r="G86" t="str">
            <v/>
          </cell>
          <cell r="J86" t="str">
            <v/>
          </cell>
          <cell r="K86" t="str">
            <v/>
          </cell>
          <cell r="L86" t="str">
            <v/>
          </cell>
          <cell r="M86">
            <v>0</v>
          </cell>
        </row>
        <row r="87">
          <cell r="C87" t="e">
            <v>#N/A</v>
          </cell>
          <cell r="D87">
            <v>78</v>
          </cell>
          <cell r="G87" t="str">
            <v/>
          </cell>
          <cell r="J87" t="str">
            <v/>
          </cell>
          <cell r="K87" t="str">
            <v/>
          </cell>
          <cell r="L87" t="str">
            <v/>
          </cell>
          <cell r="M87">
            <v>0</v>
          </cell>
        </row>
        <row r="88">
          <cell r="C88" t="e">
            <v>#N/A</v>
          </cell>
          <cell r="D88">
            <v>79</v>
          </cell>
          <cell r="G88" t="str">
            <v/>
          </cell>
          <cell r="J88" t="str">
            <v/>
          </cell>
          <cell r="K88" t="str">
            <v/>
          </cell>
          <cell r="L88" t="str">
            <v/>
          </cell>
          <cell r="M88">
            <v>0</v>
          </cell>
        </row>
        <row r="89">
          <cell r="C89" t="e">
            <v>#N/A</v>
          </cell>
          <cell r="D89">
            <v>80</v>
          </cell>
          <cell r="G89" t="str">
            <v/>
          </cell>
          <cell r="J89" t="str">
            <v/>
          </cell>
          <cell r="K89" t="str">
            <v/>
          </cell>
          <cell r="L89" t="str">
            <v/>
          </cell>
          <cell r="M89">
            <v>0</v>
          </cell>
        </row>
        <row r="90">
          <cell r="C90" t="e">
            <v>#N/A</v>
          </cell>
          <cell r="D90">
            <v>81</v>
          </cell>
          <cell r="G90" t="str">
            <v/>
          </cell>
          <cell r="J90" t="str">
            <v/>
          </cell>
          <cell r="K90" t="str">
            <v/>
          </cell>
          <cell r="L90" t="str">
            <v/>
          </cell>
          <cell r="M90">
            <v>0</v>
          </cell>
        </row>
        <row r="91">
          <cell r="C91" t="e">
            <v>#N/A</v>
          </cell>
          <cell r="D91">
            <v>82</v>
          </cell>
          <cell r="G91" t="str">
            <v/>
          </cell>
          <cell r="J91" t="str">
            <v/>
          </cell>
          <cell r="K91" t="str">
            <v/>
          </cell>
          <cell r="L91" t="str">
            <v/>
          </cell>
          <cell r="M91">
            <v>0</v>
          </cell>
        </row>
        <row r="92">
          <cell r="C92" t="e">
            <v>#N/A</v>
          </cell>
          <cell r="D92">
            <v>83</v>
          </cell>
          <cell r="G92" t="str">
            <v/>
          </cell>
          <cell r="J92" t="str">
            <v/>
          </cell>
          <cell r="K92" t="str">
            <v/>
          </cell>
          <cell r="L92" t="str">
            <v/>
          </cell>
          <cell r="M92">
            <v>0</v>
          </cell>
        </row>
        <row r="93">
          <cell r="C93" t="e">
            <v>#N/A</v>
          </cell>
          <cell r="D93">
            <v>84</v>
          </cell>
          <cell r="G93" t="str">
            <v/>
          </cell>
          <cell r="J93" t="str">
            <v/>
          </cell>
          <cell r="K93" t="str">
            <v/>
          </cell>
          <cell r="L93" t="str">
            <v/>
          </cell>
          <cell r="M93">
            <v>0</v>
          </cell>
        </row>
        <row r="94">
          <cell r="C94" t="e">
            <v>#N/A</v>
          </cell>
          <cell r="D94">
            <v>85</v>
          </cell>
          <cell r="G94" t="str">
            <v/>
          </cell>
          <cell r="J94" t="str">
            <v/>
          </cell>
          <cell r="K94" t="str">
            <v/>
          </cell>
          <cell r="L94" t="str">
            <v/>
          </cell>
          <cell r="M94">
            <v>0</v>
          </cell>
        </row>
        <row r="95">
          <cell r="C95" t="e">
            <v>#N/A</v>
          </cell>
          <cell r="D95">
            <v>86</v>
          </cell>
          <cell r="G95" t="str">
            <v/>
          </cell>
          <cell r="J95" t="str">
            <v/>
          </cell>
          <cell r="K95" t="str">
            <v/>
          </cell>
          <cell r="L95" t="str">
            <v/>
          </cell>
          <cell r="M95">
            <v>0</v>
          </cell>
        </row>
        <row r="96">
          <cell r="C96" t="e">
            <v>#N/A</v>
          </cell>
          <cell r="D96">
            <v>87</v>
          </cell>
          <cell r="G96" t="str">
            <v/>
          </cell>
          <cell r="J96" t="str">
            <v/>
          </cell>
          <cell r="K96" t="str">
            <v/>
          </cell>
          <cell r="L96" t="str">
            <v/>
          </cell>
          <cell r="M96">
            <v>0</v>
          </cell>
        </row>
        <row r="97">
          <cell r="C97" t="e">
            <v>#N/A</v>
          </cell>
          <cell r="D97">
            <v>88</v>
          </cell>
          <cell r="G97" t="str">
            <v/>
          </cell>
          <cell r="J97" t="str">
            <v/>
          </cell>
          <cell r="K97" t="str">
            <v/>
          </cell>
          <cell r="L97" t="str">
            <v/>
          </cell>
          <cell r="M97">
            <v>0</v>
          </cell>
        </row>
        <row r="98">
          <cell r="C98" t="e">
            <v>#N/A</v>
          </cell>
          <cell r="D98">
            <v>89</v>
          </cell>
          <cell r="G98" t="str">
            <v/>
          </cell>
          <cell r="J98" t="str">
            <v/>
          </cell>
          <cell r="K98" t="str">
            <v/>
          </cell>
          <cell r="L98" t="str">
            <v/>
          </cell>
          <cell r="M98">
            <v>0</v>
          </cell>
        </row>
        <row r="99">
          <cell r="C99" t="e">
            <v>#N/A</v>
          </cell>
          <cell r="D99">
            <v>90</v>
          </cell>
          <cell r="G99" t="str">
            <v/>
          </cell>
          <cell r="J99" t="str">
            <v/>
          </cell>
          <cell r="K99" t="str">
            <v/>
          </cell>
          <cell r="L99" t="str">
            <v/>
          </cell>
          <cell r="M99">
            <v>0</v>
          </cell>
        </row>
        <row r="100">
          <cell r="C100" t="e">
            <v>#N/A</v>
          </cell>
          <cell r="D100">
            <v>91</v>
          </cell>
          <cell r="G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>
            <v>0</v>
          </cell>
        </row>
        <row r="101">
          <cell r="C101" t="e">
            <v>#N/A</v>
          </cell>
          <cell r="D101">
            <v>92</v>
          </cell>
          <cell r="G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>
            <v>0</v>
          </cell>
        </row>
        <row r="102">
          <cell r="C102" t="e">
            <v>#N/A</v>
          </cell>
          <cell r="D102">
            <v>93</v>
          </cell>
          <cell r="G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>
            <v>0</v>
          </cell>
        </row>
        <row r="103">
          <cell r="C103" t="e">
            <v>#N/A</v>
          </cell>
          <cell r="D103">
            <v>94</v>
          </cell>
          <cell r="G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>
            <v>0</v>
          </cell>
        </row>
        <row r="104">
          <cell r="C104" t="e">
            <v>#N/A</v>
          </cell>
          <cell r="D104">
            <v>95</v>
          </cell>
          <cell r="G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0</v>
          </cell>
        </row>
        <row r="105">
          <cell r="C105" t="e">
            <v>#N/A</v>
          </cell>
          <cell r="D105">
            <v>96</v>
          </cell>
          <cell r="G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0</v>
          </cell>
        </row>
        <row r="106">
          <cell r="C106" t="e">
            <v>#N/A</v>
          </cell>
          <cell r="D106">
            <v>97</v>
          </cell>
          <cell r="G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0</v>
          </cell>
        </row>
        <row r="107">
          <cell r="C107" t="e">
            <v>#N/A</v>
          </cell>
          <cell r="D107">
            <v>98</v>
          </cell>
          <cell r="G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0</v>
          </cell>
        </row>
        <row r="108">
          <cell r="C108" t="e">
            <v>#N/A</v>
          </cell>
          <cell r="D108">
            <v>99</v>
          </cell>
          <cell r="G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0</v>
          </cell>
        </row>
        <row r="109">
          <cell r="C109" t="e">
            <v>#N/A</v>
          </cell>
          <cell r="D109">
            <v>100</v>
          </cell>
          <cell r="G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0</v>
          </cell>
        </row>
        <row r="110">
          <cell r="C110" t="e">
            <v>#N/A</v>
          </cell>
          <cell r="D110">
            <v>101</v>
          </cell>
          <cell r="G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0</v>
          </cell>
        </row>
        <row r="111">
          <cell r="C111" t="e">
            <v>#N/A</v>
          </cell>
          <cell r="D111">
            <v>102</v>
          </cell>
          <cell r="G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0</v>
          </cell>
        </row>
        <row r="112">
          <cell r="C112" t="e">
            <v>#N/A</v>
          </cell>
          <cell r="D112">
            <v>103</v>
          </cell>
          <cell r="G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0</v>
          </cell>
        </row>
        <row r="113">
          <cell r="C113" t="e">
            <v>#N/A</v>
          </cell>
          <cell r="D113">
            <v>104</v>
          </cell>
          <cell r="G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>
            <v>0</v>
          </cell>
        </row>
        <row r="114">
          <cell r="C114" t="e">
            <v>#N/A</v>
          </cell>
          <cell r="D114">
            <v>105</v>
          </cell>
          <cell r="G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>
            <v>0</v>
          </cell>
        </row>
        <row r="115">
          <cell r="C115" t="e">
            <v>#N/A</v>
          </cell>
          <cell r="D115">
            <v>106</v>
          </cell>
          <cell r="G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>
            <v>0</v>
          </cell>
        </row>
        <row r="116">
          <cell r="C116" t="e">
            <v>#N/A</v>
          </cell>
          <cell r="D116">
            <v>107</v>
          </cell>
          <cell r="G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>
            <v>0</v>
          </cell>
        </row>
        <row r="117">
          <cell r="C117" t="e">
            <v>#N/A</v>
          </cell>
          <cell r="D117">
            <v>108</v>
          </cell>
          <cell r="G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>
            <v>0</v>
          </cell>
        </row>
        <row r="118">
          <cell r="C118" t="e">
            <v>#N/A</v>
          </cell>
          <cell r="D118">
            <v>109</v>
          </cell>
          <cell r="G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>
            <v>0</v>
          </cell>
        </row>
        <row r="119">
          <cell r="C119" t="e">
            <v>#N/A</v>
          </cell>
          <cell r="D119">
            <v>110</v>
          </cell>
          <cell r="G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>
            <v>0</v>
          </cell>
        </row>
        <row r="120">
          <cell r="C120" t="e">
            <v>#N/A</v>
          </cell>
          <cell r="D120">
            <v>111</v>
          </cell>
          <cell r="G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>
            <v>0</v>
          </cell>
        </row>
        <row r="121">
          <cell r="C121" t="e">
            <v>#N/A</v>
          </cell>
          <cell r="D121">
            <v>112</v>
          </cell>
          <cell r="G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>
            <v>0</v>
          </cell>
        </row>
        <row r="122">
          <cell r="C122" t="e">
            <v>#N/A</v>
          </cell>
          <cell r="D122">
            <v>113</v>
          </cell>
          <cell r="G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>
            <v>0</v>
          </cell>
        </row>
        <row r="123">
          <cell r="C123" t="e">
            <v>#N/A</v>
          </cell>
          <cell r="D123">
            <v>114</v>
          </cell>
          <cell r="G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>
            <v>0</v>
          </cell>
        </row>
        <row r="124">
          <cell r="C124" t="e">
            <v>#N/A</v>
          </cell>
          <cell r="D124">
            <v>115</v>
          </cell>
          <cell r="G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>
            <v>0</v>
          </cell>
        </row>
        <row r="125">
          <cell r="C125" t="e">
            <v>#N/A</v>
          </cell>
          <cell r="D125">
            <v>116</v>
          </cell>
          <cell r="G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>
            <v>0</v>
          </cell>
        </row>
        <row r="126">
          <cell r="C126" t="e">
            <v>#N/A</v>
          </cell>
          <cell r="D126">
            <v>117</v>
          </cell>
          <cell r="G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>
            <v>0</v>
          </cell>
        </row>
        <row r="127">
          <cell r="C127" t="e">
            <v>#N/A</v>
          </cell>
          <cell r="D127">
            <v>118</v>
          </cell>
          <cell r="G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>
            <v>0</v>
          </cell>
        </row>
        <row r="128">
          <cell r="C128" t="e">
            <v>#N/A</v>
          </cell>
          <cell r="D128">
            <v>119</v>
          </cell>
          <cell r="G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>
            <v>0</v>
          </cell>
        </row>
        <row r="129">
          <cell r="C129" t="e">
            <v>#N/A</v>
          </cell>
          <cell r="D129">
            <v>120</v>
          </cell>
          <cell r="G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>
            <v>0</v>
          </cell>
        </row>
        <row r="130">
          <cell r="C130" t="e">
            <v>#N/A</v>
          </cell>
          <cell r="D130">
            <v>121</v>
          </cell>
          <cell r="G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>
            <v>0</v>
          </cell>
        </row>
        <row r="131">
          <cell r="C131" t="e">
            <v>#N/A</v>
          </cell>
          <cell r="D131">
            <v>122</v>
          </cell>
          <cell r="G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>
            <v>0</v>
          </cell>
        </row>
        <row r="132">
          <cell r="C132" t="e">
            <v>#N/A</v>
          </cell>
          <cell r="D132">
            <v>123</v>
          </cell>
          <cell r="G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>
            <v>0</v>
          </cell>
        </row>
        <row r="133">
          <cell r="C133" t="e">
            <v>#N/A</v>
          </cell>
          <cell r="D133">
            <v>124</v>
          </cell>
          <cell r="G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>
            <v>0</v>
          </cell>
        </row>
        <row r="134">
          <cell r="C134" t="e">
            <v>#N/A</v>
          </cell>
          <cell r="D134">
            <v>125</v>
          </cell>
          <cell r="G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>
            <v>0</v>
          </cell>
        </row>
        <row r="135">
          <cell r="C135" t="e">
            <v>#N/A</v>
          </cell>
          <cell r="D135">
            <v>126</v>
          </cell>
          <cell r="G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>
            <v>0</v>
          </cell>
        </row>
        <row r="136">
          <cell r="C136" t="e">
            <v>#N/A</v>
          </cell>
          <cell r="D136">
            <v>127</v>
          </cell>
          <cell r="G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>
            <v>0</v>
          </cell>
        </row>
        <row r="137">
          <cell r="C137" t="e">
            <v>#N/A</v>
          </cell>
          <cell r="D137">
            <v>128</v>
          </cell>
          <cell r="G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>
            <v>0</v>
          </cell>
        </row>
        <row r="138">
          <cell r="C138" t="e">
            <v>#N/A</v>
          </cell>
          <cell r="D138">
            <v>129</v>
          </cell>
          <cell r="G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>
            <v>0</v>
          </cell>
        </row>
        <row r="139">
          <cell r="C139" t="e">
            <v>#N/A</v>
          </cell>
          <cell r="D139">
            <v>130</v>
          </cell>
          <cell r="G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>
            <v>0</v>
          </cell>
        </row>
        <row r="140">
          <cell r="C140" t="e">
            <v>#N/A</v>
          </cell>
          <cell r="D140">
            <v>131</v>
          </cell>
          <cell r="G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>
            <v>0</v>
          </cell>
        </row>
        <row r="141">
          <cell r="C141" t="e">
            <v>#N/A</v>
          </cell>
          <cell r="D141">
            <v>132</v>
          </cell>
          <cell r="G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>
            <v>0</v>
          </cell>
        </row>
        <row r="142">
          <cell r="C142" t="e">
            <v>#N/A</v>
          </cell>
          <cell r="D142">
            <v>133</v>
          </cell>
          <cell r="G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>
            <v>0</v>
          </cell>
        </row>
        <row r="143">
          <cell r="C143" t="e">
            <v>#N/A</v>
          </cell>
          <cell r="D143">
            <v>134</v>
          </cell>
          <cell r="G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>
            <v>0</v>
          </cell>
        </row>
        <row r="144">
          <cell r="C144" t="e">
            <v>#N/A</v>
          </cell>
          <cell r="D144">
            <v>135</v>
          </cell>
          <cell r="G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>
            <v>0</v>
          </cell>
        </row>
        <row r="145">
          <cell r="C145" t="e">
            <v>#N/A</v>
          </cell>
          <cell r="D145">
            <v>136</v>
          </cell>
          <cell r="G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>
            <v>0</v>
          </cell>
        </row>
        <row r="146">
          <cell r="C146" t="e">
            <v>#N/A</v>
          </cell>
          <cell r="D146">
            <v>137</v>
          </cell>
          <cell r="G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>
            <v>0</v>
          </cell>
        </row>
        <row r="147">
          <cell r="C147" t="e">
            <v>#N/A</v>
          </cell>
          <cell r="D147">
            <v>138</v>
          </cell>
          <cell r="G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>
            <v>0</v>
          </cell>
        </row>
        <row r="148">
          <cell r="C148" t="e">
            <v>#N/A</v>
          </cell>
          <cell r="D148">
            <v>139</v>
          </cell>
          <cell r="G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>
            <v>0</v>
          </cell>
        </row>
        <row r="149">
          <cell r="C149" t="e">
            <v>#N/A</v>
          </cell>
          <cell r="D149">
            <v>140</v>
          </cell>
          <cell r="G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>
            <v>0</v>
          </cell>
        </row>
        <row r="150">
          <cell r="C150" t="e">
            <v>#N/A</v>
          </cell>
          <cell r="D150">
            <v>141</v>
          </cell>
          <cell r="G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>
            <v>0</v>
          </cell>
        </row>
        <row r="151">
          <cell r="C151" t="e">
            <v>#N/A</v>
          </cell>
          <cell r="D151">
            <v>142</v>
          </cell>
          <cell r="G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>
            <v>0</v>
          </cell>
        </row>
        <row r="152">
          <cell r="C152" t="e">
            <v>#N/A</v>
          </cell>
          <cell r="D152">
            <v>143</v>
          </cell>
          <cell r="G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>
            <v>0</v>
          </cell>
        </row>
        <row r="153">
          <cell r="C153" t="e">
            <v>#N/A</v>
          </cell>
          <cell r="D153">
            <v>144</v>
          </cell>
          <cell r="G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>
            <v>0</v>
          </cell>
        </row>
        <row r="154">
          <cell r="C154" t="e">
            <v>#N/A</v>
          </cell>
          <cell r="D154">
            <v>145</v>
          </cell>
          <cell r="G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>
            <v>0</v>
          </cell>
        </row>
        <row r="155">
          <cell r="C155" t="e">
            <v>#N/A</v>
          </cell>
          <cell r="D155">
            <v>146</v>
          </cell>
          <cell r="G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>
            <v>0</v>
          </cell>
        </row>
        <row r="156">
          <cell r="C156" t="e">
            <v>#N/A</v>
          </cell>
          <cell r="D156">
            <v>147</v>
          </cell>
          <cell r="G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>
            <v>0</v>
          </cell>
        </row>
        <row r="157">
          <cell r="C157" t="e">
            <v>#N/A</v>
          </cell>
          <cell r="D157">
            <v>148</v>
          </cell>
          <cell r="G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>
            <v>0</v>
          </cell>
        </row>
        <row r="158">
          <cell r="C158" t="e">
            <v>#N/A</v>
          </cell>
          <cell r="D158">
            <v>149</v>
          </cell>
          <cell r="G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>
            <v>0</v>
          </cell>
        </row>
        <row r="159">
          <cell r="C159" t="e">
            <v>#N/A</v>
          </cell>
          <cell r="D159">
            <v>150</v>
          </cell>
          <cell r="G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>
            <v>0</v>
          </cell>
        </row>
        <row r="160">
          <cell r="C160" t="e">
            <v>#N/A</v>
          </cell>
          <cell r="D160">
            <v>151</v>
          </cell>
          <cell r="G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>
            <v>0</v>
          </cell>
        </row>
        <row r="161">
          <cell r="C161" t="e">
            <v>#N/A</v>
          </cell>
          <cell r="D161">
            <v>152</v>
          </cell>
          <cell r="G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>
            <v>0</v>
          </cell>
        </row>
        <row r="162">
          <cell r="C162" t="e">
            <v>#N/A</v>
          </cell>
          <cell r="D162">
            <v>153</v>
          </cell>
          <cell r="G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>
            <v>0</v>
          </cell>
        </row>
        <row r="163">
          <cell r="C163" t="e">
            <v>#N/A</v>
          </cell>
          <cell r="D163">
            <v>154</v>
          </cell>
          <cell r="G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>
            <v>0</v>
          </cell>
        </row>
        <row r="164">
          <cell r="C164" t="e">
            <v>#N/A</v>
          </cell>
          <cell r="D164">
            <v>155</v>
          </cell>
          <cell r="G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>
            <v>0</v>
          </cell>
        </row>
        <row r="165">
          <cell r="C165" t="e">
            <v>#N/A</v>
          </cell>
          <cell r="D165">
            <v>156</v>
          </cell>
          <cell r="G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>
            <v>0</v>
          </cell>
        </row>
        <row r="166">
          <cell r="C166" t="e">
            <v>#N/A</v>
          </cell>
          <cell r="D166">
            <v>157</v>
          </cell>
          <cell r="G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>
            <v>0</v>
          </cell>
        </row>
        <row r="167">
          <cell r="C167" t="e">
            <v>#N/A</v>
          </cell>
          <cell r="D167">
            <v>158</v>
          </cell>
          <cell r="G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>
            <v>0</v>
          </cell>
        </row>
        <row r="168">
          <cell r="C168" t="e">
            <v>#N/A</v>
          </cell>
          <cell r="D168">
            <v>159</v>
          </cell>
          <cell r="G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>
            <v>0</v>
          </cell>
        </row>
        <row r="169">
          <cell r="C169" t="e">
            <v>#N/A</v>
          </cell>
          <cell r="D169">
            <v>160</v>
          </cell>
          <cell r="G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>
            <v>0</v>
          </cell>
        </row>
        <row r="170">
          <cell r="C170" t="e">
            <v>#N/A</v>
          </cell>
          <cell r="D170">
            <v>161</v>
          </cell>
          <cell r="G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>
            <v>0</v>
          </cell>
        </row>
        <row r="171">
          <cell r="C171" t="e">
            <v>#N/A</v>
          </cell>
          <cell r="D171">
            <v>162</v>
          </cell>
          <cell r="G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>
            <v>0</v>
          </cell>
        </row>
        <row r="172">
          <cell r="C172" t="e">
            <v>#N/A</v>
          </cell>
          <cell r="D172">
            <v>163</v>
          </cell>
          <cell r="G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>
            <v>0</v>
          </cell>
        </row>
        <row r="173">
          <cell r="C173" t="e">
            <v>#N/A</v>
          </cell>
          <cell r="D173">
            <v>164</v>
          </cell>
          <cell r="G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>
            <v>0</v>
          </cell>
        </row>
        <row r="174">
          <cell r="C174" t="e">
            <v>#N/A</v>
          </cell>
          <cell r="D174">
            <v>165</v>
          </cell>
          <cell r="G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>
            <v>0</v>
          </cell>
        </row>
        <row r="175">
          <cell r="C175" t="e">
            <v>#N/A</v>
          </cell>
          <cell r="D175">
            <v>166</v>
          </cell>
          <cell r="G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>
            <v>0</v>
          </cell>
        </row>
        <row r="176">
          <cell r="C176" t="e">
            <v>#N/A</v>
          </cell>
          <cell r="D176">
            <v>167</v>
          </cell>
          <cell r="G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>
            <v>0</v>
          </cell>
        </row>
        <row r="177">
          <cell r="C177" t="e">
            <v>#N/A</v>
          </cell>
          <cell r="D177">
            <v>168</v>
          </cell>
          <cell r="G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>
            <v>0</v>
          </cell>
        </row>
        <row r="178">
          <cell r="C178" t="e">
            <v>#N/A</v>
          </cell>
          <cell r="D178">
            <v>169</v>
          </cell>
          <cell r="G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>
            <v>0</v>
          </cell>
        </row>
        <row r="179">
          <cell r="C179" t="e">
            <v>#N/A</v>
          </cell>
          <cell r="D179">
            <v>170</v>
          </cell>
          <cell r="G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>
            <v>0</v>
          </cell>
        </row>
        <row r="180">
          <cell r="C180" t="e">
            <v>#N/A</v>
          </cell>
          <cell r="D180">
            <v>171</v>
          </cell>
          <cell r="G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>
            <v>0</v>
          </cell>
        </row>
        <row r="181">
          <cell r="C181" t="e">
            <v>#N/A</v>
          </cell>
          <cell r="D181">
            <v>172</v>
          </cell>
          <cell r="G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>
            <v>0</v>
          </cell>
        </row>
        <row r="182">
          <cell r="C182" t="e">
            <v>#N/A</v>
          </cell>
          <cell r="D182">
            <v>173</v>
          </cell>
          <cell r="G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>
            <v>0</v>
          </cell>
        </row>
        <row r="183">
          <cell r="C183" t="e">
            <v>#N/A</v>
          </cell>
          <cell r="D183">
            <v>174</v>
          </cell>
          <cell r="G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>
            <v>0</v>
          </cell>
        </row>
        <row r="184">
          <cell r="C184" t="e">
            <v>#N/A</v>
          </cell>
          <cell r="D184">
            <v>175</v>
          </cell>
          <cell r="G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>
            <v>0</v>
          </cell>
        </row>
        <row r="185">
          <cell r="C185" t="e">
            <v>#N/A</v>
          </cell>
          <cell r="D185">
            <v>176</v>
          </cell>
          <cell r="G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>
            <v>0</v>
          </cell>
        </row>
        <row r="186">
          <cell r="C186" t="e">
            <v>#N/A</v>
          </cell>
          <cell r="D186">
            <v>177</v>
          </cell>
          <cell r="G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>
            <v>0</v>
          </cell>
        </row>
        <row r="187">
          <cell r="C187" t="e">
            <v>#N/A</v>
          </cell>
          <cell r="D187">
            <v>178</v>
          </cell>
          <cell r="G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>
            <v>0</v>
          </cell>
        </row>
        <row r="188">
          <cell r="C188" t="e">
            <v>#N/A</v>
          </cell>
          <cell r="D188">
            <v>179</v>
          </cell>
          <cell r="G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>
            <v>0</v>
          </cell>
        </row>
        <row r="189">
          <cell r="C189" t="e">
            <v>#N/A</v>
          </cell>
          <cell r="D189">
            <v>180</v>
          </cell>
          <cell r="G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>
            <v>0</v>
          </cell>
        </row>
        <row r="190">
          <cell r="C190" t="e">
            <v>#N/A</v>
          </cell>
          <cell r="D190">
            <v>181</v>
          </cell>
          <cell r="G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>
            <v>0</v>
          </cell>
        </row>
        <row r="191">
          <cell r="C191" t="e">
            <v>#N/A</v>
          </cell>
          <cell r="D191">
            <v>182</v>
          </cell>
          <cell r="G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>
            <v>0</v>
          </cell>
        </row>
        <row r="192">
          <cell r="C192" t="e">
            <v>#N/A</v>
          </cell>
          <cell r="D192">
            <v>183</v>
          </cell>
          <cell r="G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>
            <v>0</v>
          </cell>
        </row>
        <row r="193">
          <cell r="C193" t="e">
            <v>#N/A</v>
          </cell>
          <cell r="D193">
            <v>184</v>
          </cell>
          <cell r="G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>
            <v>0</v>
          </cell>
        </row>
        <row r="194">
          <cell r="C194" t="e">
            <v>#N/A</v>
          </cell>
          <cell r="D194">
            <v>185</v>
          </cell>
          <cell r="G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>
            <v>0</v>
          </cell>
        </row>
        <row r="195">
          <cell r="C195" t="e">
            <v>#N/A</v>
          </cell>
          <cell r="D195">
            <v>186</v>
          </cell>
          <cell r="G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>
            <v>0</v>
          </cell>
        </row>
        <row r="196">
          <cell r="C196" t="e">
            <v>#N/A</v>
          </cell>
          <cell r="D196">
            <v>187</v>
          </cell>
          <cell r="G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>
            <v>0</v>
          </cell>
        </row>
        <row r="197">
          <cell r="C197" t="e">
            <v>#N/A</v>
          </cell>
          <cell r="D197">
            <v>188</v>
          </cell>
          <cell r="G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>
            <v>0</v>
          </cell>
        </row>
        <row r="198">
          <cell r="C198" t="e">
            <v>#N/A</v>
          </cell>
          <cell r="D198">
            <v>189</v>
          </cell>
          <cell r="G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>
            <v>0</v>
          </cell>
        </row>
        <row r="199">
          <cell r="C199" t="e">
            <v>#N/A</v>
          </cell>
          <cell r="D199">
            <v>190</v>
          </cell>
          <cell r="G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>
            <v>0</v>
          </cell>
        </row>
        <row r="200">
          <cell r="C200" t="e">
            <v>#N/A</v>
          </cell>
          <cell r="D200">
            <v>191</v>
          </cell>
          <cell r="G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>
            <v>0</v>
          </cell>
        </row>
        <row r="201">
          <cell r="C201" t="e">
            <v>#N/A</v>
          </cell>
          <cell r="D201">
            <v>192</v>
          </cell>
          <cell r="G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>
            <v>0</v>
          </cell>
        </row>
        <row r="202">
          <cell r="C202" t="e">
            <v>#N/A</v>
          </cell>
          <cell r="D202">
            <v>193</v>
          </cell>
          <cell r="G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>
            <v>0</v>
          </cell>
        </row>
        <row r="203">
          <cell r="C203" t="e">
            <v>#N/A</v>
          </cell>
          <cell r="D203">
            <v>194</v>
          </cell>
          <cell r="G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>
            <v>0</v>
          </cell>
        </row>
        <row r="204">
          <cell r="C204" t="e">
            <v>#N/A</v>
          </cell>
          <cell r="D204">
            <v>195</v>
          </cell>
          <cell r="G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>
            <v>0</v>
          </cell>
        </row>
        <row r="205">
          <cell r="C205" t="e">
            <v>#N/A</v>
          </cell>
          <cell r="D205">
            <v>196</v>
          </cell>
          <cell r="G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>
            <v>0</v>
          </cell>
        </row>
        <row r="206">
          <cell r="C206" t="e">
            <v>#N/A</v>
          </cell>
          <cell r="D206">
            <v>197</v>
          </cell>
          <cell r="G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>
            <v>0</v>
          </cell>
        </row>
        <row r="207">
          <cell r="C207" t="e">
            <v>#N/A</v>
          </cell>
          <cell r="D207">
            <v>198</v>
          </cell>
          <cell r="G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>
            <v>0</v>
          </cell>
        </row>
        <row r="208">
          <cell r="C208" t="e">
            <v>#N/A</v>
          </cell>
          <cell r="D208">
            <v>199</v>
          </cell>
          <cell r="G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>
            <v>0</v>
          </cell>
        </row>
        <row r="209">
          <cell r="C209" t="e">
            <v>#N/A</v>
          </cell>
          <cell r="D209">
            <v>200</v>
          </cell>
          <cell r="G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>
            <v>0</v>
          </cell>
        </row>
        <row r="267">
          <cell r="C267" t="e">
            <v>#N/A</v>
          </cell>
        </row>
        <row r="268">
          <cell r="C268" t="e">
            <v>#N/A</v>
          </cell>
        </row>
        <row r="269">
          <cell r="C269" t="e">
            <v>#N/A</v>
          </cell>
        </row>
      </sheetData>
      <sheetData sheetId="7">
        <row r="5">
          <cell r="C5" t="str">
            <v>X</v>
          </cell>
        </row>
        <row r="6">
          <cell r="C6" t="str">
            <v>MŽ</v>
          </cell>
        </row>
        <row r="11">
          <cell r="C11" t="str">
            <v>X</v>
          </cell>
        </row>
        <row r="12">
          <cell r="C12" t="str">
            <v>MŽ</v>
          </cell>
        </row>
        <row r="17">
          <cell r="C17" t="str">
            <v>X</v>
          </cell>
        </row>
        <row r="18">
          <cell r="C18" t="str">
            <v>MŽ</v>
          </cell>
        </row>
        <row r="23">
          <cell r="C23" t="str">
            <v>X</v>
          </cell>
        </row>
        <row r="24">
          <cell r="C24" t="str">
            <v>MŽ</v>
          </cell>
        </row>
        <row r="29">
          <cell r="C29" t="str">
            <v>X</v>
          </cell>
        </row>
        <row r="30">
          <cell r="C30" t="str">
            <v>MŽ</v>
          </cell>
        </row>
        <row r="35">
          <cell r="C35" t="str">
            <v>X</v>
          </cell>
        </row>
        <row r="36">
          <cell r="C36" t="str">
            <v>MŽ</v>
          </cell>
        </row>
        <row r="41">
          <cell r="C41" t="str">
            <v>X</v>
          </cell>
        </row>
        <row r="42">
          <cell r="C42" t="str">
            <v>MŽ</v>
          </cell>
        </row>
        <row r="47">
          <cell r="C47" t="str">
            <v>X</v>
          </cell>
        </row>
        <row r="48">
          <cell r="C48" t="str">
            <v>MŽ</v>
          </cell>
        </row>
        <row r="53">
          <cell r="C53" t="str">
            <v>X</v>
          </cell>
        </row>
        <row r="54">
          <cell r="C54" t="str">
            <v>MŽ</v>
          </cell>
        </row>
        <row r="59">
          <cell r="C59" t="str">
            <v>X</v>
          </cell>
        </row>
        <row r="60">
          <cell r="C60" t="str">
            <v>MŽ</v>
          </cell>
        </row>
        <row r="65">
          <cell r="C65" t="str">
            <v>X</v>
          </cell>
        </row>
        <row r="66">
          <cell r="C66" t="str">
            <v>MŽ</v>
          </cell>
        </row>
        <row r="71">
          <cell r="C71" t="str">
            <v>X</v>
          </cell>
        </row>
        <row r="72">
          <cell r="C72" t="str">
            <v>MŽ</v>
          </cell>
        </row>
        <row r="77">
          <cell r="C77" t="str">
            <v>X</v>
          </cell>
        </row>
        <row r="78">
          <cell r="C78" t="str">
            <v>MŽ</v>
          </cell>
        </row>
        <row r="83">
          <cell r="C83" t="str">
            <v>X</v>
          </cell>
        </row>
        <row r="84">
          <cell r="C84" t="str">
            <v>MŽ</v>
          </cell>
        </row>
        <row r="89">
          <cell r="C89" t="str">
            <v>X</v>
          </cell>
        </row>
        <row r="90">
          <cell r="C90" t="str">
            <v>MŽ</v>
          </cell>
        </row>
        <row r="95">
          <cell r="C95" t="str">
            <v>X</v>
          </cell>
        </row>
        <row r="96">
          <cell r="C96" t="str">
            <v>MŽ</v>
          </cell>
        </row>
        <row r="101">
          <cell r="C101" t="str">
            <v>X</v>
          </cell>
        </row>
        <row r="102">
          <cell r="C102" t="str">
            <v>MŽ</v>
          </cell>
        </row>
        <row r="107">
          <cell r="C107" t="str">
            <v>X</v>
          </cell>
        </row>
        <row r="108">
          <cell r="C108" t="str">
            <v>MŽ</v>
          </cell>
        </row>
        <row r="113">
          <cell r="C113" t="str">
            <v>X</v>
          </cell>
        </row>
        <row r="114">
          <cell r="C114" t="str">
            <v>MŽ</v>
          </cell>
        </row>
        <row r="119">
          <cell r="C119" t="str">
            <v>X</v>
          </cell>
        </row>
        <row r="120">
          <cell r="C120" t="str">
            <v>MŽ</v>
          </cell>
        </row>
        <row r="125">
          <cell r="C125" t="str">
            <v>X</v>
          </cell>
        </row>
        <row r="126">
          <cell r="C126" t="str">
            <v>MŽ</v>
          </cell>
        </row>
        <row r="131">
          <cell r="C131" t="str">
            <v>X</v>
          </cell>
        </row>
        <row r="132">
          <cell r="C132" t="str">
            <v>MŽ</v>
          </cell>
        </row>
        <row r="137">
          <cell r="C137" t="str">
            <v>X</v>
          </cell>
        </row>
        <row r="138">
          <cell r="C138" t="str">
            <v>MŽ</v>
          </cell>
        </row>
        <row r="143">
          <cell r="C143" t="str">
            <v>X</v>
          </cell>
        </row>
        <row r="144">
          <cell r="C144" t="str">
            <v>MŽ</v>
          </cell>
        </row>
        <row r="149">
          <cell r="C149" t="str">
            <v>X</v>
          </cell>
        </row>
        <row r="150">
          <cell r="C150" t="str">
            <v>MŽ</v>
          </cell>
        </row>
        <row r="155">
          <cell r="C155" t="str">
            <v>X</v>
          </cell>
        </row>
        <row r="156">
          <cell r="C156" t="str">
            <v>MŽ</v>
          </cell>
        </row>
        <row r="161">
          <cell r="C161" t="str">
            <v>X</v>
          </cell>
        </row>
        <row r="162">
          <cell r="C162" t="str">
            <v>MŽ</v>
          </cell>
        </row>
        <row r="167">
          <cell r="C167" t="str">
            <v>X</v>
          </cell>
        </row>
        <row r="168">
          <cell r="C168" t="str">
            <v>MŽ</v>
          </cell>
        </row>
        <row r="173">
          <cell r="C173" t="str">
            <v>X</v>
          </cell>
        </row>
        <row r="174">
          <cell r="C174" t="str">
            <v>MŽ</v>
          </cell>
        </row>
        <row r="179">
          <cell r="C179" t="str">
            <v>X</v>
          </cell>
        </row>
        <row r="180">
          <cell r="C180" t="str">
            <v>MŽ</v>
          </cell>
        </row>
        <row r="185">
          <cell r="C185" t="str">
            <v>X</v>
          </cell>
        </row>
        <row r="186">
          <cell r="C186" t="str">
            <v>MŽ</v>
          </cell>
        </row>
        <row r="191">
          <cell r="C191" t="str">
            <v>X</v>
          </cell>
        </row>
        <row r="192">
          <cell r="C192" t="str">
            <v>MŽ</v>
          </cell>
        </row>
        <row r="197">
          <cell r="C197" t="str">
            <v>X</v>
          </cell>
        </row>
        <row r="198">
          <cell r="C198" t="str">
            <v>MŽ</v>
          </cell>
        </row>
        <row r="203">
          <cell r="C203" t="str">
            <v>X</v>
          </cell>
        </row>
        <row r="204">
          <cell r="C204" t="str">
            <v>MŽ</v>
          </cell>
        </row>
        <row r="209">
          <cell r="C209" t="str">
            <v>X</v>
          </cell>
        </row>
        <row r="210">
          <cell r="C210" t="str">
            <v>MŽ</v>
          </cell>
        </row>
        <row r="215">
          <cell r="C215" t="str">
            <v>X</v>
          </cell>
        </row>
        <row r="216">
          <cell r="C216" t="str">
            <v>MŽ</v>
          </cell>
        </row>
        <row r="221">
          <cell r="C221" t="str">
            <v>X</v>
          </cell>
        </row>
        <row r="222">
          <cell r="C222" t="str">
            <v>MŽ</v>
          </cell>
        </row>
        <row r="227">
          <cell r="C227" t="str">
            <v>X</v>
          </cell>
        </row>
        <row r="228">
          <cell r="C228" t="str">
            <v>MŽ</v>
          </cell>
        </row>
        <row r="233">
          <cell r="C233" t="str">
            <v>X</v>
          </cell>
        </row>
        <row r="234">
          <cell r="C234" t="str">
            <v>MŽ</v>
          </cell>
        </row>
        <row r="239">
          <cell r="C239" t="str">
            <v>X</v>
          </cell>
        </row>
        <row r="240">
          <cell r="C240" t="str">
            <v>MŽ</v>
          </cell>
        </row>
        <row r="245">
          <cell r="C245" t="str">
            <v>X</v>
          </cell>
        </row>
        <row r="246">
          <cell r="C246" t="str">
            <v>MŽ</v>
          </cell>
        </row>
        <row r="251">
          <cell r="C251" t="str">
            <v>X</v>
          </cell>
        </row>
        <row r="252">
          <cell r="C252" t="str">
            <v>MŽ</v>
          </cell>
        </row>
        <row r="257">
          <cell r="C257" t="str">
            <v>X</v>
          </cell>
        </row>
        <row r="258">
          <cell r="C258" t="str">
            <v>MŽ</v>
          </cell>
        </row>
        <row r="263">
          <cell r="C263" t="str">
            <v>X</v>
          </cell>
        </row>
        <row r="264">
          <cell r="C264" t="str">
            <v>MŽ</v>
          </cell>
        </row>
        <row r="269">
          <cell r="C269" t="str">
            <v>X</v>
          </cell>
        </row>
        <row r="270">
          <cell r="C270" t="str">
            <v>MŽ</v>
          </cell>
        </row>
        <row r="275">
          <cell r="C275" t="str">
            <v>X</v>
          </cell>
        </row>
        <row r="276">
          <cell r="C276" t="str">
            <v>MŽ</v>
          </cell>
        </row>
        <row r="281">
          <cell r="C281" t="str">
            <v>X</v>
          </cell>
        </row>
        <row r="282">
          <cell r="C282" t="str">
            <v>MŽ</v>
          </cell>
        </row>
        <row r="287">
          <cell r="C287" t="str">
            <v>X</v>
          </cell>
        </row>
        <row r="288">
          <cell r="C288" t="str">
            <v>MŽ</v>
          </cell>
        </row>
        <row r="293">
          <cell r="C293" t="str">
            <v>X</v>
          </cell>
        </row>
        <row r="294">
          <cell r="C294" t="str">
            <v>MŽ</v>
          </cell>
        </row>
        <row r="299">
          <cell r="C299" t="str">
            <v>X</v>
          </cell>
        </row>
        <row r="300">
          <cell r="C300" t="str">
            <v>MŽ</v>
          </cell>
        </row>
        <row r="305">
          <cell r="C305" t="str">
            <v>X</v>
          </cell>
        </row>
        <row r="306">
          <cell r="C306" t="str">
            <v>MŽ</v>
          </cell>
        </row>
        <row r="311">
          <cell r="C311" t="str">
            <v>X</v>
          </cell>
        </row>
        <row r="312">
          <cell r="C312" t="str">
            <v>MŽ</v>
          </cell>
        </row>
        <row r="317">
          <cell r="C317" t="str">
            <v>X</v>
          </cell>
        </row>
        <row r="318">
          <cell r="C318" t="str">
            <v>MŽ</v>
          </cell>
        </row>
        <row r="323">
          <cell r="C323" t="str">
            <v>X</v>
          </cell>
        </row>
        <row r="324">
          <cell r="C324" t="str">
            <v>MŽ</v>
          </cell>
        </row>
        <row r="329">
          <cell r="C329" t="str">
            <v>X</v>
          </cell>
        </row>
        <row r="330">
          <cell r="C330" t="str">
            <v>MŽ</v>
          </cell>
        </row>
        <row r="335">
          <cell r="C335" t="str">
            <v>X</v>
          </cell>
        </row>
        <row r="336">
          <cell r="C336" t="str">
            <v>MŽ</v>
          </cell>
        </row>
        <row r="341">
          <cell r="C341" t="str">
            <v>X</v>
          </cell>
        </row>
        <row r="342">
          <cell r="C342" t="str">
            <v>MŽ</v>
          </cell>
        </row>
        <row r="347">
          <cell r="C347" t="str">
            <v>X</v>
          </cell>
        </row>
        <row r="348">
          <cell r="C348" t="str">
            <v>MŽ</v>
          </cell>
        </row>
        <row r="353">
          <cell r="C353" t="str">
            <v>X</v>
          </cell>
        </row>
        <row r="354">
          <cell r="C354" t="str">
            <v>MŽ</v>
          </cell>
        </row>
        <row r="359">
          <cell r="C359" t="str">
            <v>X</v>
          </cell>
        </row>
        <row r="360">
          <cell r="C360" t="str">
            <v>MŽ</v>
          </cell>
        </row>
        <row r="365">
          <cell r="C365" t="str">
            <v>X</v>
          </cell>
        </row>
        <row r="366">
          <cell r="C366" t="str">
            <v>MŽ</v>
          </cell>
        </row>
        <row r="371">
          <cell r="C371" t="str">
            <v>X</v>
          </cell>
        </row>
        <row r="372">
          <cell r="C372" t="str">
            <v>MŽ</v>
          </cell>
        </row>
        <row r="377">
          <cell r="C377" t="str">
            <v>X</v>
          </cell>
        </row>
        <row r="378">
          <cell r="C378" t="str">
            <v>MŽ</v>
          </cell>
        </row>
        <row r="383">
          <cell r="C383" t="str">
            <v>X</v>
          </cell>
        </row>
        <row r="384">
          <cell r="C384" t="str">
            <v>MŽ</v>
          </cell>
        </row>
        <row r="389">
          <cell r="C389" t="str">
            <v>X</v>
          </cell>
        </row>
        <row r="390">
          <cell r="C390" t="str">
            <v>MŽ</v>
          </cell>
        </row>
        <row r="395">
          <cell r="C395" t="str">
            <v>X</v>
          </cell>
        </row>
        <row r="396">
          <cell r="C396" t="str">
            <v>MŽ</v>
          </cell>
        </row>
        <row r="401">
          <cell r="C401" t="str">
            <v>X</v>
          </cell>
        </row>
        <row r="402">
          <cell r="C402" t="str">
            <v>MŽ</v>
          </cell>
        </row>
        <row r="407">
          <cell r="C407" t="str">
            <v>X</v>
          </cell>
        </row>
        <row r="408">
          <cell r="C408" t="str">
            <v>MŽ</v>
          </cell>
        </row>
        <row r="413">
          <cell r="C413" t="str">
            <v>X</v>
          </cell>
        </row>
        <row r="414">
          <cell r="C414" t="str">
            <v>MŽ</v>
          </cell>
        </row>
        <row r="419">
          <cell r="C419" t="str">
            <v>X</v>
          </cell>
        </row>
        <row r="420">
          <cell r="C420" t="str">
            <v>MŽ</v>
          </cell>
        </row>
        <row r="425">
          <cell r="C425" t="str">
            <v>X</v>
          </cell>
        </row>
        <row r="426">
          <cell r="C426" t="str">
            <v>MŽ</v>
          </cell>
        </row>
        <row r="431">
          <cell r="C431" t="str">
            <v>X</v>
          </cell>
        </row>
        <row r="432">
          <cell r="C432" t="str">
            <v>MŽ</v>
          </cell>
        </row>
        <row r="437">
          <cell r="C437" t="str">
            <v>X</v>
          </cell>
        </row>
        <row r="438">
          <cell r="C438" t="str">
            <v>MŽ</v>
          </cell>
        </row>
        <row r="443">
          <cell r="C443" t="str">
            <v>X</v>
          </cell>
        </row>
        <row r="444">
          <cell r="C444" t="str">
            <v>MŽ</v>
          </cell>
        </row>
        <row r="449">
          <cell r="C449" t="str">
            <v>X</v>
          </cell>
        </row>
        <row r="450">
          <cell r="C450" t="str">
            <v>MŽ</v>
          </cell>
        </row>
        <row r="455">
          <cell r="C455" t="str">
            <v>X</v>
          </cell>
        </row>
        <row r="456">
          <cell r="C456" t="str">
            <v>MŽ</v>
          </cell>
        </row>
        <row r="461">
          <cell r="C461" t="str">
            <v>X</v>
          </cell>
        </row>
        <row r="462">
          <cell r="C462" t="str">
            <v>MŽ</v>
          </cell>
        </row>
        <row r="467">
          <cell r="C467" t="str">
            <v>X</v>
          </cell>
        </row>
        <row r="468">
          <cell r="C468" t="str">
            <v>MŽ</v>
          </cell>
        </row>
        <row r="473">
          <cell r="C473" t="str">
            <v>X</v>
          </cell>
        </row>
        <row r="474">
          <cell r="C474" t="str">
            <v>MŽ</v>
          </cell>
        </row>
        <row r="479">
          <cell r="C479" t="str">
            <v>X</v>
          </cell>
        </row>
        <row r="480">
          <cell r="C480" t="str">
            <v>MŽ</v>
          </cell>
        </row>
        <row r="485">
          <cell r="C485" t="str">
            <v>X</v>
          </cell>
        </row>
        <row r="486">
          <cell r="C486" t="str">
            <v>MŽ</v>
          </cell>
        </row>
        <row r="491">
          <cell r="C491" t="str">
            <v>X</v>
          </cell>
        </row>
        <row r="492">
          <cell r="C492" t="str">
            <v>MŽ</v>
          </cell>
        </row>
        <row r="497">
          <cell r="C497" t="str">
            <v>X</v>
          </cell>
        </row>
        <row r="498">
          <cell r="C498" t="str">
            <v>MŽ</v>
          </cell>
        </row>
        <row r="503">
          <cell r="C503" t="str">
            <v>X</v>
          </cell>
        </row>
        <row r="504">
          <cell r="C504" t="str">
            <v>MŽ</v>
          </cell>
        </row>
        <row r="509">
          <cell r="C509" t="str">
            <v>X</v>
          </cell>
        </row>
        <row r="510">
          <cell r="C510" t="str">
            <v>MŽ</v>
          </cell>
        </row>
        <row r="515">
          <cell r="C515" t="str">
            <v>X</v>
          </cell>
        </row>
        <row r="516">
          <cell r="C516" t="str">
            <v>MŽ</v>
          </cell>
        </row>
        <row r="521">
          <cell r="C521" t="str">
            <v>X</v>
          </cell>
        </row>
        <row r="522">
          <cell r="C522" t="str">
            <v>MŽ</v>
          </cell>
        </row>
        <row r="527">
          <cell r="C527" t="str">
            <v>X</v>
          </cell>
        </row>
        <row r="528">
          <cell r="C528" t="str">
            <v>MŽ</v>
          </cell>
        </row>
        <row r="533">
          <cell r="C533" t="str">
            <v>X</v>
          </cell>
        </row>
        <row r="534">
          <cell r="C534" t="str">
            <v>MŽ</v>
          </cell>
        </row>
      </sheetData>
      <sheetData sheetId="8"/>
      <sheetData sheetId="9"/>
      <sheetData sheetId="10">
        <row r="5">
          <cell r="A5" t="str">
            <v>A 1-3</v>
          </cell>
          <cell r="E5" t="str">
            <v xml:space="preserve">zápas č. </v>
          </cell>
          <cell r="F5">
            <v>1</v>
          </cell>
          <cell r="H5" t="str">
            <v>Servis</v>
          </cell>
          <cell r="V5" t="str">
            <v>pomer</v>
          </cell>
          <cell r="Z5">
            <v>3</v>
          </cell>
          <cell r="AA5">
            <v>0</v>
          </cell>
        </row>
        <row r="6">
          <cell r="G6" t="str">
            <v>Time out</v>
          </cell>
          <cell r="H6" t="str">
            <v>Príjem</v>
          </cell>
          <cell r="N6">
            <v>1</v>
          </cell>
          <cell r="O6">
            <v>2</v>
          </cell>
          <cell r="P6">
            <v>3</v>
          </cell>
          <cell r="Q6">
            <v>4</v>
          </cell>
          <cell r="R6">
            <v>5</v>
          </cell>
          <cell r="S6">
            <v>6</v>
          </cell>
          <cell r="T6">
            <v>7</v>
          </cell>
          <cell r="V6" t="str">
            <v>setov</v>
          </cell>
        </row>
        <row r="7">
          <cell r="A7" t="str">
            <v>A1</v>
          </cell>
          <cell r="E7" t="str">
            <v>Stôl:</v>
          </cell>
          <cell r="F7" t="str">
            <v xml:space="preserve"> </v>
          </cell>
          <cell r="I7" t="str">
            <v>ČINČUROVÁ EMA</v>
          </cell>
          <cell r="N7">
            <v>11</v>
          </cell>
          <cell r="O7">
            <v>11</v>
          </cell>
          <cell r="P7">
            <v>11</v>
          </cell>
          <cell r="V7">
            <v>3</v>
          </cell>
        </row>
        <row r="9">
          <cell r="E9" t="str">
            <v>Dátum:</v>
          </cell>
          <cell r="F9">
            <v>43211</v>
          </cell>
        </row>
        <row r="10">
          <cell r="A10" t="str">
            <v>A3</v>
          </cell>
          <cell r="E10" t="str">
            <v>Čas:</v>
          </cell>
          <cell r="I10" t="str">
            <v>VČELKOVÁ ADELA</v>
          </cell>
          <cell r="N10">
            <v>3</v>
          </cell>
          <cell r="O10">
            <v>6</v>
          </cell>
          <cell r="P10">
            <v>2</v>
          </cell>
          <cell r="V10">
            <v>0</v>
          </cell>
        </row>
        <row r="12">
          <cell r="E12" t="str">
            <v>Kategória :</v>
          </cell>
          <cell r="F12" t="str">
            <v>MŽ</v>
          </cell>
        </row>
        <row r="13">
          <cell r="I13" t="str">
            <v>Rozhodca</v>
          </cell>
          <cell r="P13" t="str">
            <v>Víťaz</v>
          </cell>
        </row>
        <row r="14">
          <cell r="E14" t="str">
            <v>Skupina :</v>
          </cell>
          <cell r="F14" t="str">
            <v>A</v>
          </cell>
          <cell r="I14" t="str">
            <v/>
          </cell>
          <cell r="N14" t="str">
            <v>ČINČUROVÁ EMA</v>
          </cell>
        </row>
        <row r="16">
          <cell r="E16" t="str">
            <v>Zápas:</v>
          </cell>
          <cell r="F16" t="str">
            <v xml:space="preserve"> 1-3</v>
          </cell>
        </row>
        <row r="17">
          <cell r="H17" t="str">
            <v>Udelené karty - priestupok</v>
          </cell>
        </row>
        <row r="19">
          <cell r="I19" t="str">
            <v>ČINČUROVÁ EMA</v>
          </cell>
          <cell r="P19" t="str">
            <v>VČELKOVÁ ADELA</v>
          </cell>
        </row>
        <row r="20">
          <cell r="H20" t="str">
            <v>Ž</v>
          </cell>
          <cell r="O20" t="str">
            <v>Ž</v>
          </cell>
        </row>
        <row r="21">
          <cell r="H21" t="str">
            <v>ŽČ</v>
          </cell>
          <cell r="O21" t="str">
            <v>ŽČ</v>
          </cell>
        </row>
        <row r="22">
          <cell r="H22" t="str">
            <v>ŽČ</v>
          </cell>
          <cell r="O22" t="str">
            <v>ŽČ</v>
          </cell>
        </row>
        <row r="25">
          <cell r="A25" t="str">
            <v>B 1-3</v>
          </cell>
          <cell r="E25" t="str">
            <v xml:space="preserve">zápas č. </v>
          </cell>
          <cell r="F25">
            <v>2</v>
          </cell>
          <cell r="H25" t="str">
            <v>Servis</v>
          </cell>
          <cell r="V25" t="str">
            <v>pomer</v>
          </cell>
          <cell r="Z25">
            <v>3</v>
          </cell>
          <cell r="AA25">
            <v>0</v>
          </cell>
        </row>
        <row r="26">
          <cell r="G26" t="str">
            <v>Time out</v>
          </cell>
          <cell r="H26" t="str">
            <v>Príjem</v>
          </cell>
          <cell r="N26">
            <v>1</v>
          </cell>
          <cell r="O26">
            <v>2</v>
          </cell>
          <cell r="P26">
            <v>3</v>
          </cell>
          <cell r="Q26">
            <v>4</v>
          </cell>
          <cell r="R26">
            <v>5</v>
          </cell>
          <cell r="S26">
            <v>6</v>
          </cell>
          <cell r="T26">
            <v>7</v>
          </cell>
          <cell r="V26" t="str">
            <v>setov</v>
          </cell>
        </row>
        <row r="27">
          <cell r="A27" t="str">
            <v>B1</v>
          </cell>
          <cell r="E27" t="str">
            <v>Stôl:</v>
          </cell>
          <cell r="F27" t="str">
            <v xml:space="preserve"> </v>
          </cell>
          <cell r="I27" t="str">
            <v>VINCZEOVÁ LAURA</v>
          </cell>
          <cell r="N27">
            <v>11</v>
          </cell>
          <cell r="O27">
            <v>11</v>
          </cell>
          <cell r="P27">
            <v>11</v>
          </cell>
          <cell r="V27">
            <v>3</v>
          </cell>
        </row>
        <row r="29">
          <cell r="E29" t="str">
            <v>Dátum:</v>
          </cell>
          <cell r="F29">
            <v>43211</v>
          </cell>
        </row>
        <row r="30">
          <cell r="A30" t="str">
            <v>B3</v>
          </cell>
          <cell r="E30" t="str">
            <v>Čas:</v>
          </cell>
          <cell r="I30" t="str">
            <v>BUGOVÁ JESSICA</v>
          </cell>
          <cell r="N30">
            <v>3</v>
          </cell>
          <cell r="O30">
            <v>8</v>
          </cell>
          <cell r="P30">
            <v>1</v>
          </cell>
          <cell r="V30">
            <v>0</v>
          </cell>
        </row>
        <row r="32">
          <cell r="E32" t="str">
            <v>Kategória :</v>
          </cell>
          <cell r="F32" t="str">
            <v>MŽ</v>
          </cell>
        </row>
        <row r="33">
          <cell r="I33" t="str">
            <v>Rozhodca</v>
          </cell>
          <cell r="P33" t="str">
            <v>Víťaz</v>
          </cell>
        </row>
        <row r="34">
          <cell r="E34" t="str">
            <v>Skupina :</v>
          </cell>
          <cell r="F34" t="str">
            <v>B</v>
          </cell>
          <cell r="I34" t="str">
            <v/>
          </cell>
          <cell r="N34" t="str">
            <v>VINCZEOVÁ LAURA</v>
          </cell>
        </row>
        <row r="36">
          <cell r="E36" t="str">
            <v>Zápas:</v>
          </cell>
          <cell r="F36" t="str">
            <v xml:space="preserve"> 1-3</v>
          </cell>
        </row>
        <row r="37">
          <cell r="H37" t="str">
            <v>Udelené karty - priestupok</v>
          </cell>
        </row>
        <row r="39">
          <cell r="I39" t="str">
            <v>VINCZEOVÁ LAURA</v>
          </cell>
          <cell r="P39" t="str">
            <v>BUGOVÁ JESSICA</v>
          </cell>
        </row>
        <row r="40">
          <cell r="H40" t="str">
            <v>Ž</v>
          </cell>
          <cell r="O40" t="str">
            <v>Ž</v>
          </cell>
        </row>
        <row r="41">
          <cell r="H41" t="str">
            <v>ŽČ</v>
          </cell>
          <cell r="O41" t="str">
            <v>ŽČ</v>
          </cell>
        </row>
        <row r="42">
          <cell r="H42" t="str">
            <v>ŽČ</v>
          </cell>
          <cell r="O42" t="str">
            <v>ŽČ</v>
          </cell>
        </row>
        <row r="45">
          <cell r="A45" t="str">
            <v>C 1-3</v>
          </cell>
          <cell r="E45" t="str">
            <v xml:space="preserve">zápas č. </v>
          </cell>
          <cell r="F45">
            <v>3</v>
          </cell>
          <cell r="H45" t="str">
            <v>Servis</v>
          </cell>
          <cell r="V45" t="str">
            <v>pomer</v>
          </cell>
          <cell r="Z45">
            <v>3</v>
          </cell>
          <cell r="AA45">
            <v>0</v>
          </cell>
        </row>
        <row r="46">
          <cell r="G46" t="str">
            <v>Time out</v>
          </cell>
          <cell r="H46" t="str">
            <v>Príjem</v>
          </cell>
          <cell r="N46">
            <v>1</v>
          </cell>
          <cell r="O46">
            <v>2</v>
          </cell>
          <cell r="P46">
            <v>3</v>
          </cell>
          <cell r="Q46">
            <v>4</v>
          </cell>
          <cell r="R46">
            <v>5</v>
          </cell>
          <cell r="S46">
            <v>6</v>
          </cell>
          <cell r="T46">
            <v>7</v>
          </cell>
          <cell r="V46" t="str">
            <v>setov</v>
          </cell>
        </row>
        <row r="47">
          <cell r="A47" t="str">
            <v>C1</v>
          </cell>
          <cell r="E47" t="str">
            <v>Stôl:</v>
          </cell>
          <cell r="F47" t="str">
            <v xml:space="preserve"> </v>
          </cell>
          <cell r="I47" t="str">
            <v>WALLENFELSOVÁ ANETA</v>
          </cell>
          <cell r="N47">
            <v>12</v>
          </cell>
          <cell r="O47">
            <v>11</v>
          </cell>
          <cell r="P47">
            <v>11</v>
          </cell>
          <cell r="V47">
            <v>3</v>
          </cell>
        </row>
        <row r="49">
          <cell r="E49" t="str">
            <v>Dátum:</v>
          </cell>
          <cell r="F49">
            <v>43211</v>
          </cell>
        </row>
        <row r="50">
          <cell r="A50" t="str">
            <v>C3</v>
          </cell>
          <cell r="E50" t="str">
            <v>Čas:</v>
          </cell>
          <cell r="I50" t="str">
            <v>VANIŠOVÁ VANDA</v>
          </cell>
          <cell r="N50">
            <v>10</v>
          </cell>
          <cell r="O50">
            <v>5</v>
          </cell>
          <cell r="P50">
            <v>5</v>
          </cell>
          <cell r="V50">
            <v>0</v>
          </cell>
        </row>
        <row r="52">
          <cell r="E52" t="str">
            <v>Kategória :</v>
          </cell>
          <cell r="F52" t="str">
            <v>MŽ</v>
          </cell>
        </row>
        <row r="53">
          <cell r="I53" t="str">
            <v>Rozhodca</v>
          </cell>
          <cell r="P53" t="str">
            <v>Víťaz</v>
          </cell>
        </row>
        <row r="54">
          <cell r="E54" t="str">
            <v>Skupina :</v>
          </cell>
          <cell r="F54" t="str">
            <v>C</v>
          </cell>
          <cell r="I54" t="str">
            <v/>
          </cell>
          <cell r="N54" t="str">
            <v>WALLENFELSOVÁ ANETA</v>
          </cell>
        </row>
        <row r="56">
          <cell r="E56" t="str">
            <v>Zápas:</v>
          </cell>
          <cell r="F56" t="str">
            <v xml:space="preserve"> 1-3</v>
          </cell>
        </row>
        <row r="57">
          <cell r="H57" t="str">
            <v>Udelené karty - priestupok</v>
          </cell>
        </row>
        <row r="59">
          <cell r="I59" t="str">
            <v>WALLENFELSOVÁ ANETA</v>
          </cell>
          <cell r="P59" t="str">
            <v>VANIŠOVÁ VANDA</v>
          </cell>
        </row>
        <row r="60">
          <cell r="H60" t="str">
            <v>Ž</v>
          </cell>
          <cell r="O60" t="str">
            <v>Ž</v>
          </cell>
        </row>
        <row r="61">
          <cell r="H61" t="str">
            <v>ŽČ</v>
          </cell>
          <cell r="O61" t="str">
            <v>ŽČ</v>
          </cell>
        </row>
        <row r="62">
          <cell r="H62" t="str">
            <v>ŽČ</v>
          </cell>
          <cell r="O62" t="str">
            <v>ŽČ</v>
          </cell>
        </row>
        <row r="65">
          <cell r="A65" t="str">
            <v>D 1-3</v>
          </cell>
          <cell r="E65" t="str">
            <v xml:space="preserve">zápas č. </v>
          </cell>
          <cell r="F65">
            <v>4</v>
          </cell>
          <cell r="H65" t="str">
            <v>Servis</v>
          </cell>
          <cell r="V65" t="str">
            <v>pomer</v>
          </cell>
          <cell r="Z65">
            <v>3</v>
          </cell>
          <cell r="AA65">
            <v>0</v>
          </cell>
        </row>
        <row r="66">
          <cell r="G66" t="str">
            <v>Time out</v>
          </cell>
          <cell r="H66" t="str">
            <v>Príjem</v>
          </cell>
          <cell r="N66">
            <v>1</v>
          </cell>
          <cell r="O66">
            <v>2</v>
          </cell>
          <cell r="P66">
            <v>3</v>
          </cell>
          <cell r="Q66">
            <v>4</v>
          </cell>
          <cell r="R66">
            <v>5</v>
          </cell>
          <cell r="S66">
            <v>6</v>
          </cell>
          <cell r="T66">
            <v>7</v>
          </cell>
          <cell r="V66" t="str">
            <v>setov</v>
          </cell>
        </row>
        <row r="67">
          <cell r="A67" t="str">
            <v>D1</v>
          </cell>
          <cell r="E67" t="str">
            <v>Stôl:</v>
          </cell>
          <cell r="F67" t="str">
            <v xml:space="preserve"> </v>
          </cell>
          <cell r="I67" t="str">
            <v>ŠINKAROVÁ MONIKA</v>
          </cell>
          <cell r="N67">
            <v>11</v>
          </cell>
          <cell r="O67">
            <v>11</v>
          </cell>
          <cell r="P67">
            <v>11</v>
          </cell>
          <cell r="V67">
            <v>3</v>
          </cell>
        </row>
        <row r="69">
          <cell r="E69" t="str">
            <v>Dátum:</v>
          </cell>
          <cell r="F69">
            <v>43211</v>
          </cell>
        </row>
        <row r="70">
          <cell r="A70" t="str">
            <v>D3</v>
          </cell>
          <cell r="E70" t="str">
            <v>Čas:</v>
          </cell>
          <cell r="I70" t="str">
            <v>STRAKOVÁ JANKA</v>
          </cell>
          <cell r="N70">
            <v>3</v>
          </cell>
          <cell r="O70">
            <v>3</v>
          </cell>
          <cell r="P70">
            <v>7</v>
          </cell>
          <cell r="V70">
            <v>0</v>
          </cell>
        </row>
        <row r="72">
          <cell r="E72" t="str">
            <v>Kategória :</v>
          </cell>
          <cell r="F72" t="str">
            <v>MŽ</v>
          </cell>
        </row>
        <row r="73">
          <cell r="I73" t="str">
            <v>Rozhodca</v>
          </cell>
          <cell r="P73" t="str">
            <v>Víťaz</v>
          </cell>
        </row>
        <row r="74">
          <cell r="E74" t="str">
            <v>Skupina :</v>
          </cell>
          <cell r="F74" t="str">
            <v>D</v>
          </cell>
          <cell r="I74" t="str">
            <v/>
          </cell>
          <cell r="N74" t="str">
            <v>ŠINKAROVÁ MONIKA</v>
          </cell>
        </row>
        <row r="76">
          <cell r="E76" t="str">
            <v>Zápas:</v>
          </cell>
          <cell r="F76" t="str">
            <v xml:space="preserve"> 1-3</v>
          </cell>
        </row>
        <row r="77">
          <cell r="H77" t="str">
            <v>Udelené karty - priestupok</v>
          </cell>
        </row>
        <row r="79">
          <cell r="I79" t="str">
            <v>ŠINKAROVÁ MONIKA</v>
          </cell>
          <cell r="P79" t="str">
            <v>STRAKOVÁ JANKA</v>
          </cell>
        </row>
        <row r="80">
          <cell r="H80" t="str">
            <v>Ž</v>
          </cell>
          <cell r="O80" t="str">
            <v>Ž</v>
          </cell>
        </row>
        <row r="81">
          <cell r="H81" t="str">
            <v>ŽČ</v>
          </cell>
          <cell r="O81" t="str">
            <v>ŽČ</v>
          </cell>
        </row>
        <row r="82">
          <cell r="H82" t="str">
            <v>ŽČ</v>
          </cell>
          <cell r="O82" t="str">
            <v>ŽČ</v>
          </cell>
        </row>
        <row r="85">
          <cell r="A85" t="str">
            <v>E 1-3</v>
          </cell>
          <cell r="E85" t="str">
            <v xml:space="preserve">zápas č. </v>
          </cell>
          <cell r="F85">
            <v>5</v>
          </cell>
          <cell r="H85" t="str">
            <v>Servis</v>
          </cell>
          <cell r="V85" t="str">
            <v>pomer</v>
          </cell>
          <cell r="Z85">
            <v>3</v>
          </cell>
          <cell r="AA85">
            <v>0</v>
          </cell>
        </row>
        <row r="86">
          <cell r="G86" t="str">
            <v>Time out</v>
          </cell>
          <cell r="H86" t="str">
            <v>Príjem</v>
          </cell>
          <cell r="N86">
            <v>1</v>
          </cell>
          <cell r="O86">
            <v>2</v>
          </cell>
          <cell r="P86">
            <v>3</v>
          </cell>
          <cell r="Q86">
            <v>4</v>
          </cell>
          <cell r="R86">
            <v>5</v>
          </cell>
          <cell r="S86">
            <v>6</v>
          </cell>
          <cell r="T86">
            <v>7</v>
          </cell>
          <cell r="V86" t="str">
            <v>setov</v>
          </cell>
        </row>
        <row r="87">
          <cell r="A87" t="str">
            <v>E1</v>
          </cell>
          <cell r="E87" t="str">
            <v>Stôl:</v>
          </cell>
          <cell r="F87" t="str">
            <v xml:space="preserve"> </v>
          </cell>
          <cell r="I87" t="str">
            <v>BILKOVIČOVÁ SÁRA</v>
          </cell>
          <cell r="N87">
            <v>11</v>
          </cell>
          <cell r="O87">
            <v>11</v>
          </cell>
          <cell r="P87">
            <v>11</v>
          </cell>
          <cell r="V87">
            <v>3</v>
          </cell>
        </row>
        <row r="89">
          <cell r="E89" t="str">
            <v>Dátum:</v>
          </cell>
          <cell r="F89">
            <v>43211</v>
          </cell>
        </row>
        <row r="90">
          <cell r="A90" t="str">
            <v>E3</v>
          </cell>
          <cell r="E90" t="str">
            <v>Čas:</v>
          </cell>
          <cell r="I90" t="str">
            <v>ČERMÁKOVÁ IVANA</v>
          </cell>
          <cell r="N90">
            <v>5</v>
          </cell>
          <cell r="O90">
            <v>4</v>
          </cell>
          <cell r="P90">
            <v>1</v>
          </cell>
          <cell r="V90">
            <v>0</v>
          </cell>
        </row>
        <row r="92">
          <cell r="E92" t="str">
            <v>Kategória :</v>
          </cell>
          <cell r="F92" t="str">
            <v>MŽ</v>
          </cell>
        </row>
        <row r="93">
          <cell r="I93" t="str">
            <v>Rozhodca</v>
          </cell>
          <cell r="P93" t="str">
            <v>Víťaz</v>
          </cell>
        </row>
        <row r="94">
          <cell r="E94" t="str">
            <v>Skupina :</v>
          </cell>
          <cell r="F94" t="str">
            <v>E</v>
          </cell>
          <cell r="I94" t="str">
            <v/>
          </cell>
          <cell r="N94" t="str">
            <v>BILKOVIČOVÁ SÁRA</v>
          </cell>
        </row>
        <row r="96">
          <cell r="E96" t="str">
            <v>Zápas:</v>
          </cell>
          <cell r="F96" t="str">
            <v xml:space="preserve"> 1-3</v>
          </cell>
        </row>
        <row r="97">
          <cell r="H97" t="str">
            <v>Udelené karty - priestupok</v>
          </cell>
        </row>
        <row r="99">
          <cell r="I99" t="str">
            <v>BILKOVIČOVÁ SÁRA</v>
          </cell>
          <cell r="P99" t="str">
            <v>ČERMÁKOVÁ IVANA</v>
          </cell>
        </row>
        <row r="100">
          <cell r="H100" t="str">
            <v>Ž</v>
          </cell>
          <cell r="O100" t="str">
            <v>Ž</v>
          </cell>
        </row>
        <row r="101">
          <cell r="H101" t="str">
            <v>ŽČ</v>
          </cell>
          <cell r="O101" t="str">
            <v>ŽČ</v>
          </cell>
        </row>
        <row r="102">
          <cell r="H102" t="str">
            <v>ŽČ</v>
          </cell>
          <cell r="O102" t="str">
            <v>ŽČ</v>
          </cell>
        </row>
        <row r="105">
          <cell r="A105" t="str">
            <v>F 1-3</v>
          </cell>
          <cell r="E105" t="str">
            <v xml:space="preserve">zápas č. </v>
          </cell>
          <cell r="F105">
            <v>6</v>
          </cell>
          <cell r="H105" t="str">
            <v>Servis</v>
          </cell>
          <cell r="V105" t="str">
            <v>pomer</v>
          </cell>
          <cell r="Z105">
            <v>3</v>
          </cell>
          <cell r="AA105">
            <v>0</v>
          </cell>
        </row>
        <row r="106">
          <cell r="G106" t="str">
            <v>Time out</v>
          </cell>
          <cell r="H106" t="str">
            <v>Príjem</v>
          </cell>
          <cell r="N106">
            <v>1</v>
          </cell>
          <cell r="O106">
            <v>2</v>
          </cell>
          <cell r="P106">
            <v>3</v>
          </cell>
          <cell r="Q106">
            <v>4</v>
          </cell>
          <cell r="R106">
            <v>5</v>
          </cell>
          <cell r="S106">
            <v>6</v>
          </cell>
          <cell r="T106">
            <v>7</v>
          </cell>
          <cell r="V106" t="str">
            <v>setov</v>
          </cell>
        </row>
        <row r="107">
          <cell r="A107" t="str">
            <v>F1</v>
          </cell>
          <cell r="E107" t="str">
            <v>Stôl:</v>
          </cell>
          <cell r="F107" t="str">
            <v xml:space="preserve"> </v>
          </cell>
          <cell r="I107" t="str">
            <v>MÜLLEROVÁ EMA</v>
          </cell>
          <cell r="N107">
            <v>11</v>
          </cell>
          <cell r="O107">
            <v>11</v>
          </cell>
          <cell r="P107">
            <v>11</v>
          </cell>
          <cell r="V107">
            <v>3</v>
          </cell>
        </row>
        <row r="109">
          <cell r="E109" t="str">
            <v>Dátum:</v>
          </cell>
          <cell r="F109">
            <v>43211</v>
          </cell>
        </row>
        <row r="110">
          <cell r="A110" t="str">
            <v>F3</v>
          </cell>
          <cell r="E110" t="str">
            <v>Čas:</v>
          </cell>
          <cell r="I110" t="str">
            <v>KUBJATKOVÁ ALICA</v>
          </cell>
          <cell r="N110">
            <v>3</v>
          </cell>
          <cell r="O110">
            <v>5</v>
          </cell>
          <cell r="P110">
            <v>8</v>
          </cell>
          <cell r="V110">
            <v>0</v>
          </cell>
        </row>
        <row r="112">
          <cell r="E112" t="str">
            <v>Kategória :</v>
          </cell>
          <cell r="F112" t="str">
            <v>MŽ</v>
          </cell>
        </row>
        <row r="113">
          <cell r="I113" t="str">
            <v>Rozhodca</v>
          </cell>
          <cell r="P113" t="str">
            <v>Víťaz</v>
          </cell>
        </row>
        <row r="114">
          <cell r="E114" t="str">
            <v>Skupina :</v>
          </cell>
          <cell r="F114" t="str">
            <v>F</v>
          </cell>
          <cell r="I114" t="str">
            <v/>
          </cell>
          <cell r="N114" t="str">
            <v>MÜLLEROVÁ EMA</v>
          </cell>
        </row>
        <row r="116">
          <cell r="E116" t="str">
            <v>Zápas:</v>
          </cell>
          <cell r="F116" t="str">
            <v xml:space="preserve"> 1-3</v>
          </cell>
        </row>
        <row r="117">
          <cell r="H117" t="str">
            <v>Udelené karty - priestupok</v>
          </cell>
        </row>
        <row r="119">
          <cell r="I119" t="str">
            <v>MÜLLEROVÁ EMA</v>
          </cell>
          <cell r="P119" t="str">
            <v>KUBJATKOVÁ ALICA</v>
          </cell>
        </row>
        <row r="120">
          <cell r="H120" t="str">
            <v>Ž</v>
          </cell>
          <cell r="O120" t="str">
            <v>Ž</v>
          </cell>
        </row>
        <row r="121">
          <cell r="H121" t="str">
            <v>ŽČ</v>
          </cell>
          <cell r="O121" t="str">
            <v>ŽČ</v>
          </cell>
        </row>
        <row r="122">
          <cell r="H122" t="str">
            <v>ŽČ</v>
          </cell>
          <cell r="O122" t="str">
            <v>ŽČ</v>
          </cell>
        </row>
        <row r="125">
          <cell r="A125" t="str">
            <v>G 1-3</v>
          </cell>
          <cell r="E125" t="str">
            <v xml:space="preserve">zápas č. </v>
          </cell>
          <cell r="F125">
            <v>7</v>
          </cell>
          <cell r="H125" t="str">
            <v>Servis</v>
          </cell>
          <cell r="V125" t="str">
            <v>pomer</v>
          </cell>
          <cell r="Z125">
            <v>3</v>
          </cell>
          <cell r="AA125">
            <v>0</v>
          </cell>
        </row>
        <row r="126">
          <cell r="G126" t="str">
            <v>Time out</v>
          </cell>
          <cell r="H126" t="str">
            <v>Príjem</v>
          </cell>
          <cell r="N126">
            <v>1</v>
          </cell>
          <cell r="O126">
            <v>2</v>
          </cell>
          <cell r="P126">
            <v>3</v>
          </cell>
          <cell r="Q126">
            <v>4</v>
          </cell>
          <cell r="R126">
            <v>5</v>
          </cell>
          <cell r="S126">
            <v>6</v>
          </cell>
          <cell r="T126">
            <v>7</v>
          </cell>
          <cell r="V126" t="str">
            <v>setov</v>
          </cell>
        </row>
        <row r="127">
          <cell r="A127" t="str">
            <v>G1</v>
          </cell>
          <cell r="E127" t="str">
            <v>Stôl:</v>
          </cell>
          <cell r="F127" t="str">
            <v xml:space="preserve"> </v>
          </cell>
          <cell r="I127" t="str">
            <v>IVANČÁKOVÁ SIMONA</v>
          </cell>
          <cell r="N127">
            <v>12</v>
          </cell>
          <cell r="O127">
            <v>11</v>
          </cell>
          <cell r="P127">
            <v>11</v>
          </cell>
          <cell r="V127">
            <v>3</v>
          </cell>
        </row>
        <row r="129">
          <cell r="E129" t="str">
            <v>Dátum:</v>
          </cell>
          <cell r="F129">
            <v>43211</v>
          </cell>
        </row>
        <row r="130">
          <cell r="A130" t="str">
            <v>G3</v>
          </cell>
          <cell r="E130" t="str">
            <v>Čas:</v>
          </cell>
          <cell r="I130" t="str">
            <v>SABOLOVÁ LAURA</v>
          </cell>
          <cell r="N130">
            <v>10</v>
          </cell>
          <cell r="O130">
            <v>2</v>
          </cell>
          <cell r="P130">
            <v>5</v>
          </cell>
          <cell r="V130">
            <v>0</v>
          </cell>
        </row>
        <row r="132">
          <cell r="E132" t="str">
            <v>Kategória :</v>
          </cell>
          <cell r="F132" t="str">
            <v>MŽ</v>
          </cell>
        </row>
        <row r="133">
          <cell r="I133" t="str">
            <v>Rozhodca</v>
          </cell>
          <cell r="P133" t="str">
            <v>Víťaz</v>
          </cell>
        </row>
        <row r="134">
          <cell r="E134" t="str">
            <v>Skupina :</v>
          </cell>
          <cell r="F134" t="str">
            <v>G</v>
          </cell>
          <cell r="I134" t="str">
            <v/>
          </cell>
          <cell r="N134" t="str">
            <v>IVANČÁKOVÁ SIMONA</v>
          </cell>
        </row>
        <row r="136">
          <cell r="E136" t="str">
            <v>Zápas:</v>
          </cell>
          <cell r="F136" t="str">
            <v xml:space="preserve"> 1-3</v>
          </cell>
        </row>
        <row r="137">
          <cell r="H137" t="str">
            <v>Udelené karty - priestupok</v>
          </cell>
        </row>
        <row r="139">
          <cell r="I139" t="str">
            <v>IVANČÁKOVÁ SIMONA</v>
          </cell>
          <cell r="P139" t="str">
            <v>SABOLOVÁ LAURA</v>
          </cell>
        </row>
        <row r="140">
          <cell r="H140" t="str">
            <v>Ž</v>
          </cell>
          <cell r="O140" t="str">
            <v>Ž</v>
          </cell>
        </row>
        <row r="141">
          <cell r="H141" t="str">
            <v>ŽČ</v>
          </cell>
          <cell r="O141" t="str">
            <v>ŽČ</v>
          </cell>
        </row>
        <row r="142">
          <cell r="H142" t="str">
            <v>ŽČ</v>
          </cell>
          <cell r="O142" t="str">
            <v>ŽČ</v>
          </cell>
        </row>
        <row r="145">
          <cell r="A145" t="str">
            <v>H 1-3</v>
          </cell>
          <cell r="E145" t="str">
            <v xml:space="preserve">zápas č. </v>
          </cell>
          <cell r="F145">
            <v>8</v>
          </cell>
          <cell r="H145" t="str">
            <v>Servis</v>
          </cell>
          <cell r="V145" t="str">
            <v>pomer</v>
          </cell>
          <cell r="Z145">
            <v>3</v>
          </cell>
          <cell r="AA145">
            <v>0</v>
          </cell>
        </row>
        <row r="146">
          <cell r="G146" t="str">
            <v>Time out</v>
          </cell>
          <cell r="H146" t="str">
            <v>Príjem</v>
          </cell>
          <cell r="N146">
            <v>1</v>
          </cell>
          <cell r="O146">
            <v>2</v>
          </cell>
          <cell r="P146">
            <v>3</v>
          </cell>
          <cell r="Q146">
            <v>4</v>
          </cell>
          <cell r="R146">
            <v>5</v>
          </cell>
          <cell r="S146">
            <v>6</v>
          </cell>
          <cell r="T146">
            <v>7</v>
          </cell>
          <cell r="V146" t="str">
            <v>setov</v>
          </cell>
        </row>
        <row r="147">
          <cell r="A147" t="str">
            <v>H1</v>
          </cell>
          <cell r="E147" t="str">
            <v>Stôl:</v>
          </cell>
          <cell r="F147" t="str">
            <v xml:space="preserve"> </v>
          </cell>
          <cell r="I147" t="str">
            <v>DZIEWICZOVÁ LEA</v>
          </cell>
          <cell r="N147">
            <v>11</v>
          </cell>
          <cell r="O147">
            <v>11</v>
          </cell>
          <cell r="P147">
            <v>11</v>
          </cell>
          <cell r="V147">
            <v>3</v>
          </cell>
        </row>
        <row r="149">
          <cell r="E149" t="str">
            <v>Dátum:</v>
          </cell>
          <cell r="F149">
            <v>43211</v>
          </cell>
        </row>
        <row r="150">
          <cell r="A150" t="str">
            <v>H3</v>
          </cell>
          <cell r="E150" t="str">
            <v>Čas:</v>
          </cell>
          <cell r="I150" t="str">
            <v>KOVÁČOVÁ LENKA</v>
          </cell>
          <cell r="N150">
            <v>4</v>
          </cell>
          <cell r="O150">
            <v>3</v>
          </cell>
          <cell r="P150">
            <v>2</v>
          </cell>
          <cell r="V150">
            <v>0</v>
          </cell>
        </row>
        <row r="152">
          <cell r="E152" t="str">
            <v>Kategória :</v>
          </cell>
          <cell r="F152" t="str">
            <v>MŽ</v>
          </cell>
        </row>
        <row r="153">
          <cell r="I153" t="str">
            <v>Rozhodca</v>
          </cell>
          <cell r="P153" t="str">
            <v>Víťaz</v>
          </cell>
        </row>
        <row r="154">
          <cell r="E154" t="str">
            <v>Skupina :</v>
          </cell>
          <cell r="F154" t="str">
            <v>H</v>
          </cell>
          <cell r="I154" t="str">
            <v/>
          </cell>
          <cell r="N154" t="str">
            <v>DZIEWICZOVÁ LEA</v>
          </cell>
        </row>
        <row r="156">
          <cell r="E156" t="str">
            <v>Zápas:</v>
          </cell>
          <cell r="F156" t="str">
            <v xml:space="preserve"> 1-3</v>
          </cell>
        </row>
        <row r="157">
          <cell r="H157" t="str">
            <v>Udelené karty - priestupok</v>
          </cell>
        </row>
        <row r="159">
          <cell r="I159" t="str">
            <v>DZIEWICZOVÁ LEA</v>
          </cell>
          <cell r="P159" t="str">
            <v>KOVÁČOVÁ LENKA</v>
          </cell>
        </row>
        <row r="160">
          <cell r="H160" t="str">
            <v>Ž</v>
          </cell>
          <cell r="O160" t="str">
            <v>Ž</v>
          </cell>
        </row>
        <row r="161">
          <cell r="H161" t="str">
            <v>ŽČ</v>
          </cell>
          <cell r="O161" t="str">
            <v>ŽČ</v>
          </cell>
        </row>
        <row r="162">
          <cell r="H162" t="str">
            <v>ŽČ</v>
          </cell>
          <cell r="O162" t="str">
            <v>ŽČ</v>
          </cell>
        </row>
        <row r="165">
          <cell r="A165" t="str">
            <v>I 1-3</v>
          </cell>
          <cell r="E165" t="str">
            <v xml:space="preserve">zápas č. </v>
          </cell>
          <cell r="F165">
            <v>9</v>
          </cell>
          <cell r="H165" t="str">
            <v>Servis</v>
          </cell>
          <cell r="V165" t="str">
            <v>pomer</v>
          </cell>
          <cell r="Z165">
            <v>3</v>
          </cell>
          <cell r="AA165">
            <v>0</v>
          </cell>
        </row>
        <row r="166">
          <cell r="G166" t="str">
            <v>Time out</v>
          </cell>
          <cell r="H166" t="str">
            <v>Príjem</v>
          </cell>
          <cell r="N166">
            <v>1</v>
          </cell>
          <cell r="O166">
            <v>2</v>
          </cell>
          <cell r="P166">
            <v>3</v>
          </cell>
          <cell r="Q166">
            <v>4</v>
          </cell>
          <cell r="R166">
            <v>5</v>
          </cell>
          <cell r="S166">
            <v>6</v>
          </cell>
          <cell r="T166">
            <v>7</v>
          </cell>
          <cell r="V166" t="str">
            <v>setov</v>
          </cell>
        </row>
        <row r="167">
          <cell r="A167" t="str">
            <v>I1</v>
          </cell>
          <cell r="E167" t="str">
            <v>Stôl:</v>
          </cell>
          <cell r="F167" t="str">
            <v xml:space="preserve"> </v>
          </cell>
          <cell r="I167" t="str">
            <v>MAJERČÍKOVÁ LINDA</v>
          </cell>
          <cell r="N167">
            <v>11</v>
          </cell>
          <cell r="O167">
            <v>11</v>
          </cell>
          <cell r="P167">
            <v>11</v>
          </cell>
          <cell r="V167">
            <v>3</v>
          </cell>
        </row>
        <row r="169">
          <cell r="E169" t="str">
            <v>Dátum:</v>
          </cell>
          <cell r="F169">
            <v>43211</v>
          </cell>
        </row>
        <row r="170">
          <cell r="A170" t="str">
            <v>I3</v>
          </cell>
          <cell r="E170" t="str">
            <v>Čas:</v>
          </cell>
          <cell r="I170" t="str">
            <v>BOHÁČOVÁ SABÍNA</v>
          </cell>
          <cell r="N170">
            <v>6</v>
          </cell>
          <cell r="O170">
            <v>9</v>
          </cell>
          <cell r="P170">
            <v>4</v>
          </cell>
          <cell r="V170">
            <v>0</v>
          </cell>
        </row>
        <row r="172">
          <cell r="E172" t="str">
            <v>Kategória :</v>
          </cell>
          <cell r="F172" t="str">
            <v>MŽ</v>
          </cell>
        </row>
        <row r="173">
          <cell r="I173" t="str">
            <v>Rozhodca</v>
          </cell>
          <cell r="P173" t="str">
            <v>Víťaz</v>
          </cell>
        </row>
        <row r="174">
          <cell r="E174" t="str">
            <v>Skupina :</v>
          </cell>
          <cell r="F174" t="str">
            <v>I</v>
          </cell>
          <cell r="I174" t="str">
            <v/>
          </cell>
          <cell r="N174" t="str">
            <v>MAJERČÍKOVÁ LINDA</v>
          </cell>
        </row>
        <row r="176">
          <cell r="E176" t="str">
            <v>Zápas:</v>
          </cell>
          <cell r="F176" t="str">
            <v xml:space="preserve"> 1-3</v>
          </cell>
        </row>
        <row r="177">
          <cell r="H177" t="str">
            <v>Udelené karty - priestupok</v>
          </cell>
        </row>
        <row r="179">
          <cell r="I179" t="str">
            <v>MAJERČÍKOVÁ LINDA</v>
          </cell>
          <cell r="P179" t="str">
            <v>BOHÁČOVÁ SABÍNA</v>
          </cell>
        </row>
        <row r="180">
          <cell r="H180" t="str">
            <v>Ž</v>
          </cell>
          <cell r="O180" t="str">
            <v>Ž</v>
          </cell>
        </row>
        <row r="181">
          <cell r="H181" t="str">
            <v>ŽČ</v>
          </cell>
          <cell r="O181" t="str">
            <v>ŽČ</v>
          </cell>
        </row>
        <row r="182">
          <cell r="H182" t="str">
            <v>ŽČ</v>
          </cell>
          <cell r="O182" t="str">
            <v>ŽČ</v>
          </cell>
        </row>
        <row r="185">
          <cell r="A185" t="str">
            <v>J 5-3</v>
          </cell>
          <cell r="E185" t="str">
            <v xml:space="preserve">zápas č. </v>
          </cell>
          <cell r="F185">
            <v>10</v>
          </cell>
          <cell r="H185" t="str">
            <v>Servis</v>
          </cell>
          <cell r="V185" t="str">
            <v>pomer</v>
          </cell>
          <cell r="Z185">
            <v>0</v>
          </cell>
          <cell r="AA185">
            <v>3</v>
          </cell>
        </row>
        <row r="186">
          <cell r="G186" t="str">
            <v>Time out</v>
          </cell>
          <cell r="H186" t="str">
            <v>Príjem</v>
          </cell>
          <cell r="N186">
            <v>1</v>
          </cell>
          <cell r="O186">
            <v>2</v>
          </cell>
          <cell r="P186">
            <v>3</v>
          </cell>
          <cell r="Q186">
            <v>4</v>
          </cell>
          <cell r="R186">
            <v>5</v>
          </cell>
          <cell r="S186">
            <v>6</v>
          </cell>
          <cell r="T186">
            <v>7</v>
          </cell>
          <cell r="V186" t="str">
            <v>setov</v>
          </cell>
        </row>
        <row r="187">
          <cell r="A187" t="str">
            <v>J5</v>
          </cell>
          <cell r="E187" t="str">
            <v>Stôl:</v>
          </cell>
          <cell r="F187" t="str">
            <v xml:space="preserve"> </v>
          </cell>
          <cell r="I187" t="str">
            <v>KUCHARÍKOVÁ VIKTÓRIA</v>
          </cell>
          <cell r="N187">
            <v>8</v>
          </cell>
          <cell r="O187">
            <v>7</v>
          </cell>
          <cell r="P187">
            <v>9</v>
          </cell>
          <cell r="V187">
            <v>0</v>
          </cell>
        </row>
        <row r="189">
          <cell r="E189" t="str">
            <v>Dátum:</v>
          </cell>
          <cell r="F189">
            <v>43211</v>
          </cell>
        </row>
        <row r="190">
          <cell r="A190" t="str">
            <v>J3</v>
          </cell>
          <cell r="E190" t="str">
            <v>Čas:</v>
          </cell>
          <cell r="I190" t="str">
            <v>KOTESOVÁ ADELA</v>
          </cell>
          <cell r="N190">
            <v>11</v>
          </cell>
          <cell r="O190">
            <v>11</v>
          </cell>
          <cell r="P190">
            <v>11</v>
          </cell>
          <cell r="V190">
            <v>3</v>
          </cell>
        </row>
        <row r="192">
          <cell r="E192" t="str">
            <v>Kategória :</v>
          </cell>
          <cell r="F192" t="str">
            <v>MŽ</v>
          </cell>
        </row>
        <row r="193">
          <cell r="I193" t="str">
            <v>Rozhodca</v>
          </cell>
          <cell r="P193" t="str">
            <v>Víťaz</v>
          </cell>
        </row>
        <row r="194">
          <cell r="E194" t="str">
            <v>Skupina :</v>
          </cell>
          <cell r="F194" t="str">
            <v>J</v>
          </cell>
          <cell r="I194" t="str">
            <v/>
          </cell>
          <cell r="N194" t="str">
            <v>KOTESOVÁ ADELA</v>
          </cell>
        </row>
        <row r="196">
          <cell r="E196" t="str">
            <v>Zápas:</v>
          </cell>
          <cell r="F196" t="str">
            <v xml:space="preserve"> 5-3</v>
          </cell>
        </row>
        <row r="197">
          <cell r="H197" t="str">
            <v>Udelené karty - priestupok</v>
          </cell>
        </row>
        <row r="199">
          <cell r="I199" t="str">
            <v>KUCHARÍKOVÁ VIKTÓRIA</v>
          </cell>
          <cell r="P199" t="str">
            <v>KOTESOVÁ ADELA</v>
          </cell>
        </row>
        <row r="200">
          <cell r="H200" t="str">
            <v>Ž</v>
          </cell>
          <cell r="O200" t="str">
            <v>Ž</v>
          </cell>
        </row>
        <row r="201">
          <cell r="H201" t="str">
            <v>ŽČ</v>
          </cell>
          <cell r="O201" t="str">
            <v>ŽČ</v>
          </cell>
        </row>
        <row r="202">
          <cell r="H202" t="str">
            <v>ŽČ</v>
          </cell>
          <cell r="O202" t="str">
            <v>ŽČ</v>
          </cell>
        </row>
        <row r="205">
          <cell r="A205" t="str">
            <v>K 5-3</v>
          </cell>
          <cell r="E205" t="str">
            <v xml:space="preserve">zápas č. </v>
          </cell>
          <cell r="F205">
            <v>11</v>
          </cell>
          <cell r="H205" t="str">
            <v>Servis</v>
          </cell>
          <cell r="V205" t="str">
            <v>pomer</v>
          </cell>
          <cell r="Z205">
            <v>0</v>
          </cell>
          <cell r="AA205">
            <v>3</v>
          </cell>
        </row>
        <row r="206">
          <cell r="G206" t="str">
            <v>Time out</v>
          </cell>
          <cell r="H206" t="str">
            <v>Príjem</v>
          </cell>
          <cell r="N206">
            <v>1</v>
          </cell>
          <cell r="O206">
            <v>2</v>
          </cell>
          <cell r="P206">
            <v>3</v>
          </cell>
          <cell r="Q206">
            <v>4</v>
          </cell>
          <cell r="R206">
            <v>5</v>
          </cell>
          <cell r="S206">
            <v>6</v>
          </cell>
          <cell r="T206">
            <v>7</v>
          </cell>
          <cell r="V206" t="str">
            <v>setov</v>
          </cell>
        </row>
        <row r="207">
          <cell r="A207" t="str">
            <v>K5</v>
          </cell>
          <cell r="E207" t="str">
            <v>Stôl:</v>
          </cell>
          <cell r="F207" t="str">
            <v xml:space="preserve"> </v>
          </cell>
          <cell r="I207" t="str">
            <v>LEE NINKA</v>
          </cell>
          <cell r="N207">
            <v>4</v>
          </cell>
          <cell r="O207">
            <v>1</v>
          </cell>
          <cell r="P207">
            <v>1</v>
          </cell>
          <cell r="V207">
            <v>0</v>
          </cell>
        </row>
        <row r="209">
          <cell r="E209" t="str">
            <v>Dátum:</v>
          </cell>
          <cell r="F209">
            <v>43211</v>
          </cell>
        </row>
        <row r="210">
          <cell r="A210" t="str">
            <v>K3</v>
          </cell>
          <cell r="E210" t="str">
            <v>Čas:</v>
          </cell>
          <cell r="I210" t="str">
            <v>FIALOVÁ SOFIA</v>
          </cell>
          <cell r="N210">
            <v>11</v>
          </cell>
          <cell r="O210">
            <v>11</v>
          </cell>
          <cell r="P210">
            <v>11</v>
          </cell>
          <cell r="V210">
            <v>3</v>
          </cell>
        </row>
        <row r="212">
          <cell r="E212" t="str">
            <v>Kategória :</v>
          </cell>
          <cell r="F212" t="str">
            <v>MŽ</v>
          </cell>
        </row>
        <row r="213">
          <cell r="I213" t="str">
            <v>Rozhodca</v>
          </cell>
          <cell r="P213" t="str">
            <v>Víťaz</v>
          </cell>
        </row>
        <row r="214">
          <cell r="E214" t="str">
            <v>Skupina :</v>
          </cell>
          <cell r="F214" t="str">
            <v>K</v>
          </cell>
          <cell r="I214" t="str">
            <v/>
          </cell>
          <cell r="N214" t="str">
            <v>FIALOVÁ SOFIA</v>
          </cell>
        </row>
        <row r="216">
          <cell r="E216" t="str">
            <v>Zápas:</v>
          </cell>
          <cell r="F216" t="str">
            <v xml:space="preserve"> 5-3</v>
          </cell>
        </row>
        <row r="217">
          <cell r="H217" t="str">
            <v>Udelené karty - priestupok</v>
          </cell>
        </row>
        <row r="219">
          <cell r="I219" t="str">
            <v>LEE NINKA</v>
          </cell>
          <cell r="P219" t="str">
            <v>FIALOVÁ SOFIA</v>
          </cell>
        </row>
        <row r="220">
          <cell r="H220" t="str">
            <v>Ž</v>
          </cell>
          <cell r="O220" t="str">
            <v>Ž</v>
          </cell>
        </row>
        <row r="221">
          <cell r="H221" t="str">
            <v>ŽČ</v>
          </cell>
          <cell r="O221" t="str">
            <v>ŽČ</v>
          </cell>
        </row>
        <row r="222">
          <cell r="H222" t="str">
            <v>ŽČ</v>
          </cell>
          <cell r="O222" t="str">
            <v>ŽČ</v>
          </cell>
        </row>
        <row r="225">
          <cell r="A225" t="str">
            <v>L 5-3</v>
          </cell>
          <cell r="E225" t="str">
            <v xml:space="preserve">zápas č. </v>
          </cell>
          <cell r="F225">
            <v>12</v>
          </cell>
          <cell r="H225" t="str">
            <v>Servis</v>
          </cell>
          <cell r="V225" t="str">
            <v>pomer</v>
          </cell>
          <cell r="Z225">
            <v>0</v>
          </cell>
          <cell r="AA225">
            <v>3</v>
          </cell>
        </row>
        <row r="226">
          <cell r="G226" t="str">
            <v>Time out</v>
          </cell>
          <cell r="H226" t="str">
            <v>Príjem</v>
          </cell>
          <cell r="N226">
            <v>1</v>
          </cell>
          <cell r="O226">
            <v>2</v>
          </cell>
          <cell r="P226">
            <v>3</v>
          </cell>
          <cell r="Q226">
            <v>4</v>
          </cell>
          <cell r="R226">
            <v>5</v>
          </cell>
          <cell r="S226">
            <v>6</v>
          </cell>
          <cell r="T226">
            <v>7</v>
          </cell>
          <cell r="V226" t="str">
            <v>setov</v>
          </cell>
        </row>
        <row r="227">
          <cell r="A227" t="str">
            <v>L5</v>
          </cell>
          <cell r="E227" t="str">
            <v>Stôl:</v>
          </cell>
          <cell r="F227" t="str">
            <v xml:space="preserve"> </v>
          </cell>
          <cell r="I227" t="str">
            <v>SVETLÍKOVÁ SOFIA</v>
          </cell>
          <cell r="N227">
            <v>10</v>
          </cell>
          <cell r="O227">
            <v>5</v>
          </cell>
          <cell r="P227">
            <v>3</v>
          </cell>
          <cell r="V227">
            <v>0</v>
          </cell>
        </row>
        <row r="229">
          <cell r="E229" t="str">
            <v>Dátum:</v>
          </cell>
          <cell r="F229">
            <v>43211</v>
          </cell>
        </row>
        <row r="230">
          <cell r="A230" t="str">
            <v>L3</v>
          </cell>
          <cell r="E230" t="str">
            <v>Čas:</v>
          </cell>
          <cell r="I230" t="str">
            <v>KORF CAROLINA</v>
          </cell>
          <cell r="N230">
            <v>12</v>
          </cell>
          <cell r="O230">
            <v>11</v>
          </cell>
          <cell r="P230">
            <v>11</v>
          </cell>
          <cell r="V230">
            <v>3</v>
          </cell>
        </row>
        <row r="232">
          <cell r="E232" t="str">
            <v>Kategória :</v>
          </cell>
          <cell r="F232" t="str">
            <v>MŽ</v>
          </cell>
        </row>
        <row r="233">
          <cell r="I233" t="str">
            <v>Rozhodca</v>
          </cell>
          <cell r="P233" t="str">
            <v>Víťaz</v>
          </cell>
        </row>
        <row r="234">
          <cell r="E234" t="str">
            <v>Skupina :</v>
          </cell>
          <cell r="F234" t="str">
            <v>L</v>
          </cell>
          <cell r="I234" t="str">
            <v/>
          </cell>
          <cell r="N234" t="str">
            <v>KORF CAROLINA</v>
          </cell>
        </row>
        <row r="236">
          <cell r="E236" t="str">
            <v>Zápas:</v>
          </cell>
          <cell r="F236" t="str">
            <v xml:space="preserve"> 5-3</v>
          </cell>
        </row>
        <row r="237">
          <cell r="H237" t="str">
            <v>Udelené karty - priestupok</v>
          </cell>
        </row>
        <row r="239">
          <cell r="I239" t="str">
            <v>SVETLÍKOVÁ SOFIA</v>
          </cell>
          <cell r="P239" t="str">
            <v>KORF CAROLINA</v>
          </cell>
        </row>
        <row r="240">
          <cell r="H240" t="str">
            <v>Ž</v>
          </cell>
          <cell r="O240" t="str">
            <v>Ž</v>
          </cell>
        </row>
        <row r="241">
          <cell r="H241" t="str">
            <v>ŽČ</v>
          </cell>
          <cell r="O241" t="str">
            <v>ŽČ</v>
          </cell>
        </row>
        <row r="242">
          <cell r="H242" t="str">
            <v>ŽČ</v>
          </cell>
          <cell r="O242" t="str">
            <v>ŽČ</v>
          </cell>
        </row>
        <row r="245">
          <cell r="A245" t="str">
            <v>J 4-2</v>
          </cell>
          <cell r="E245" t="str">
            <v xml:space="preserve">zápas č. </v>
          </cell>
          <cell r="F245">
            <v>13</v>
          </cell>
          <cell r="H245" t="str">
            <v>Servis</v>
          </cell>
          <cell r="V245" t="str">
            <v>pomer</v>
          </cell>
          <cell r="Z245">
            <v>0</v>
          </cell>
          <cell r="AA245">
            <v>3</v>
          </cell>
        </row>
        <row r="246">
          <cell r="G246" t="str">
            <v>Time out</v>
          </cell>
          <cell r="H246" t="str">
            <v>Príjem</v>
          </cell>
          <cell r="N246">
            <v>1</v>
          </cell>
          <cell r="O246">
            <v>2</v>
          </cell>
          <cell r="P246">
            <v>3</v>
          </cell>
          <cell r="Q246">
            <v>4</v>
          </cell>
          <cell r="R246">
            <v>5</v>
          </cell>
          <cell r="S246">
            <v>6</v>
          </cell>
          <cell r="T246">
            <v>7</v>
          </cell>
          <cell r="V246" t="str">
            <v>setov</v>
          </cell>
        </row>
        <row r="247">
          <cell r="A247" t="str">
            <v>J4</v>
          </cell>
          <cell r="E247" t="str">
            <v>Stôl:</v>
          </cell>
          <cell r="F247" t="str">
            <v xml:space="preserve"> </v>
          </cell>
          <cell r="I247" t="str">
            <v>HAVIERNIKOVÁ LINDA</v>
          </cell>
          <cell r="N247">
            <v>4</v>
          </cell>
          <cell r="O247">
            <v>3</v>
          </cell>
          <cell r="P247">
            <v>5</v>
          </cell>
          <cell r="V247">
            <v>0</v>
          </cell>
        </row>
        <row r="249">
          <cell r="E249" t="str">
            <v>Dátum:</v>
          </cell>
          <cell r="F249">
            <v>43211</v>
          </cell>
        </row>
        <row r="250">
          <cell r="A250" t="str">
            <v>J2</v>
          </cell>
          <cell r="E250" t="str">
            <v>Čas:</v>
          </cell>
          <cell r="I250" t="str">
            <v>FERENČÍKOVÁ SÁRA</v>
          </cell>
          <cell r="N250">
            <v>11</v>
          </cell>
          <cell r="O250">
            <v>11</v>
          </cell>
          <cell r="P250">
            <v>11</v>
          </cell>
          <cell r="V250">
            <v>3</v>
          </cell>
        </row>
        <row r="252">
          <cell r="E252" t="str">
            <v>Kategória :</v>
          </cell>
          <cell r="F252" t="str">
            <v>MŽ</v>
          </cell>
        </row>
        <row r="253">
          <cell r="I253" t="str">
            <v>Rozhodca</v>
          </cell>
          <cell r="P253" t="str">
            <v>Víťaz</v>
          </cell>
        </row>
        <row r="254">
          <cell r="E254" t="str">
            <v>Skupina :</v>
          </cell>
          <cell r="F254" t="str">
            <v>J</v>
          </cell>
          <cell r="I254" t="str">
            <v/>
          </cell>
          <cell r="N254" t="str">
            <v>FERENČÍKOVÁ SÁRA</v>
          </cell>
        </row>
        <row r="256">
          <cell r="E256" t="str">
            <v>Zápas:</v>
          </cell>
          <cell r="F256" t="str">
            <v xml:space="preserve"> 4-2</v>
          </cell>
        </row>
        <row r="257">
          <cell r="H257" t="str">
            <v>Udelené karty - priestupok</v>
          </cell>
        </row>
        <row r="259">
          <cell r="I259" t="str">
            <v>HAVIERNIKOVÁ LINDA</v>
          </cell>
          <cell r="P259" t="str">
            <v>FERENČÍKOVÁ SÁRA</v>
          </cell>
        </row>
        <row r="260">
          <cell r="H260" t="str">
            <v>Ž</v>
          </cell>
          <cell r="O260" t="str">
            <v>Ž</v>
          </cell>
        </row>
        <row r="261">
          <cell r="H261" t="str">
            <v>ŽČ</v>
          </cell>
          <cell r="O261" t="str">
            <v>ŽČ</v>
          </cell>
        </row>
        <row r="262">
          <cell r="H262" t="str">
            <v>ŽČ</v>
          </cell>
          <cell r="O262" t="str">
            <v>ŽČ</v>
          </cell>
        </row>
        <row r="265">
          <cell r="A265" t="str">
            <v>K 4-2</v>
          </cell>
          <cell r="E265" t="str">
            <v xml:space="preserve">zápas č. </v>
          </cell>
          <cell r="F265">
            <v>14</v>
          </cell>
          <cell r="H265" t="str">
            <v>Servis</v>
          </cell>
          <cell r="V265" t="str">
            <v>pomer</v>
          </cell>
          <cell r="Z265">
            <v>0</v>
          </cell>
          <cell r="AA265">
            <v>3</v>
          </cell>
        </row>
        <row r="266">
          <cell r="G266" t="str">
            <v>Time out</v>
          </cell>
          <cell r="H266" t="str">
            <v>Príjem</v>
          </cell>
          <cell r="N266">
            <v>1</v>
          </cell>
          <cell r="O266">
            <v>2</v>
          </cell>
          <cell r="P266">
            <v>3</v>
          </cell>
          <cell r="Q266">
            <v>4</v>
          </cell>
          <cell r="R266">
            <v>5</v>
          </cell>
          <cell r="S266">
            <v>6</v>
          </cell>
          <cell r="T266">
            <v>7</v>
          </cell>
          <cell r="V266" t="str">
            <v>setov</v>
          </cell>
        </row>
        <row r="267">
          <cell r="A267" t="str">
            <v>K4</v>
          </cell>
          <cell r="E267" t="str">
            <v>Stôl:</v>
          </cell>
          <cell r="F267" t="str">
            <v xml:space="preserve"> </v>
          </cell>
          <cell r="I267" t="str">
            <v>SZABOVÁ LAURA</v>
          </cell>
          <cell r="N267">
            <v>5</v>
          </cell>
          <cell r="O267">
            <v>2</v>
          </cell>
          <cell r="P267">
            <v>2</v>
          </cell>
          <cell r="V267">
            <v>0</v>
          </cell>
        </row>
        <row r="269">
          <cell r="E269" t="str">
            <v>Dátum:</v>
          </cell>
          <cell r="F269">
            <v>43211</v>
          </cell>
        </row>
        <row r="270">
          <cell r="A270" t="str">
            <v>K2</v>
          </cell>
          <cell r="E270" t="str">
            <v>Čas:</v>
          </cell>
          <cell r="I270" t="str">
            <v>ČULKOVÁ SIMONA</v>
          </cell>
          <cell r="N270">
            <v>11</v>
          </cell>
          <cell r="O270">
            <v>11</v>
          </cell>
          <cell r="P270">
            <v>11</v>
          </cell>
          <cell r="V270">
            <v>3</v>
          </cell>
        </row>
        <row r="272">
          <cell r="E272" t="str">
            <v>Kategória :</v>
          </cell>
          <cell r="F272" t="str">
            <v>MŽ</v>
          </cell>
        </row>
        <row r="273">
          <cell r="I273" t="str">
            <v>Rozhodca</v>
          </cell>
          <cell r="P273" t="str">
            <v>Víťaz</v>
          </cell>
        </row>
        <row r="274">
          <cell r="E274" t="str">
            <v>Skupina :</v>
          </cell>
          <cell r="F274" t="str">
            <v>K</v>
          </cell>
          <cell r="I274" t="str">
            <v/>
          </cell>
          <cell r="N274" t="str">
            <v>ČULKOVÁ SIMONA</v>
          </cell>
        </row>
        <row r="276">
          <cell r="E276" t="str">
            <v>Zápas:</v>
          </cell>
          <cell r="F276" t="str">
            <v xml:space="preserve"> 4-2</v>
          </cell>
        </row>
        <row r="277">
          <cell r="H277" t="str">
            <v>Udelené karty - priestupok</v>
          </cell>
        </row>
        <row r="279">
          <cell r="I279" t="str">
            <v>SZABOVÁ LAURA</v>
          </cell>
          <cell r="P279" t="str">
            <v>ČULKOVÁ SIMONA</v>
          </cell>
        </row>
        <row r="280">
          <cell r="H280" t="str">
            <v>Ž</v>
          </cell>
          <cell r="O280" t="str">
            <v>Ž</v>
          </cell>
        </row>
        <row r="281">
          <cell r="H281" t="str">
            <v>ŽČ</v>
          </cell>
          <cell r="O281" t="str">
            <v>ŽČ</v>
          </cell>
        </row>
        <row r="282">
          <cell r="H282" t="str">
            <v>ŽČ</v>
          </cell>
          <cell r="O282" t="str">
            <v>ŽČ</v>
          </cell>
        </row>
        <row r="285">
          <cell r="A285" t="str">
            <v>L 4-2</v>
          </cell>
          <cell r="E285" t="str">
            <v xml:space="preserve">zápas č. </v>
          </cell>
          <cell r="F285">
            <v>15</v>
          </cell>
          <cell r="H285" t="str">
            <v>Servis</v>
          </cell>
          <cell r="V285" t="str">
            <v>pomer</v>
          </cell>
          <cell r="Z285">
            <v>1</v>
          </cell>
          <cell r="AA285">
            <v>3</v>
          </cell>
        </row>
        <row r="286">
          <cell r="G286" t="str">
            <v>Time out</v>
          </cell>
          <cell r="H286" t="str">
            <v>Príjem</v>
          </cell>
          <cell r="N286">
            <v>1</v>
          </cell>
          <cell r="O286">
            <v>2</v>
          </cell>
          <cell r="P286">
            <v>3</v>
          </cell>
          <cell r="Q286">
            <v>4</v>
          </cell>
          <cell r="R286">
            <v>5</v>
          </cell>
          <cell r="S286">
            <v>6</v>
          </cell>
          <cell r="T286">
            <v>7</v>
          </cell>
          <cell r="V286" t="str">
            <v>setov</v>
          </cell>
        </row>
        <row r="287">
          <cell r="A287" t="str">
            <v>L4</v>
          </cell>
          <cell r="E287" t="str">
            <v>Stôl:</v>
          </cell>
          <cell r="F287" t="str">
            <v xml:space="preserve"> </v>
          </cell>
          <cell r="I287" t="str">
            <v>KOLESÁROVÁ DARINA</v>
          </cell>
          <cell r="N287">
            <v>11</v>
          </cell>
          <cell r="O287">
            <v>5</v>
          </cell>
          <cell r="P287">
            <v>9</v>
          </cell>
          <cell r="Q287">
            <v>6</v>
          </cell>
          <cell r="V287">
            <v>1</v>
          </cell>
        </row>
        <row r="289">
          <cell r="E289" t="str">
            <v>Dátum:</v>
          </cell>
          <cell r="F289">
            <v>43211</v>
          </cell>
        </row>
        <row r="290">
          <cell r="A290" t="str">
            <v>L2</v>
          </cell>
          <cell r="E290" t="str">
            <v>Čas:</v>
          </cell>
          <cell r="I290" t="str">
            <v>ĎUTMENTOVÁ KARIN</v>
          </cell>
          <cell r="N290">
            <v>9</v>
          </cell>
          <cell r="O290">
            <v>11</v>
          </cell>
          <cell r="P290">
            <v>11</v>
          </cell>
          <cell r="Q290">
            <v>11</v>
          </cell>
          <cell r="V290">
            <v>3</v>
          </cell>
        </row>
        <row r="292">
          <cell r="E292" t="str">
            <v>Kategória :</v>
          </cell>
          <cell r="F292" t="str">
            <v>MŽ</v>
          </cell>
        </row>
        <row r="293">
          <cell r="I293" t="str">
            <v>Rozhodca</v>
          </cell>
          <cell r="P293" t="str">
            <v>Víťaz</v>
          </cell>
        </row>
        <row r="294">
          <cell r="E294" t="str">
            <v>Skupina :</v>
          </cell>
          <cell r="F294" t="str">
            <v>L</v>
          </cell>
          <cell r="I294" t="str">
            <v/>
          </cell>
          <cell r="N294" t="str">
            <v>ĎUTMENTOVÁ KARIN</v>
          </cell>
        </row>
        <row r="296">
          <cell r="E296" t="str">
            <v>Zápas:</v>
          </cell>
          <cell r="F296" t="str">
            <v xml:space="preserve"> 4-2</v>
          </cell>
        </row>
        <row r="297">
          <cell r="H297" t="str">
            <v>Udelené karty - priestupok</v>
          </cell>
        </row>
        <row r="299">
          <cell r="I299" t="str">
            <v>KOLESÁROVÁ DARINA</v>
          </cell>
          <cell r="P299" t="str">
            <v>ĎUTMENTOVÁ KARIN</v>
          </cell>
        </row>
        <row r="300">
          <cell r="H300" t="str">
            <v>Ž</v>
          </cell>
          <cell r="O300" t="str">
            <v>Ž</v>
          </cell>
        </row>
        <row r="301">
          <cell r="H301" t="str">
            <v>ŽČ</v>
          </cell>
          <cell r="O301" t="str">
            <v>ŽČ</v>
          </cell>
        </row>
        <row r="302">
          <cell r="H302" t="str">
            <v>ŽČ</v>
          </cell>
          <cell r="O302" t="str">
            <v>ŽČ</v>
          </cell>
        </row>
        <row r="305">
          <cell r="A305" t="str">
            <v>A 2-4</v>
          </cell>
          <cell r="E305" t="str">
            <v xml:space="preserve">zápas č. </v>
          </cell>
          <cell r="F305">
            <v>16</v>
          </cell>
          <cell r="H305" t="str">
            <v>Servis</v>
          </cell>
          <cell r="V305" t="str">
            <v>pomer</v>
          </cell>
          <cell r="Z305">
            <v>3</v>
          </cell>
          <cell r="AA305">
            <v>0</v>
          </cell>
        </row>
        <row r="306">
          <cell r="G306" t="str">
            <v>Time out</v>
          </cell>
          <cell r="H306" t="str">
            <v>Príjem</v>
          </cell>
          <cell r="N306">
            <v>1</v>
          </cell>
          <cell r="O306">
            <v>2</v>
          </cell>
          <cell r="P306">
            <v>3</v>
          </cell>
          <cell r="Q306">
            <v>4</v>
          </cell>
          <cell r="R306">
            <v>5</v>
          </cell>
          <cell r="S306">
            <v>6</v>
          </cell>
          <cell r="T306">
            <v>7</v>
          </cell>
          <cell r="V306" t="str">
            <v>setov</v>
          </cell>
        </row>
        <row r="307">
          <cell r="A307" t="str">
            <v>A2</v>
          </cell>
          <cell r="E307" t="str">
            <v>Stôl:</v>
          </cell>
          <cell r="F307" t="str">
            <v xml:space="preserve"> </v>
          </cell>
          <cell r="I307" t="str">
            <v>DRBIAKOVÁ KARIN</v>
          </cell>
          <cell r="N307">
            <v>11</v>
          </cell>
          <cell r="O307">
            <v>11</v>
          </cell>
          <cell r="P307">
            <v>11</v>
          </cell>
          <cell r="V307">
            <v>3</v>
          </cell>
        </row>
        <row r="309">
          <cell r="E309" t="str">
            <v>Dátum:</v>
          </cell>
          <cell r="F309">
            <v>43211</v>
          </cell>
        </row>
        <row r="310">
          <cell r="A310" t="str">
            <v>A4</v>
          </cell>
          <cell r="E310" t="str">
            <v>Čas:</v>
          </cell>
          <cell r="I310" t="str">
            <v>GERÁTOVÁ SOŇA</v>
          </cell>
          <cell r="N310">
            <v>2</v>
          </cell>
          <cell r="O310">
            <v>7</v>
          </cell>
          <cell r="P310">
            <v>3</v>
          </cell>
          <cell r="V310">
            <v>0</v>
          </cell>
        </row>
        <row r="312">
          <cell r="E312" t="str">
            <v>Kategória :</v>
          </cell>
          <cell r="F312" t="str">
            <v>MŽ</v>
          </cell>
        </row>
        <row r="313">
          <cell r="I313" t="str">
            <v>Rozhodca</v>
          </cell>
          <cell r="P313" t="str">
            <v>Víťaz</v>
          </cell>
        </row>
        <row r="314">
          <cell r="E314" t="str">
            <v>Skupina :</v>
          </cell>
          <cell r="F314" t="str">
            <v>A</v>
          </cell>
          <cell r="I314" t="str">
            <v/>
          </cell>
          <cell r="N314" t="str">
            <v>DRBIAKOVÁ KARIN</v>
          </cell>
        </row>
        <row r="316">
          <cell r="E316" t="str">
            <v>Zápas:</v>
          </cell>
          <cell r="F316" t="str">
            <v xml:space="preserve"> 2-4</v>
          </cell>
        </row>
        <row r="317">
          <cell r="H317" t="str">
            <v>Udelené karty - priestupok</v>
          </cell>
        </row>
        <row r="319">
          <cell r="I319" t="str">
            <v>DRBIAKOVÁ KARIN</v>
          </cell>
          <cell r="P319" t="str">
            <v>GERÁTOVÁ SOŇA</v>
          </cell>
        </row>
        <row r="320">
          <cell r="H320" t="str">
            <v>Ž</v>
          </cell>
          <cell r="O320" t="str">
            <v>Ž</v>
          </cell>
        </row>
        <row r="321">
          <cell r="H321" t="str">
            <v>ŽČ</v>
          </cell>
          <cell r="O321" t="str">
            <v>ŽČ</v>
          </cell>
        </row>
        <row r="322">
          <cell r="H322" t="str">
            <v>ŽČ</v>
          </cell>
          <cell r="O322" t="str">
            <v>ŽČ</v>
          </cell>
        </row>
        <row r="325">
          <cell r="A325" t="str">
            <v>B 2-4</v>
          </cell>
          <cell r="E325" t="str">
            <v xml:space="preserve">zápas č. </v>
          </cell>
          <cell r="F325">
            <v>17</v>
          </cell>
          <cell r="H325" t="str">
            <v>Servis</v>
          </cell>
          <cell r="V325" t="str">
            <v>pomer</v>
          </cell>
          <cell r="Z325">
            <v>3</v>
          </cell>
          <cell r="AA325">
            <v>1</v>
          </cell>
        </row>
        <row r="326">
          <cell r="G326" t="str">
            <v>Time out</v>
          </cell>
          <cell r="H326" t="str">
            <v>Príjem</v>
          </cell>
          <cell r="N326">
            <v>1</v>
          </cell>
          <cell r="O326">
            <v>2</v>
          </cell>
          <cell r="P326">
            <v>3</v>
          </cell>
          <cell r="Q326">
            <v>4</v>
          </cell>
          <cell r="R326">
            <v>5</v>
          </cell>
          <cell r="S326">
            <v>6</v>
          </cell>
          <cell r="T326">
            <v>7</v>
          </cell>
          <cell r="V326" t="str">
            <v>setov</v>
          </cell>
        </row>
        <row r="327">
          <cell r="A327" t="str">
            <v>B2</v>
          </cell>
          <cell r="E327" t="str">
            <v>Stôl:</v>
          </cell>
          <cell r="F327" t="str">
            <v xml:space="preserve"> </v>
          </cell>
          <cell r="I327" t="str">
            <v>BIKSADSKÁ EMA</v>
          </cell>
          <cell r="N327">
            <v>8</v>
          </cell>
          <cell r="O327">
            <v>11</v>
          </cell>
          <cell r="P327">
            <v>11</v>
          </cell>
          <cell r="Q327">
            <v>11</v>
          </cell>
          <cell r="V327">
            <v>3</v>
          </cell>
        </row>
        <row r="329">
          <cell r="E329" t="str">
            <v>Dátum:</v>
          </cell>
          <cell r="F329">
            <v>43211</v>
          </cell>
        </row>
        <row r="330">
          <cell r="A330" t="str">
            <v>B4</v>
          </cell>
          <cell r="E330" t="str">
            <v>Čas:</v>
          </cell>
          <cell r="I330" t="str">
            <v>JANKECHOVÁ BARBORA</v>
          </cell>
          <cell r="N330">
            <v>11</v>
          </cell>
          <cell r="O330">
            <v>5</v>
          </cell>
          <cell r="P330">
            <v>8</v>
          </cell>
          <cell r="Q330">
            <v>7</v>
          </cell>
          <cell r="V330">
            <v>1</v>
          </cell>
        </row>
        <row r="332">
          <cell r="E332" t="str">
            <v>Kategória :</v>
          </cell>
          <cell r="F332" t="str">
            <v>MŽ</v>
          </cell>
        </row>
        <row r="333">
          <cell r="I333" t="str">
            <v>Rozhodca</v>
          </cell>
          <cell r="P333" t="str">
            <v>Víťaz</v>
          </cell>
        </row>
        <row r="334">
          <cell r="E334" t="str">
            <v>Skupina :</v>
          </cell>
          <cell r="F334" t="str">
            <v>B</v>
          </cell>
          <cell r="I334" t="str">
            <v/>
          </cell>
          <cell r="N334" t="str">
            <v>BIKSADSKÁ EMA</v>
          </cell>
        </row>
        <row r="336">
          <cell r="E336" t="str">
            <v>Zápas:</v>
          </cell>
          <cell r="F336" t="str">
            <v xml:space="preserve"> 2-4</v>
          </cell>
        </row>
        <row r="337">
          <cell r="H337" t="str">
            <v>Udelené karty - priestupok</v>
          </cell>
        </row>
        <row r="339">
          <cell r="I339" t="str">
            <v>BIKSADSKÁ EMA</v>
          </cell>
          <cell r="P339" t="str">
            <v>JANKECHOVÁ BARBORA</v>
          </cell>
        </row>
        <row r="340">
          <cell r="H340" t="str">
            <v>Ž</v>
          </cell>
          <cell r="O340" t="str">
            <v>Ž</v>
          </cell>
        </row>
        <row r="341">
          <cell r="H341" t="str">
            <v>ŽČ</v>
          </cell>
          <cell r="O341" t="str">
            <v>ŽČ</v>
          </cell>
        </row>
        <row r="342">
          <cell r="H342" t="str">
            <v>ŽČ</v>
          </cell>
          <cell r="O342" t="str">
            <v>ŽČ</v>
          </cell>
        </row>
        <row r="345">
          <cell r="A345" t="str">
            <v>C 2-4</v>
          </cell>
          <cell r="E345" t="str">
            <v xml:space="preserve">zápas č. </v>
          </cell>
          <cell r="F345">
            <v>18</v>
          </cell>
          <cell r="H345" t="str">
            <v>Servis</v>
          </cell>
          <cell r="V345" t="str">
            <v>pomer</v>
          </cell>
          <cell r="Z345">
            <v>3</v>
          </cell>
          <cell r="AA345">
            <v>1</v>
          </cell>
        </row>
        <row r="346">
          <cell r="G346" t="str">
            <v>Time out</v>
          </cell>
          <cell r="H346" t="str">
            <v>Príjem</v>
          </cell>
          <cell r="N346">
            <v>1</v>
          </cell>
          <cell r="O346">
            <v>2</v>
          </cell>
          <cell r="P346">
            <v>3</v>
          </cell>
          <cell r="Q346">
            <v>4</v>
          </cell>
          <cell r="R346">
            <v>5</v>
          </cell>
          <cell r="S346">
            <v>6</v>
          </cell>
          <cell r="T346">
            <v>7</v>
          </cell>
          <cell r="V346" t="str">
            <v>setov</v>
          </cell>
        </row>
        <row r="347">
          <cell r="A347" t="str">
            <v>C2</v>
          </cell>
          <cell r="E347" t="str">
            <v>Stôl:</v>
          </cell>
          <cell r="F347" t="str">
            <v xml:space="preserve"> </v>
          </cell>
          <cell r="I347" t="str">
            <v>POLÁKOVÁ ALEXANDRA</v>
          </cell>
          <cell r="N347">
            <v>12</v>
          </cell>
          <cell r="O347">
            <v>11</v>
          </cell>
          <cell r="P347">
            <v>7</v>
          </cell>
          <cell r="Q347">
            <v>11</v>
          </cell>
          <cell r="V347">
            <v>3</v>
          </cell>
        </row>
        <row r="349">
          <cell r="E349" t="str">
            <v>Dátum:</v>
          </cell>
          <cell r="F349">
            <v>43211</v>
          </cell>
        </row>
        <row r="350">
          <cell r="A350" t="str">
            <v>C4</v>
          </cell>
          <cell r="E350" t="str">
            <v>Čas:</v>
          </cell>
          <cell r="I350" t="str">
            <v>NAGYOVÁ VERONIKA</v>
          </cell>
          <cell r="N350">
            <v>10</v>
          </cell>
          <cell r="O350">
            <v>9</v>
          </cell>
          <cell r="P350">
            <v>11</v>
          </cell>
          <cell r="Q350">
            <v>7</v>
          </cell>
          <cell r="V350">
            <v>1</v>
          </cell>
        </row>
        <row r="352">
          <cell r="E352" t="str">
            <v>Kategória :</v>
          </cell>
          <cell r="F352" t="str">
            <v>MŽ</v>
          </cell>
        </row>
        <row r="353">
          <cell r="I353" t="str">
            <v>Rozhodca</v>
          </cell>
          <cell r="P353" t="str">
            <v>Víťaz</v>
          </cell>
        </row>
        <row r="354">
          <cell r="E354" t="str">
            <v>Skupina :</v>
          </cell>
          <cell r="F354" t="str">
            <v>C</v>
          </cell>
          <cell r="I354" t="str">
            <v/>
          </cell>
          <cell r="N354" t="str">
            <v>POLÁKOVÁ ALEXANDRA</v>
          </cell>
        </row>
        <row r="356">
          <cell r="E356" t="str">
            <v>Zápas:</v>
          </cell>
          <cell r="F356" t="str">
            <v xml:space="preserve"> 2-4</v>
          </cell>
        </row>
        <row r="357">
          <cell r="H357" t="str">
            <v>Udelené karty - priestupok</v>
          </cell>
        </row>
        <row r="359">
          <cell r="I359" t="str">
            <v>POLÁKOVÁ ALEXANDRA</v>
          </cell>
          <cell r="P359" t="str">
            <v>NAGYOVÁ VERONIKA</v>
          </cell>
        </row>
        <row r="360">
          <cell r="H360" t="str">
            <v>Ž</v>
          </cell>
          <cell r="O360" t="str">
            <v>Ž</v>
          </cell>
        </row>
        <row r="361">
          <cell r="H361" t="str">
            <v>ŽČ</v>
          </cell>
          <cell r="O361" t="str">
            <v>ŽČ</v>
          </cell>
        </row>
        <row r="362">
          <cell r="H362" t="str">
            <v>ŽČ</v>
          </cell>
          <cell r="O362" t="str">
            <v>ŽČ</v>
          </cell>
        </row>
        <row r="365">
          <cell r="A365" t="str">
            <v>D 2-4</v>
          </cell>
          <cell r="E365" t="str">
            <v xml:space="preserve">zápas č. </v>
          </cell>
          <cell r="F365">
            <v>19</v>
          </cell>
          <cell r="H365" t="str">
            <v>Servis</v>
          </cell>
          <cell r="V365" t="str">
            <v>pomer</v>
          </cell>
          <cell r="Z365">
            <v>3</v>
          </cell>
          <cell r="AA365">
            <v>0</v>
          </cell>
        </row>
        <row r="366">
          <cell r="G366" t="str">
            <v>Time out</v>
          </cell>
          <cell r="H366" t="str">
            <v>Príjem</v>
          </cell>
          <cell r="N366">
            <v>1</v>
          </cell>
          <cell r="O366">
            <v>2</v>
          </cell>
          <cell r="P366">
            <v>3</v>
          </cell>
          <cell r="Q366">
            <v>4</v>
          </cell>
          <cell r="R366">
            <v>5</v>
          </cell>
          <cell r="S366">
            <v>6</v>
          </cell>
          <cell r="T366">
            <v>7</v>
          </cell>
          <cell r="V366" t="str">
            <v>setov</v>
          </cell>
        </row>
        <row r="367">
          <cell r="A367" t="str">
            <v>D2</v>
          </cell>
          <cell r="E367" t="str">
            <v>Stôl:</v>
          </cell>
          <cell r="F367" t="str">
            <v xml:space="preserve"> </v>
          </cell>
          <cell r="I367" t="str">
            <v>ŠTETKOVÁ EMA</v>
          </cell>
          <cell r="N367">
            <v>11</v>
          </cell>
          <cell r="O367">
            <v>11</v>
          </cell>
          <cell r="P367">
            <v>11</v>
          </cell>
          <cell r="V367">
            <v>3</v>
          </cell>
        </row>
        <row r="369">
          <cell r="E369" t="str">
            <v>Dátum:</v>
          </cell>
          <cell r="F369">
            <v>43211</v>
          </cell>
        </row>
        <row r="370">
          <cell r="A370" t="str">
            <v>D4</v>
          </cell>
          <cell r="E370" t="str">
            <v>Čas:</v>
          </cell>
          <cell r="I370" t="str">
            <v>POMŠÁROVÁ KATARÍNA</v>
          </cell>
          <cell r="N370">
            <v>3</v>
          </cell>
          <cell r="O370">
            <v>3</v>
          </cell>
          <cell r="P370">
            <v>0</v>
          </cell>
          <cell r="V370">
            <v>0</v>
          </cell>
        </row>
        <row r="372">
          <cell r="E372" t="str">
            <v>Kategória :</v>
          </cell>
          <cell r="F372" t="str">
            <v>MŽ</v>
          </cell>
        </row>
        <row r="373">
          <cell r="I373" t="str">
            <v>Rozhodca</v>
          </cell>
          <cell r="P373" t="str">
            <v>Víťaz</v>
          </cell>
        </row>
        <row r="374">
          <cell r="E374" t="str">
            <v>Skupina :</v>
          </cell>
          <cell r="F374" t="str">
            <v>D</v>
          </cell>
          <cell r="I374" t="str">
            <v/>
          </cell>
          <cell r="N374" t="str">
            <v>ŠTETKOVÁ EMA</v>
          </cell>
        </row>
        <row r="376">
          <cell r="E376" t="str">
            <v>Zápas:</v>
          </cell>
          <cell r="F376" t="str">
            <v xml:space="preserve"> 2-4</v>
          </cell>
        </row>
        <row r="377">
          <cell r="H377" t="str">
            <v>Udelené karty - priestupok</v>
          </cell>
        </row>
        <row r="379">
          <cell r="I379" t="str">
            <v>ŠTETKOVÁ EMA</v>
          </cell>
          <cell r="P379" t="str">
            <v>POMŠÁROVÁ KATARÍNA</v>
          </cell>
        </row>
        <row r="380">
          <cell r="H380" t="str">
            <v>Ž</v>
          </cell>
          <cell r="O380" t="str">
            <v>Ž</v>
          </cell>
        </row>
        <row r="381">
          <cell r="H381" t="str">
            <v>ŽČ</v>
          </cell>
          <cell r="O381" t="str">
            <v>ŽČ</v>
          </cell>
        </row>
        <row r="382">
          <cell r="H382" t="str">
            <v>ŽČ</v>
          </cell>
          <cell r="O382" t="str">
            <v>ŽČ</v>
          </cell>
        </row>
        <row r="385">
          <cell r="A385" t="str">
            <v>E 2-4</v>
          </cell>
          <cell r="E385" t="str">
            <v xml:space="preserve">zápas č. </v>
          </cell>
          <cell r="F385">
            <v>20</v>
          </cell>
          <cell r="H385" t="str">
            <v>Servis</v>
          </cell>
          <cell r="V385" t="str">
            <v>pomer</v>
          </cell>
          <cell r="Z385">
            <v>1</v>
          </cell>
          <cell r="AA385">
            <v>3</v>
          </cell>
        </row>
        <row r="386">
          <cell r="G386" t="str">
            <v>Time out</v>
          </cell>
          <cell r="H386" t="str">
            <v>Príjem</v>
          </cell>
          <cell r="N386">
            <v>1</v>
          </cell>
          <cell r="O386">
            <v>2</v>
          </cell>
          <cell r="P386">
            <v>3</v>
          </cell>
          <cell r="Q386">
            <v>4</v>
          </cell>
          <cell r="R386">
            <v>5</v>
          </cell>
          <cell r="S386">
            <v>6</v>
          </cell>
          <cell r="T386">
            <v>7</v>
          </cell>
          <cell r="V386" t="str">
            <v>setov</v>
          </cell>
        </row>
        <row r="387">
          <cell r="A387" t="str">
            <v>E2</v>
          </cell>
          <cell r="E387" t="str">
            <v>Stôl:</v>
          </cell>
          <cell r="F387" t="str">
            <v xml:space="preserve"> </v>
          </cell>
          <cell r="I387" t="str">
            <v>ĎURANOVÁ DOROTA</v>
          </cell>
          <cell r="N387">
            <v>11</v>
          </cell>
          <cell r="O387">
            <v>9</v>
          </cell>
          <cell r="P387">
            <v>3</v>
          </cell>
          <cell r="Q387">
            <v>7</v>
          </cell>
          <cell r="V387">
            <v>1</v>
          </cell>
        </row>
        <row r="389">
          <cell r="E389" t="str">
            <v>Dátum:</v>
          </cell>
          <cell r="F389">
            <v>43211</v>
          </cell>
        </row>
        <row r="390">
          <cell r="A390" t="str">
            <v>E4</v>
          </cell>
          <cell r="E390" t="str">
            <v>Čas:</v>
          </cell>
          <cell r="I390" t="str">
            <v>POKORNÁ KAROLÍNA</v>
          </cell>
          <cell r="N390">
            <v>9</v>
          </cell>
          <cell r="O390">
            <v>11</v>
          </cell>
          <cell r="P390">
            <v>11</v>
          </cell>
          <cell r="Q390">
            <v>11</v>
          </cell>
          <cell r="V390">
            <v>3</v>
          </cell>
        </row>
        <row r="392">
          <cell r="E392" t="str">
            <v>Kategória :</v>
          </cell>
          <cell r="F392" t="str">
            <v>MŽ</v>
          </cell>
        </row>
        <row r="393">
          <cell r="I393" t="str">
            <v>Rozhodca</v>
          </cell>
          <cell r="P393" t="str">
            <v>Víťaz</v>
          </cell>
        </row>
        <row r="394">
          <cell r="E394" t="str">
            <v>Skupina :</v>
          </cell>
          <cell r="F394" t="str">
            <v>E</v>
          </cell>
          <cell r="I394" t="str">
            <v/>
          </cell>
          <cell r="N394" t="str">
            <v>POKORNÁ KAROLÍNA</v>
          </cell>
        </row>
        <row r="396">
          <cell r="E396" t="str">
            <v>Zápas:</v>
          </cell>
          <cell r="F396" t="str">
            <v xml:space="preserve"> 2-4</v>
          </cell>
        </row>
        <row r="397">
          <cell r="H397" t="str">
            <v>Udelené karty - priestupok</v>
          </cell>
        </row>
        <row r="399">
          <cell r="I399" t="str">
            <v>ĎURANOVÁ DOROTA</v>
          </cell>
          <cell r="P399" t="str">
            <v>POKORNÁ KAROLÍNA</v>
          </cell>
        </row>
        <row r="400">
          <cell r="H400" t="str">
            <v>Ž</v>
          </cell>
          <cell r="O400" t="str">
            <v>Ž</v>
          </cell>
        </row>
        <row r="401">
          <cell r="H401" t="str">
            <v>ŽČ</v>
          </cell>
          <cell r="O401" t="str">
            <v>ŽČ</v>
          </cell>
        </row>
        <row r="402">
          <cell r="H402" t="str">
            <v>ŽČ</v>
          </cell>
          <cell r="O402" t="str">
            <v>ŽČ</v>
          </cell>
        </row>
        <row r="405">
          <cell r="A405" t="str">
            <v>F 2-4</v>
          </cell>
          <cell r="E405" t="str">
            <v xml:space="preserve">zápas č. </v>
          </cell>
          <cell r="F405">
            <v>21</v>
          </cell>
          <cell r="H405" t="str">
            <v>Servis</v>
          </cell>
          <cell r="V405" t="str">
            <v>pomer</v>
          </cell>
          <cell r="Z405">
            <v>3</v>
          </cell>
          <cell r="AA405">
            <v>0</v>
          </cell>
        </row>
        <row r="406">
          <cell r="G406" t="str">
            <v>Time out</v>
          </cell>
          <cell r="H406" t="str">
            <v>Príjem</v>
          </cell>
          <cell r="N406">
            <v>1</v>
          </cell>
          <cell r="O406">
            <v>2</v>
          </cell>
          <cell r="P406">
            <v>3</v>
          </cell>
          <cell r="Q406">
            <v>4</v>
          </cell>
          <cell r="R406">
            <v>5</v>
          </cell>
          <cell r="S406">
            <v>6</v>
          </cell>
          <cell r="T406">
            <v>7</v>
          </cell>
          <cell r="V406" t="str">
            <v>setov</v>
          </cell>
        </row>
        <row r="407">
          <cell r="A407" t="str">
            <v>F2</v>
          </cell>
          <cell r="E407" t="str">
            <v>Stôl:</v>
          </cell>
          <cell r="F407" t="str">
            <v xml:space="preserve"> </v>
          </cell>
          <cell r="I407" t="str">
            <v>KĽUCHOVÁ TERÉZIA</v>
          </cell>
          <cell r="N407">
            <v>11</v>
          </cell>
          <cell r="O407">
            <v>11</v>
          </cell>
          <cell r="P407">
            <v>11</v>
          </cell>
          <cell r="V407">
            <v>3</v>
          </cell>
        </row>
        <row r="409">
          <cell r="E409" t="str">
            <v>Dátum:</v>
          </cell>
          <cell r="F409">
            <v>43211</v>
          </cell>
        </row>
        <row r="410">
          <cell r="A410" t="str">
            <v>F4</v>
          </cell>
          <cell r="E410" t="str">
            <v>Čas:</v>
          </cell>
          <cell r="I410" t="str">
            <v>GARČÁKOVÁ KAROLÍNA</v>
          </cell>
          <cell r="N410">
            <v>4</v>
          </cell>
          <cell r="O410">
            <v>1</v>
          </cell>
          <cell r="P410">
            <v>2</v>
          </cell>
          <cell r="V410">
            <v>0</v>
          </cell>
        </row>
        <row r="412">
          <cell r="E412" t="str">
            <v>Kategória :</v>
          </cell>
          <cell r="F412" t="str">
            <v>MŽ</v>
          </cell>
        </row>
        <row r="413">
          <cell r="I413" t="str">
            <v>Rozhodca</v>
          </cell>
          <cell r="P413" t="str">
            <v>Víťaz</v>
          </cell>
        </row>
        <row r="414">
          <cell r="E414" t="str">
            <v>Skupina :</v>
          </cell>
          <cell r="F414" t="str">
            <v>F</v>
          </cell>
          <cell r="I414" t="str">
            <v/>
          </cell>
          <cell r="N414" t="str">
            <v>KĽUCHOVÁ TERÉZIA</v>
          </cell>
        </row>
        <row r="416">
          <cell r="E416" t="str">
            <v>Zápas:</v>
          </cell>
          <cell r="F416" t="str">
            <v xml:space="preserve"> 2-4</v>
          </cell>
        </row>
        <row r="417">
          <cell r="H417" t="str">
            <v>Udelené karty - priestupok</v>
          </cell>
        </row>
        <row r="419">
          <cell r="I419" t="str">
            <v>KĽUCHOVÁ TERÉZIA</v>
          </cell>
          <cell r="P419" t="str">
            <v>GARČÁKOVÁ KAROLÍNA</v>
          </cell>
        </row>
        <row r="420">
          <cell r="H420" t="str">
            <v>Ž</v>
          </cell>
          <cell r="O420" t="str">
            <v>Ž</v>
          </cell>
        </row>
        <row r="421">
          <cell r="H421" t="str">
            <v>ŽČ</v>
          </cell>
          <cell r="O421" t="str">
            <v>ŽČ</v>
          </cell>
        </row>
        <row r="422">
          <cell r="H422" t="str">
            <v>ŽČ</v>
          </cell>
          <cell r="O422" t="str">
            <v>ŽČ</v>
          </cell>
        </row>
        <row r="425">
          <cell r="A425" t="str">
            <v>G 2-4</v>
          </cell>
          <cell r="E425" t="str">
            <v xml:space="preserve">zápas č. </v>
          </cell>
          <cell r="F425">
            <v>22</v>
          </cell>
          <cell r="H425" t="str">
            <v>Servis</v>
          </cell>
          <cell r="V425" t="str">
            <v>pomer</v>
          </cell>
          <cell r="Z425">
            <v>3</v>
          </cell>
          <cell r="AA425">
            <v>0</v>
          </cell>
        </row>
        <row r="426">
          <cell r="G426" t="str">
            <v>Time out</v>
          </cell>
          <cell r="H426" t="str">
            <v>Príjem</v>
          </cell>
          <cell r="N426">
            <v>1</v>
          </cell>
          <cell r="O426">
            <v>2</v>
          </cell>
          <cell r="P426">
            <v>3</v>
          </cell>
          <cell r="Q426">
            <v>4</v>
          </cell>
          <cell r="R426">
            <v>5</v>
          </cell>
          <cell r="S426">
            <v>6</v>
          </cell>
          <cell r="T426">
            <v>7</v>
          </cell>
          <cell r="V426" t="str">
            <v>setov</v>
          </cell>
        </row>
        <row r="427">
          <cell r="A427" t="str">
            <v>G2</v>
          </cell>
          <cell r="E427" t="str">
            <v>Stôl:</v>
          </cell>
          <cell r="F427" t="str">
            <v xml:space="preserve"> </v>
          </cell>
          <cell r="I427" t="str">
            <v>KRAJČIOVÁ VERONIKA</v>
          </cell>
          <cell r="N427">
            <v>11</v>
          </cell>
          <cell r="O427">
            <v>11</v>
          </cell>
          <cell r="P427">
            <v>11</v>
          </cell>
          <cell r="V427">
            <v>3</v>
          </cell>
        </row>
        <row r="429">
          <cell r="E429" t="str">
            <v>Dátum:</v>
          </cell>
          <cell r="F429">
            <v>43211</v>
          </cell>
        </row>
        <row r="430">
          <cell r="A430" t="str">
            <v>G4</v>
          </cell>
          <cell r="E430" t="str">
            <v>Čas:</v>
          </cell>
          <cell r="I430" t="str">
            <v>FERENČÍKOVÁ SABÍNA</v>
          </cell>
          <cell r="N430">
            <v>4</v>
          </cell>
          <cell r="O430">
            <v>8</v>
          </cell>
          <cell r="P430">
            <v>7</v>
          </cell>
          <cell r="V430">
            <v>0</v>
          </cell>
        </row>
        <row r="432">
          <cell r="E432" t="str">
            <v>Kategória :</v>
          </cell>
          <cell r="F432" t="str">
            <v>MŽ</v>
          </cell>
        </row>
        <row r="433">
          <cell r="I433" t="str">
            <v>Rozhodca</v>
          </cell>
          <cell r="P433" t="str">
            <v>Víťaz</v>
          </cell>
        </row>
        <row r="434">
          <cell r="E434" t="str">
            <v>Skupina :</v>
          </cell>
          <cell r="F434" t="str">
            <v>G</v>
          </cell>
          <cell r="I434" t="str">
            <v/>
          </cell>
          <cell r="N434" t="str">
            <v>KRAJČIOVÁ VERONIKA</v>
          </cell>
        </row>
        <row r="436">
          <cell r="E436" t="str">
            <v>Zápas:</v>
          </cell>
          <cell r="F436" t="str">
            <v xml:space="preserve"> 2-4</v>
          </cell>
        </row>
        <row r="437">
          <cell r="H437" t="str">
            <v>Udelené karty - priestupok</v>
          </cell>
        </row>
        <row r="439">
          <cell r="I439" t="str">
            <v>KRAJČIOVÁ VERONIKA</v>
          </cell>
          <cell r="P439" t="str">
            <v>FERENČÍKOVÁ SABÍNA</v>
          </cell>
        </row>
        <row r="440">
          <cell r="H440" t="str">
            <v>Ž</v>
          </cell>
          <cell r="O440" t="str">
            <v>Ž</v>
          </cell>
        </row>
        <row r="441">
          <cell r="H441" t="str">
            <v>ŽČ</v>
          </cell>
          <cell r="O441" t="str">
            <v>ŽČ</v>
          </cell>
        </row>
        <row r="442">
          <cell r="H442" t="str">
            <v>ŽČ</v>
          </cell>
          <cell r="O442" t="str">
            <v>ŽČ</v>
          </cell>
        </row>
        <row r="445">
          <cell r="A445" t="str">
            <v>H 2-4</v>
          </cell>
          <cell r="E445" t="str">
            <v xml:space="preserve">zápas č. </v>
          </cell>
          <cell r="F445">
            <v>23</v>
          </cell>
          <cell r="H445" t="str">
            <v>Servis</v>
          </cell>
          <cell r="V445" t="str">
            <v>pomer</v>
          </cell>
          <cell r="Z445">
            <v>1</v>
          </cell>
          <cell r="AA445">
            <v>3</v>
          </cell>
        </row>
        <row r="446">
          <cell r="G446" t="str">
            <v>Time out</v>
          </cell>
          <cell r="H446" t="str">
            <v>Príjem</v>
          </cell>
          <cell r="N446">
            <v>1</v>
          </cell>
          <cell r="O446">
            <v>2</v>
          </cell>
          <cell r="P446">
            <v>3</v>
          </cell>
          <cell r="Q446">
            <v>4</v>
          </cell>
          <cell r="R446">
            <v>5</v>
          </cell>
          <cell r="S446">
            <v>6</v>
          </cell>
          <cell r="T446">
            <v>7</v>
          </cell>
          <cell r="V446" t="str">
            <v>setov</v>
          </cell>
        </row>
        <row r="447">
          <cell r="A447" t="str">
            <v>H2</v>
          </cell>
          <cell r="E447" t="str">
            <v>Stôl:</v>
          </cell>
          <cell r="F447" t="str">
            <v xml:space="preserve"> </v>
          </cell>
          <cell r="I447" t="str">
            <v>HREHOVÁ VANESA</v>
          </cell>
          <cell r="N447">
            <v>9</v>
          </cell>
          <cell r="O447">
            <v>10</v>
          </cell>
          <cell r="P447">
            <v>4</v>
          </cell>
          <cell r="Q447">
            <v>5</v>
          </cell>
          <cell r="V447">
            <v>1</v>
          </cell>
        </row>
        <row r="449">
          <cell r="E449" t="str">
            <v>Dátum:</v>
          </cell>
          <cell r="F449">
            <v>43211</v>
          </cell>
        </row>
        <row r="450">
          <cell r="A450" t="str">
            <v>H4</v>
          </cell>
          <cell r="E450" t="str">
            <v>Čas:</v>
          </cell>
          <cell r="I450" t="str">
            <v>DIKOVÁ BIANKA</v>
          </cell>
          <cell r="N450">
            <v>11</v>
          </cell>
          <cell r="O450">
            <v>8</v>
          </cell>
          <cell r="P450">
            <v>11</v>
          </cell>
          <cell r="Q450">
            <v>11</v>
          </cell>
          <cell r="V450">
            <v>3</v>
          </cell>
        </row>
        <row r="452">
          <cell r="E452" t="str">
            <v>Kategória :</v>
          </cell>
          <cell r="F452" t="str">
            <v>MŽ</v>
          </cell>
        </row>
        <row r="453">
          <cell r="I453" t="str">
            <v>Rozhodca</v>
          </cell>
          <cell r="P453" t="str">
            <v>Víťaz</v>
          </cell>
        </row>
        <row r="454">
          <cell r="E454" t="str">
            <v>Skupina :</v>
          </cell>
          <cell r="F454" t="str">
            <v>H</v>
          </cell>
          <cell r="I454" t="str">
            <v/>
          </cell>
          <cell r="N454" t="str">
            <v>DIKOVÁ BIANKA</v>
          </cell>
        </row>
        <row r="456">
          <cell r="E456" t="str">
            <v>Zápas:</v>
          </cell>
          <cell r="F456" t="str">
            <v xml:space="preserve"> 2-4</v>
          </cell>
        </row>
        <row r="457">
          <cell r="H457" t="str">
            <v>Udelené karty - priestupok</v>
          </cell>
        </row>
        <row r="459">
          <cell r="I459" t="str">
            <v>HREHOVÁ VANESA</v>
          </cell>
          <cell r="P459" t="str">
            <v>DIKOVÁ BIANKA</v>
          </cell>
        </row>
        <row r="460">
          <cell r="H460" t="str">
            <v>Ž</v>
          </cell>
          <cell r="O460" t="str">
            <v>Ž</v>
          </cell>
        </row>
        <row r="461">
          <cell r="H461" t="str">
            <v>ŽČ</v>
          </cell>
          <cell r="O461" t="str">
            <v>ŽČ</v>
          </cell>
        </row>
        <row r="462">
          <cell r="H462" t="str">
            <v>ŽČ</v>
          </cell>
          <cell r="O462" t="str">
            <v>ŽČ</v>
          </cell>
        </row>
        <row r="465">
          <cell r="A465" t="str">
            <v>I 2-4</v>
          </cell>
          <cell r="E465" t="str">
            <v xml:space="preserve">zápas č. </v>
          </cell>
          <cell r="F465">
            <v>24</v>
          </cell>
          <cell r="H465" t="str">
            <v>Servis</v>
          </cell>
          <cell r="V465" t="str">
            <v>pomer</v>
          </cell>
          <cell r="Z465">
            <v>3</v>
          </cell>
          <cell r="AA465">
            <v>0</v>
          </cell>
        </row>
        <row r="466">
          <cell r="G466" t="str">
            <v>Time out</v>
          </cell>
          <cell r="H466" t="str">
            <v>Príjem</v>
          </cell>
          <cell r="N466">
            <v>1</v>
          </cell>
          <cell r="O466">
            <v>2</v>
          </cell>
          <cell r="P466">
            <v>3</v>
          </cell>
          <cell r="Q466">
            <v>4</v>
          </cell>
          <cell r="R466">
            <v>5</v>
          </cell>
          <cell r="S466">
            <v>6</v>
          </cell>
          <cell r="T466">
            <v>7</v>
          </cell>
          <cell r="V466" t="str">
            <v>setov</v>
          </cell>
        </row>
        <row r="467">
          <cell r="A467" t="str">
            <v>I2</v>
          </cell>
          <cell r="E467" t="str">
            <v>Stôl:</v>
          </cell>
          <cell r="F467" t="str">
            <v xml:space="preserve"> </v>
          </cell>
          <cell r="I467" t="str">
            <v>NÉMETHOVÁ NINA</v>
          </cell>
          <cell r="N467">
            <v>11</v>
          </cell>
          <cell r="O467">
            <v>11</v>
          </cell>
          <cell r="P467">
            <v>11</v>
          </cell>
          <cell r="V467">
            <v>3</v>
          </cell>
        </row>
        <row r="469">
          <cell r="E469" t="str">
            <v>Dátum:</v>
          </cell>
          <cell r="F469">
            <v>43211</v>
          </cell>
        </row>
        <row r="470">
          <cell r="A470" t="str">
            <v>I4</v>
          </cell>
          <cell r="E470" t="str">
            <v>Čas:</v>
          </cell>
          <cell r="I470" t="str">
            <v>NAGYOVÁ LINDA</v>
          </cell>
          <cell r="N470">
            <v>1</v>
          </cell>
          <cell r="O470">
            <v>4</v>
          </cell>
          <cell r="P470">
            <v>5</v>
          </cell>
          <cell r="V470">
            <v>0</v>
          </cell>
        </row>
        <row r="472">
          <cell r="E472" t="str">
            <v>Kategória :</v>
          </cell>
          <cell r="F472" t="str">
            <v>MŽ</v>
          </cell>
        </row>
        <row r="473">
          <cell r="I473" t="str">
            <v>Rozhodca</v>
          </cell>
          <cell r="P473" t="str">
            <v>Víťaz</v>
          </cell>
        </row>
        <row r="474">
          <cell r="E474" t="str">
            <v>Skupina :</v>
          </cell>
          <cell r="F474" t="str">
            <v>I</v>
          </cell>
          <cell r="I474" t="str">
            <v/>
          </cell>
          <cell r="N474" t="str">
            <v>NÉMETHOVÁ NINA</v>
          </cell>
        </row>
        <row r="476">
          <cell r="E476" t="str">
            <v>Zápas:</v>
          </cell>
          <cell r="F476" t="str">
            <v xml:space="preserve"> 2-4</v>
          </cell>
        </row>
        <row r="477">
          <cell r="H477" t="str">
            <v>Udelené karty - priestupok</v>
          </cell>
        </row>
        <row r="479">
          <cell r="I479" t="str">
            <v>NÉMETHOVÁ NINA</v>
          </cell>
          <cell r="P479" t="str">
            <v>NAGYOVÁ LINDA</v>
          </cell>
        </row>
        <row r="480">
          <cell r="H480" t="str">
            <v>Ž</v>
          </cell>
          <cell r="O480" t="str">
            <v>Ž</v>
          </cell>
        </row>
        <row r="481">
          <cell r="H481" t="str">
            <v>ŽČ</v>
          </cell>
          <cell r="O481" t="str">
            <v>ŽČ</v>
          </cell>
        </row>
        <row r="482">
          <cell r="H482" t="str">
            <v>ŽČ</v>
          </cell>
          <cell r="O482" t="str">
            <v>ŽČ</v>
          </cell>
        </row>
        <row r="485">
          <cell r="A485" t="str">
            <v>J 1-3</v>
          </cell>
          <cell r="E485" t="str">
            <v xml:space="preserve">zápas č. </v>
          </cell>
          <cell r="F485">
            <v>25</v>
          </cell>
          <cell r="H485" t="str">
            <v>Servis</v>
          </cell>
          <cell r="V485" t="str">
            <v>pomer</v>
          </cell>
          <cell r="Z485">
            <v>3</v>
          </cell>
          <cell r="AA485">
            <v>2</v>
          </cell>
        </row>
        <row r="486">
          <cell r="G486" t="str">
            <v>Time out</v>
          </cell>
          <cell r="H486" t="str">
            <v>Príjem</v>
          </cell>
          <cell r="N486">
            <v>1</v>
          </cell>
          <cell r="O486">
            <v>2</v>
          </cell>
          <cell r="P486">
            <v>3</v>
          </cell>
          <cell r="Q486">
            <v>4</v>
          </cell>
          <cell r="R486">
            <v>5</v>
          </cell>
          <cell r="S486">
            <v>6</v>
          </cell>
          <cell r="T486">
            <v>7</v>
          </cell>
          <cell r="V486" t="str">
            <v>setov</v>
          </cell>
        </row>
        <row r="487">
          <cell r="A487" t="str">
            <v>J1</v>
          </cell>
          <cell r="E487" t="str">
            <v>Stôl:</v>
          </cell>
          <cell r="F487" t="str">
            <v xml:space="preserve"> </v>
          </cell>
          <cell r="I487" t="str">
            <v>BITÓOVÁ MICHAELA</v>
          </cell>
          <cell r="N487">
            <v>11</v>
          </cell>
          <cell r="O487">
            <v>5</v>
          </cell>
          <cell r="P487">
            <v>5</v>
          </cell>
          <cell r="Q487">
            <v>11</v>
          </cell>
          <cell r="R487">
            <v>11</v>
          </cell>
          <cell r="V487">
            <v>3</v>
          </cell>
        </row>
        <row r="489">
          <cell r="E489" t="str">
            <v>Dátum:</v>
          </cell>
          <cell r="F489">
            <v>43211</v>
          </cell>
        </row>
        <row r="490">
          <cell r="A490" t="str">
            <v>J3</v>
          </cell>
          <cell r="E490" t="str">
            <v>Čas:</v>
          </cell>
          <cell r="I490" t="str">
            <v>KOTESOVÁ ADELA</v>
          </cell>
          <cell r="N490">
            <v>3</v>
          </cell>
          <cell r="O490">
            <v>11</v>
          </cell>
          <cell r="P490">
            <v>11</v>
          </cell>
          <cell r="Q490">
            <v>5</v>
          </cell>
          <cell r="R490">
            <v>1</v>
          </cell>
          <cell r="V490">
            <v>2</v>
          </cell>
        </row>
        <row r="492">
          <cell r="E492" t="str">
            <v>Kategória :</v>
          </cell>
          <cell r="F492" t="str">
            <v>MŽ</v>
          </cell>
        </row>
        <row r="493">
          <cell r="I493" t="str">
            <v>Rozhodca</v>
          </cell>
          <cell r="P493" t="str">
            <v>Víťaz</v>
          </cell>
        </row>
        <row r="494">
          <cell r="E494" t="str">
            <v>Skupina :</v>
          </cell>
          <cell r="F494" t="str">
            <v>J</v>
          </cell>
          <cell r="I494" t="str">
            <v/>
          </cell>
          <cell r="N494" t="str">
            <v>BITÓOVÁ MICHAELA</v>
          </cell>
        </row>
        <row r="496">
          <cell r="E496" t="str">
            <v>Zápas:</v>
          </cell>
          <cell r="F496" t="str">
            <v xml:space="preserve"> 1-3</v>
          </cell>
        </row>
        <row r="497">
          <cell r="H497" t="str">
            <v>Udelené karty - priestupok</v>
          </cell>
        </row>
        <row r="499">
          <cell r="I499" t="str">
            <v>BITÓOVÁ MICHAELA</v>
          </cell>
          <cell r="P499" t="str">
            <v>KOTESOVÁ ADELA</v>
          </cell>
        </row>
        <row r="500">
          <cell r="H500" t="str">
            <v>Ž</v>
          </cell>
          <cell r="O500" t="str">
            <v>Ž</v>
          </cell>
        </row>
        <row r="501">
          <cell r="H501" t="str">
            <v>ŽČ</v>
          </cell>
          <cell r="O501" t="str">
            <v>ŽČ</v>
          </cell>
        </row>
        <row r="502">
          <cell r="H502" t="str">
            <v>ŽČ</v>
          </cell>
          <cell r="O502" t="str">
            <v>ŽČ</v>
          </cell>
        </row>
        <row r="505">
          <cell r="A505" t="str">
            <v>K 1-3</v>
          </cell>
          <cell r="E505" t="str">
            <v xml:space="preserve">zápas č. </v>
          </cell>
          <cell r="F505">
            <v>26</v>
          </cell>
          <cell r="H505" t="str">
            <v>Servis</v>
          </cell>
          <cell r="V505" t="str">
            <v>pomer</v>
          </cell>
          <cell r="Z505">
            <v>3</v>
          </cell>
          <cell r="AA505">
            <v>1</v>
          </cell>
        </row>
        <row r="506">
          <cell r="G506" t="str">
            <v>Time out</v>
          </cell>
          <cell r="H506" t="str">
            <v>Príjem</v>
          </cell>
          <cell r="N506">
            <v>1</v>
          </cell>
          <cell r="O506">
            <v>2</v>
          </cell>
          <cell r="P506">
            <v>3</v>
          </cell>
          <cell r="Q506">
            <v>4</v>
          </cell>
          <cell r="R506">
            <v>5</v>
          </cell>
          <cell r="S506">
            <v>6</v>
          </cell>
          <cell r="T506">
            <v>7</v>
          </cell>
          <cell r="V506" t="str">
            <v>setov</v>
          </cell>
        </row>
        <row r="507">
          <cell r="A507" t="str">
            <v>K1</v>
          </cell>
          <cell r="E507" t="str">
            <v>Stôl:</v>
          </cell>
          <cell r="F507" t="str">
            <v xml:space="preserve"> </v>
          </cell>
          <cell r="I507" t="str">
            <v>IGAZOVÁ MARTINA</v>
          </cell>
          <cell r="N507">
            <v>11</v>
          </cell>
          <cell r="O507">
            <v>8</v>
          </cell>
          <cell r="P507">
            <v>11</v>
          </cell>
          <cell r="Q507">
            <v>11</v>
          </cell>
          <cell r="V507">
            <v>3</v>
          </cell>
        </row>
        <row r="509">
          <cell r="E509" t="str">
            <v>Dátum:</v>
          </cell>
          <cell r="F509">
            <v>43211</v>
          </cell>
        </row>
        <row r="510">
          <cell r="A510" t="str">
            <v>K3</v>
          </cell>
          <cell r="E510" t="str">
            <v>Čas:</v>
          </cell>
          <cell r="I510" t="str">
            <v>FIALOVÁ SOFIA</v>
          </cell>
          <cell r="N510">
            <v>1</v>
          </cell>
          <cell r="O510">
            <v>11</v>
          </cell>
          <cell r="P510">
            <v>8</v>
          </cell>
          <cell r="Q510">
            <v>7</v>
          </cell>
          <cell r="V510">
            <v>1</v>
          </cell>
        </row>
        <row r="512">
          <cell r="E512" t="str">
            <v>Kategória :</v>
          </cell>
          <cell r="F512" t="str">
            <v>MŽ</v>
          </cell>
        </row>
        <row r="513">
          <cell r="I513" t="str">
            <v>Rozhodca</v>
          </cell>
          <cell r="P513" t="str">
            <v>Víťaz</v>
          </cell>
        </row>
        <row r="514">
          <cell r="E514" t="str">
            <v>Skupina :</v>
          </cell>
          <cell r="F514" t="str">
            <v>K</v>
          </cell>
          <cell r="I514" t="str">
            <v/>
          </cell>
          <cell r="N514" t="str">
            <v>IGAZOVÁ MARTINA</v>
          </cell>
        </row>
        <row r="516">
          <cell r="E516" t="str">
            <v>Zápas:</v>
          </cell>
          <cell r="F516" t="str">
            <v xml:space="preserve"> 1-3</v>
          </cell>
        </row>
        <row r="517">
          <cell r="H517" t="str">
            <v>Udelené karty - priestupok</v>
          </cell>
        </row>
        <row r="519">
          <cell r="I519" t="str">
            <v>IGAZOVÁ MARTINA</v>
          </cell>
          <cell r="P519" t="str">
            <v>FIALOVÁ SOFIA</v>
          </cell>
        </row>
        <row r="520">
          <cell r="H520" t="str">
            <v>Ž</v>
          </cell>
          <cell r="O520" t="str">
            <v>Ž</v>
          </cell>
        </row>
        <row r="521">
          <cell r="H521" t="str">
            <v>ŽČ</v>
          </cell>
          <cell r="O521" t="str">
            <v>ŽČ</v>
          </cell>
        </row>
        <row r="522">
          <cell r="H522" t="str">
            <v>ŽČ</v>
          </cell>
          <cell r="O522" t="str">
            <v>ŽČ</v>
          </cell>
        </row>
        <row r="525">
          <cell r="A525" t="str">
            <v>L 1-3</v>
          </cell>
          <cell r="E525" t="str">
            <v xml:space="preserve">zápas č. </v>
          </cell>
          <cell r="F525">
            <v>27</v>
          </cell>
          <cell r="H525" t="str">
            <v>Servis</v>
          </cell>
          <cell r="V525" t="str">
            <v>pomer</v>
          </cell>
          <cell r="Z525">
            <v>3</v>
          </cell>
          <cell r="AA525">
            <v>2</v>
          </cell>
        </row>
        <row r="526">
          <cell r="G526" t="str">
            <v>Time out</v>
          </cell>
          <cell r="H526" t="str">
            <v>Príjem</v>
          </cell>
          <cell r="N526">
            <v>1</v>
          </cell>
          <cell r="O526">
            <v>2</v>
          </cell>
          <cell r="P526">
            <v>3</v>
          </cell>
          <cell r="Q526">
            <v>4</v>
          </cell>
          <cell r="R526">
            <v>5</v>
          </cell>
          <cell r="S526">
            <v>6</v>
          </cell>
          <cell r="T526">
            <v>7</v>
          </cell>
          <cell r="V526" t="str">
            <v>setov</v>
          </cell>
        </row>
        <row r="527">
          <cell r="A527" t="str">
            <v>L1</v>
          </cell>
          <cell r="E527" t="str">
            <v>Stôl:</v>
          </cell>
          <cell r="F527" t="str">
            <v xml:space="preserve"> </v>
          </cell>
          <cell r="I527" t="str">
            <v>DAROVCOVÁ NINA</v>
          </cell>
          <cell r="N527">
            <v>11</v>
          </cell>
          <cell r="O527">
            <v>10</v>
          </cell>
          <cell r="P527">
            <v>11</v>
          </cell>
          <cell r="Q527">
            <v>9</v>
          </cell>
          <cell r="R527">
            <v>11</v>
          </cell>
          <cell r="V527">
            <v>3</v>
          </cell>
        </row>
        <row r="529">
          <cell r="E529" t="str">
            <v>Dátum:</v>
          </cell>
          <cell r="F529">
            <v>43211</v>
          </cell>
        </row>
        <row r="530">
          <cell r="A530" t="str">
            <v>L3</v>
          </cell>
          <cell r="E530" t="str">
            <v>Čas:</v>
          </cell>
          <cell r="I530" t="str">
            <v>KORF CAROLINA</v>
          </cell>
          <cell r="N530">
            <v>8</v>
          </cell>
          <cell r="O530">
            <v>12</v>
          </cell>
          <cell r="P530">
            <v>3</v>
          </cell>
          <cell r="Q530">
            <v>11</v>
          </cell>
          <cell r="R530">
            <v>6</v>
          </cell>
          <cell r="V530">
            <v>2</v>
          </cell>
        </row>
        <row r="532">
          <cell r="E532" t="str">
            <v>Kategória :</v>
          </cell>
          <cell r="F532" t="str">
            <v>MŽ</v>
          </cell>
        </row>
        <row r="533">
          <cell r="I533" t="str">
            <v>Rozhodca</v>
          </cell>
          <cell r="P533" t="str">
            <v>Víťaz</v>
          </cell>
        </row>
        <row r="534">
          <cell r="E534" t="str">
            <v>Skupina :</v>
          </cell>
          <cell r="F534" t="str">
            <v>L</v>
          </cell>
          <cell r="I534" t="str">
            <v/>
          </cell>
          <cell r="N534" t="str">
            <v>DAROVCOVÁ NINA</v>
          </cell>
        </row>
        <row r="536">
          <cell r="E536" t="str">
            <v>Zápas:</v>
          </cell>
          <cell r="F536" t="str">
            <v xml:space="preserve"> 1-3</v>
          </cell>
        </row>
        <row r="537">
          <cell r="H537" t="str">
            <v>Udelené karty - priestupok</v>
          </cell>
        </row>
        <row r="539">
          <cell r="I539" t="str">
            <v>DAROVCOVÁ NINA</v>
          </cell>
          <cell r="P539" t="str">
            <v>KORF CAROLINA</v>
          </cell>
        </row>
        <row r="540">
          <cell r="H540" t="str">
            <v>Ž</v>
          </cell>
          <cell r="O540" t="str">
            <v>Ž</v>
          </cell>
        </row>
        <row r="541">
          <cell r="H541" t="str">
            <v>ŽČ</v>
          </cell>
          <cell r="O541" t="str">
            <v>ŽČ</v>
          </cell>
        </row>
        <row r="542">
          <cell r="H542" t="str">
            <v>ŽČ</v>
          </cell>
          <cell r="O542" t="str">
            <v>ŽČ</v>
          </cell>
        </row>
        <row r="545">
          <cell r="A545" t="str">
            <v>J 5-4</v>
          </cell>
          <cell r="E545" t="str">
            <v xml:space="preserve">zápas č. </v>
          </cell>
          <cell r="F545">
            <v>28</v>
          </cell>
          <cell r="H545" t="str">
            <v>Servis</v>
          </cell>
          <cell r="V545" t="str">
            <v>pomer</v>
          </cell>
          <cell r="Z545">
            <v>0</v>
          </cell>
          <cell r="AA545">
            <v>3</v>
          </cell>
        </row>
        <row r="546">
          <cell r="G546" t="str">
            <v>Time out</v>
          </cell>
          <cell r="H546" t="str">
            <v>Príjem</v>
          </cell>
          <cell r="N546">
            <v>1</v>
          </cell>
          <cell r="O546">
            <v>2</v>
          </cell>
          <cell r="P546">
            <v>3</v>
          </cell>
          <cell r="Q546">
            <v>4</v>
          </cell>
          <cell r="R546">
            <v>5</v>
          </cell>
          <cell r="S546">
            <v>6</v>
          </cell>
          <cell r="T546">
            <v>7</v>
          </cell>
          <cell r="V546" t="str">
            <v>setov</v>
          </cell>
        </row>
        <row r="547">
          <cell r="A547" t="str">
            <v>J5</v>
          </cell>
          <cell r="E547" t="str">
            <v>Stôl:</v>
          </cell>
          <cell r="F547" t="str">
            <v xml:space="preserve"> </v>
          </cell>
          <cell r="I547" t="str">
            <v>KUCHARÍKOVÁ VIKTÓRIA</v>
          </cell>
          <cell r="N547">
            <v>9</v>
          </cell>
          <cell r="O547">
            <v>2</v>
          </cell>
          <cell r="P547">
            <v>6</v>
          </cell>
          <cell r="V547">
            <v>0</v>
          </cell>
        </row>
        <row r="549">
          <cell r="E549" t="str">
            <v>Dátum:</v>
          </cell>
          <cell r="F549">
            <v>43211</v>
          </cell>
        </row>
        <row r="550">
          <cell r="A550" t="str">
            <v>J4</v>
          </cell>
          <cell r="E550" t="str">
            <v>Čas:</v>
          </cell>
          <cell r="I550" t="str">
            <v>HAVIERNIKOVÁ LINDA</v>
          </cell>
          <cell r="N550">
            <v>11</v>
          </cell>
          <cell r="O550">
            <v>11</v>
          </cell>
          <cell r="P550">
            <v>11</v>
          </cell>
          <cell r="V550">
            <v>3</v>
          </cell>
        </row>
        <row r="552">
          <cell r="E552" t="str">
            <v>Kategória :</v>
          </cell>
          <cell r="F552" t="str">
            <v>MŽ</v>
          </cell>
        </row>
        <row r="553">
          <cell r="I553" t="str">
            <v>Rozhodca</v>
          </cell>
          <cell r="P553" t="str">
            <v>Víťaz</v>
          </cell>
        </row>
        <row r="554">
          <cell r="E554" t="str">
            <v>Skupina :</v>
          </cell>
          <cell r="F554" t="str">
            <v>J</v>
          </cell>
          <cell r="I554" t="str">
            <v/>
          </cell>
          <cell r="N554" t="str">
            <v>HAVIERNIKOVÁ LINDA</v>
          </cell>
        </row>
        <row r="556">
          <cell r="E556" t="str">
            <v>Zápas:</v>
          </cell>
          <cell r="F556" t="str">
            <v xml:space="preserve"> 5-4</v>
          </cell>
        </row>
        <row r="557">
          <cell r="H557" t="str">
            <v>Udelené karty - priestupok</v>
          </cell>
        </row>
        <row r="559">
          <cell r="I559" t="str">
            <v>KUCHARÍKOVÁ VIKTÓRIA</v>
          </cell>
          <cell r="P559" t="str">
            <v>HAVIERNIKOVÁ LINDA</v>
          </cell>
        </row>
        <row r="560">
          <cell r="H560" t="str">
            <v>Ž</v>
          </cell>
          <cell r="O560" t="str">
            <v>Ž</v>
          </cell>
        </row>
        <row r="561">
          <cell r="H561" t="str">
            <v>ŽČ</v>
          </cell>
          <cell r="O561" t="str">
            <v>ŽČ</v>
          </cell>
        </row>
        <row r="562">
          <cell r="H562" t="str">
            <v>ŽČ</v>
          </cell>
          <cell r="O562" t="str">
            <v>ŽČ</v>
          </cell>
        </row>
        <row r="565">
          <cell r="A565" t="str">
            <v>K 5-4</v>
          </cell>
          <cell r="E565" t="str">
            <v xml:space="preserve">zápas č. </v>
          </cell>
          <cell r="F565">
            <v>29</v>
          </cell>
          <cell r="H565" t="str">
            <v>Servis</v>
          </cell>
          <cell r="V565" t="str">
            <v>pomer</v>
          </cell>
          <cell r="Z565">
            <v>0</v>
          </cell>
          <cell r="AA565">
            <v>3</v>
          </cell>
        </row>
        <row r="566">
          <cell r="G566" t="str">
            <v>Time out</v>
          </cell>
          <cell r="H566" t="str">
            <v>Príjem</v>
          </cell>
          <cell r="N566">
            <v>1</v>
          </cell>
          <cell r="O566">
            <v>2</v>
          </cell>
          <cell r="P566">
            <v>3</v>
          </cell>
          <cell r="Q566">
            <v>4</v>
          </cell>
          <cell r="R566">
            <v>5</v>
          </cell>
          <cell r="S566">
            <v>6</v>
          </cell>
          <cell r="T566">
            <v>7</v>
          </cell>
          <cell r="V566" t="str">
            <v>setov</v>
          </cell>
        </row>
        <row r="567">
          <cell r="A567" t="str">
            <v>K5</v>
          </cell>
          <cell r="E567" t="str">
            <v>Stôl:</v>
          </cell>
          <cell r="F567" t="str">
            <v xml:space="preserve"> </v>
          </cell>
          <cell r="I567" t="str">
            <v>LEE NINKA</v>
          </cell>
          <cell r="N567">
            <v>10</v>
          </cell>
          <cell r="O567">
            <v>9</v>
          </cell>
          <cell r="P567">
            <v>11</v>
          </cell>
          <cell r="V567">
            <v>0</v>
          </cell>
        </row>
        <row r="569">
          <cell r="E569" t="str">
            <v>Dátum:</v>
          </cell>
          <cell r="F569">
            <v>43211</v>
          </cell>
        </row>
        <row r="570">
          <cell r="A570" t="str">
            <v>K4</v>
          </cell>
          <cell r="E570" t="str">
            <v>Čas:</v>
          </cell>
          <cell r="I570" t="str">
            <v>SZABOVÁ LAURA</v>
          </cell>
          <cell r="N570">
            <v>12</v>
          </cell>
          <cell r="O570">
            <v>11</v>
          </cell>
          <cell r="P570">
            <v>13</v>
          </cell>
          <cell r="V570">
            <v>3</v>
          </cell>
        </row>
        <row r="572">
          <cell r="E572" t="str">
            <v>Kategória :</v>
          </cell>
          <cell r="F572" t="str">
            <v>MŽ</v>
          </cell>
        </row>
        <row r="573">
          <cell r="I573" t="str">
            <v>Rozhodca</v>
          </cell>
          <cell r="P573" t="str">
            <v>Víťaz</v>
          </cell>
        </row>
        <row r="574">
          <cell r="E574" t="str">
            <v>Skupina :</v>
          </cell>
          <cell r="F574" t="str">
            <v>K</v>
          </cell>
          <cell r="I574" t="str">
            <v/>
          </cell>
          <cell r="N574" t="str">
            <v>SZABOVÁ LAURA</v>
          </cell>
        </row>
        <row r="576">
          <cell r="E576" t="str">
            <v>Zápas:</v>
          </cell>
          <cell r="F576" t="str">
            <v xml:space="preserve"> 5-4</v>
          </cell>
        </row>
        <row r="577">
          <cell r="H577" t="str">
            <v>Udelené karty - priestupok</v>
          </cell>
        </row>
        <row r="579">
          <cell r="I579" t="str">
            <v>LEE NINKA</v>
          </cell>
          <cell r="P579" t="str">
            <v>SZABOVÁ LAURA</v>
          </cell>
        </row>
        <row r="580">
          <cell r="H580" t="str">
            <v>Ž</v>
          </cell>
          <cell r="O580" t="str">
            <v>Ž</v>
          </cell>
        </row>
        <row r="581">
          <cell r="H581" t="str">
            <v>ŽČ</v>
          </cell>
          <cell r="O581" t="str">
            <v>ŽČ</v>
          </cell>
        </row>
        <row r="582">
          <cell r="H582" t="str">
            <v>ŽČ</v>
          </cell>
          <cell r="O582" t="str">
            <v>ŽČ</v>
          </cell>
        </row>
        <row r="585">
          <cell r="A585" t="str">
            <v>L 5-4</v>
          </cell>
          <cell r="E585" t="str">
            <v xml:space="preserve">zápas č. </v>
          </cell>
          <cell r="F585">
            <v>30</v>
          </cell>
          <cell r="H585" t="str">
            <v>Servis</v>
          </cell>
          <cell r="V585" t="str">
            <v>pomer</v>
          </cell>
          <cell r="Z585">
            <v>1</v>
          </cell>
          <cell r="AA585">
            <v>3</v>
          </cell>
        </row>
        <row r="586">
          <cell r="G586" t="str">
            <v>Time out</v>
          </cell>
          <cell r="H586" t="str">
            <v>Príjem</v>
          </cell>
          <cell r="N586">
            <v>1</v>
          </cell>
          <cell r="O586">
            <v>2</v>
          </cell>
          <cell r="P586">
            <v>3</v>
          </cell>
          <cell r="Q586">
            <v>4</v>
          </cell>
          <cell r="R586">
            <v>5</v>
          </cell>
          <cell r="S586">
            <v>6</v>
          </cell>
          <cell r="T586">
            <v>7</v>
          </cell>
          <cell r="V586" t="str">
            <v>setov</v>
          </cell>
        </row>
        <row r="587">
          <cell r="A587" t="str">
            <v>L5</v>
          </cell>
          <cell r="E587" t="str">
            <v>Stôl:</v>
          </cell>
          <cell r="F587" t="str">
            <v xml:space="preserve"> </v>
          </cell>
          <cell r="I587" t="str">
            <v>SVETLÍKOVÁ SOFIA</v>
          </cell>
          <cell r="N587">
            <v>4</v>
          </cell>
          <cell r="O587">
            <v>11</v>
          </cell>
          <cell r="P587">
            <v>9</v>
          </cell>
          <cell r="Q587">
            <v>7</v>
          </cell>
          <cell r="V587">
            <v>1</v>
          </cell>
        </row>
        <row r="589">
          <cell r="E589" t="str">
            <v>Dátum:</v>
          </cell>
          <cell r="F589">
            <v>43211</v>
          </cell>
        </row>
        <row r="590">
          <cell r="A590" t="str">
            <v>L4</v>
          </cell>
          <cell r="E590" t="str">
            <v>Čas:</v>
          </cell>
          <cell r="I590" t="str">
            <v>KOLESÁROVÁ DARINA</v>
          </cell>
          <cell r="N590">
            <v>11</v>
          </cell>
          <cell r="O590">
            <v>9</v>
          </cell>
          <cell r="P590">
            <v>11</v>
          </cell>
          <cell r="Q590">
            <v>11</v>
          </cell>
          <cell r="V590">
            <v>3</v>
          </cell>
        </row>
        <row r="592">
          <cell r="E592" t="str">
            <v>Kategória :</v>
          </cell>
          <cell r="F592" t="str">
            <v>MŽ</v>
          </cell>
        </row>
        <row r="593">
          <cell r="I593" t="str">
            <v>Rozhodca</v>
          </cell>
          <cell r="P593" t="str">
            <v>Víťaz</v>
          </cell>
        </row>
        <row r="594">
          <cell r="E594" t="str">
            <v>Skupina :</v>
          </cell>
          <cell r="F594" t="str">
            <v>L</v>
          </cell>
          <cell r="I594" t="str">
            <v/>
          </cell>
          <cell r="N594" t="str">
            <v>KOLESÁROVÁ DARINA</v>
          </cell>
        </row>
        <row r="596">
          <cell r="E596" t="str">
            <v>Zápas:</v>
          </cell>
          <cell r="F596" t="str">
            <v xml:space="preserve"> 5-4</v>
          </cell>
        </row>
        <row r="597">
          <cell r="H597" t="str">
            <v>Udelené karty - priestupok</v>
          </cell>
        </row>
        <row r="599">
          <cell r="I599" t="str">
            <v>SVETLÍKOVÁ SOFIA</v>
          </cell>
          <cell r="P599" t="str">
            <v>KOLESÁROVÁ DARINA</v>
          </cell>
        </row>
        <row r="600">
          <cell r="H600" t="str">
            <v>Ž</v>
          </cell>
          <cell r="O600" t="str">
            <v>Ž</v>
          </cell>
        </row>
        <row r="601">
          <cell r="H601" t="str">
            <v>ŽČ</v>
          </cell>
          <cell r="O601" t="str">
            <v>ŽČ</v>
          </cell>
        </row>
        <row r="602">
          <cell r="H602" t="str">
            <v>ŽČ</v>
          </cell>
          <cell r="O602" t="str">
            <v>ŽČ</v>
          </cell>
        </row>
        <row r="605">
          <cell r="A605" t="str">
            <v>A 1-2</v>
          </cell>
          <cell r="E605" t="str">
            <v xml:space="preserve">zápas č. </v>
          </cell>
          <cell r="F605">
            <v>31</v>
          </cell>
          <cell r="H605" t="str">
            <v>Servis</v>
          </cell>
          <cell r="V605" t="str">
            <v>pomer</v>
          </cell>
          <cell r="Z605">
            <v>3</v>
          </cell>
          <cell r="AA605">
            <v>0</v>
          </cell>
        </row>
        <row r="606">
          <cell r="G606" t="str">
            <v>Time out</v>
          </cell>
          <cell r="H606" t="str">
            <v>Príjem</v>
          </cell>
          <cell r="N606">
            <v>1</v>
          </cell>
          <cell r="O606">
            <v>2</v>
          </cell>
          <cell r="P606">
            <v>3</v>
          </cell>
          <cell r="Q606">
            <v>4</v>
          </cell>
          <cell r="R606">
            <v>5</v>
          </cell>
          <cell r="S606">
            <v>6</v>
          </cell>
          <cell r="T606">
            <v>7</v>
          </cell>
          <cell r="V606" t="str">
            <v>setov</v>
          </cell>
        </row>
        <row r="607">
          <cell r="A607" t="str">
            <v>A1</v>
          </cell>
          <cell r="E607" t="str">
            <v>Stôl:</v>
          </cell>
          <cell r="F607" t="str">
            <v xml:space="preserve"> </v>
          </cell>
          <cell r="I607" t="str">
            <v>ČINČUROVÁ EMA</v>
          </cell>
          <cell r="N607">
            <v>11</v>
          </cell>
          <cell r="O607">
            <v>11</v>
          </cell>
          <cell r="P607">
            <v>11</v>
          </cell>
          <cell r="V607">
            <v>3</v>
          </cell>
        </row>
        <row r="609">
          <cell r="E609" t="str">
            <v>Dátum:</v>
          </cell>
          <cell r="F609">
            <v>43211</v>
          </cell>
        </row>
        <row r="610">
          <cell r="A610" t="str">
            <v>A2</v>
          </cell>
          <cell r="E610" t="str">
            <v>Čas:</v>
          </cell>
          <cell r="I610" t="str">
            <v>DRBIAKOVÁ KARIN</v>
          </cell>
          <cell r="N610">
            <v>2</v>
          </cell>
          <cell r="O610">
            <v>8</v>
          </cell>
          <cell r="P610">
            <v>6</v>
          </cell>
          <cell r="V610">
            <v>0</v>
          </cell>
        </row>
        <row r="612">
          <cell r="E612" t="str">
            <v>Kategória :</v>
          </cell>
          <cell r="F612" t="str">
            <v>MŽ</v>
          </cell>
        </row>
        <row r="613">
          <cell r="I613" t="str">
            <v>Rozhodca</v>
          </cell>
          <cell r="P613" t="str">
            <v>Víťaz</v>
          </cell>
        </row>
        <row r="614">
          <cell r="E614" t="str">
            <v>Skupina :</v>
          </cell>
          <cell r="F614" t="str">
            <v>A</v>
          </cell>
          <cell r="I614" t="str">
            <v/>
          </cell>
          <cell r="N614" t="str">
            <v>ČINČUROVÁ EMA</v>
          </cell>
        </row>
        <row r="616">
          <cell r="E616" t="str">
            <v>Zápas:</v>
          </cell>
          <cell r="F616" t="str">
            <v xml:space="preserve"> 1-2</v>
          </cell>
        </row>
        <row r="617">
          <cell r="H617" t="str">
            <v>Udelené karty - priestupok</v>
          </cell>
        </row>
        <row r="619">
          <cell r="I619" t="str">
            <v>ČINČUROVÁ EMA</v>
          </cell>
          <cell r="P619" t="str">
            <v>DRBIAKOVÁ KARIN</v>
          </cell>
        </row>
        <row r="620">
          <cell r="H620" t="str">
            <v>Ž</v>
          </cell>
          <cell r="O620" t="str">
            <v>Ž</v>
          </cell>
        </row>
        <row r="621">
          <cell r="H621" t="str">
            <v>ŽČ</v>
          </cell>
          <cell r="O621" t="str">
            <v>ŽČ</v>
          </cell>
        </row>
        <row r="622">
          <cell r="H622" t="str">
            <v>ŽČ</v>
          </cell>
          <cell r="O622" t="str">
            <v>ŽČ</v>
          </cell>
        </row>
        <row r="625">
          <cell r="A625" t="str">
            <v>B 1-2</v>
          </cell>
          <cell r="E625" t="str">
            <v xml:space="preserve">zápas č. </v>
          </cell>
          <cell r="F625">
            <v>32</v>
          </cell>
          <cell r="H625" t="str">
            <v>Servis</v>
          </cell>
          <cell r="V625" t="str">
            <v>pomer</v>
          </cell>
          <cell r="Z625">
            <v>3</v>
          </cell>
          <cell r="AA625">
            <v>0</v>
          </cell>
        </row>
        <row r="626">
          <cell r="G626" t="str">
            <v>Time out</v>
          </cell>
          <cell r="H626" t="str">
            <v>Príjem</v>
          </cell>
          <cell r="N626">
            <v>1</v>
          </cell>
          <cell r="O626">
            <v>2</v>
          </cell>
          <cell r="P626">
            <v>3</v>
          </cell>
          <cell r="Q626">
            <v>4</v>
          </cell>
          <cell r="R626">
            <v>5</v>
          </cell>
          <cell r="S626">
            <v>6</v>
          </cell>
          <cell r="T626">
            <v>7</v>
          </cell>
          <cell r="V626" t="str">
            <v>setov</v>
          </cell>
        </row>
        <row r="627">
          <cell r="A627" t="str">
            <v>B1</v>
          </cell>
          <cell r="E627" t="str">
            <v>Stôl:</v>
          </cell>
          <cell r="F627" t="str">
            <v xml:space="preserve"> </v>
          </cell>
          <cell r="I627" t="str">
            <v>VINCZEOVÁ LAURA</v>
          </cell>
          <cell r="N627">
            <v>11</v>
          </cell>
          <cell r="O627">
            <v>11</v>
          </cell>
          <cell r="P627">
            <v>11</v>
          </cell>
          <cell r="V627">
            <v>3</v>
          </cell>
        </row>
        <row r="629">
          <cell r="E629" t="str">
            <v>Dátum:</v>
          </cell>
          <cell r="F629">
            <v>43211</v>
          </cell>
        </row>
        <row r="630">
          <cell r="A630" t="str">
            <v>B2</v>
          </cell>
          <cell r="E630" t="str">
            <v>Čas:</v>
          </cell>
          <cell r="I630" t="str">
            <v>BIKSADSKÁ EMA</v>
          </cell>
          <cell r="N630">
            <v>5</v>
          </cell>
          <cell r="O630">
            <v>1</v>
          </cell>
          <cell r="P630">
            <v>2</v>
          </cell>
          <cell r="V630">
            <v>0</v>
          </cell>
        </row>
        <row r="632">
          <cell r="E632" t="str">
            <v>Kategória :</v>
          </cell>
          <cell r="F632" t="str">
            <v>MŽ</v>
          </cell>
        </row>
        <row r="633">
          <cell r="I633" t="str">
            <v>Rozhodca</v>
          </cell>
          <cell r="P633" t="str">
            <v>Víťaz</v>
          </cell>
        </row>
        <row r="634">
          <cell r="E634" t="str">
            <v>Skupina :</v>
          </cell>
          <cell r="F634" t="str">
            <v>B</v>
          </cell>
          <cell r="I634" t="str">
            <v/>
          </cell>
          <cell r="N634" t="str">
            <v>VINCZEOVÁ LAURA</v>
          </cell>
        </row>
        <row r="636">
          <cell r="E636" t="str">
            <v>Zápas:</v>
          </cell>
          <cell r="F636" t="str">
            <v xml:space="preserve"> 1-2</v>
          </cell>
        </row>
        <row r="637">
          <cell r="H637" t="str">
            <v>Udelené karty - priestupok</v>
          </cell>
        </row>
        <row r="639">
          <cell r="I639" t="str">
            <v>VINCZEOVÁ LAURA</v>
          </cell>
          <cell r="P639" t="str">
            <v>BIKSADSKÁ EMA</v>
          </cell>
        </row>
        <row r="640">
          <cell r="H640" t="str">
            <v>Ž</v>
          </cell>
          <cell r="O640" t="str">
            <v>Ž</v>
          </cell>
        </row>
        <row r="641">
          <cell r="H641" t="str">
            <v>ŽČ</v>
          </cell>
          <cell r="O641" t="str">
            <v>ŽČ</v>
          </cell>
        </row>
        <row r="642">
          <cell r="H642" t="str">
            <v>ŽČ</v>
          </cell>
          <cell r="O642" t="str">
            <v>ŽČ</v>
          </cell>
        </row>
        <row r="645">
          <cell r="A645" t="str">
            <v>C 1-2</v>
          </cell>
          <cell r="E645" t="str">
            <v xml:space="preserve">zápas č. </v>
          </cell>
          <cell r="F645">
            <v>33</v>
          </cell>
          <cell r="H645" t="str">
            <v>Servis</v>
          </cell>
          <cell r="V645" t="str">
            <v>pomer</v>
          </cell>
          <cell r="Z645">
            <v>3</v>
          </cell>
          <cell r="AA645">
            <v>1</v>
          </cell>
        </row>
        <row r="646">
          <cell r="G646" t="str">
            <v>Time out</v>
          </cell>
          <cell r="H646" t="str">
            <v>Príjem</v>
          </cell>
          <cell r="N646">
            <v>1</v>
          </cell>
          <cell r="O646">
            <v>2</v>
          </cell>
          <cell r="P646">
            <v>3</v>
          </cell>
          <cell r="Q646">
            <v>4</v>
          </cell>
          <cell r="R646">
            <v>5</v>
          </cell>
          <cell r="S646">
            <v>6</v>
          </cell>
          <cell r="T646">
            <v>7</v>
          </cell>
          <cell r="V646" t="str">
            <v>setov</v>
          </cell>
        </row>
        <row r="647">
          <cell r="A647" t="str">
            <v>C1</v>
          </cell>
          <cell r="E647" t="str">
            <v>Stôl:</v>
          </cell>
          <cell r="F647" t="str">
            <v xml:space="preserve"> </v>
          </cell>
          <cell r="I647" t="str">
            <v>WALLENFELSOVÁ ANETA</v>
          </cell>
          <cell r="N647">
            <v>11</v>
          </cell>
          <cell r="O647">
            <v>2</v>
          </cell>
          <cell r="P647">
            <v>11</v>
          </cell>
          <cell r="Q647">
            <v>15</v>
          </cell>
          <cell r="V647">
            <v>3</v>
          </cell>
        </row>
        <row r="649">
          <cell r="E649" t="str">
            <v>Dátum:</v>
          </cell>
          <cell r="F649">
            <v>43211</v>
          </cell>
        </row>
        <row r="650">
          <cell r="A650" t="str">
            <v>C2</v>
          </cell>
          <cell r="E650" t="str">
            <v>Čas:</v>
          </cell>
          <cell r="I650" t="str">
            <v>POLÁKOVÁ ALEXANDRA</v>
          </cell>
          <cell r="N650">
            <v>5</v>
          </cell>
          <cell r="O650">
            <v>11</v>
          </cell>
          <cell r="P650">
            <v>5</v>
          </cell>
          <cell r="Q650">
            <v>13</v>
          </cell>
          <cell r="V650">
            <v>1</v>
          </cell>
        </row>
        <row r="652">
          <cell r="E652" t="str">
            <v>Kategória :</v>
          </cell>
          <cell r="F652" t="str">
            <v>MŽ</v>
          </cell>
        </row>
        <row r="653">
          <cell r="I653" t="str">
            <v>Rozhodca</v>
          </cell>
          <cell r="P653" t="str">
            <v>Víťaz</v>
          </cell>
        </row>
        <row r="654">
          <cell r="E654" t="str">
            <v>Skupina :</v>
          </cell>
          <cell r="F654" t="str">
            <v>C</v>
          </cell>
          <cell r="I654" t="str">
            <v/>
          </cell>
          <cell r="N654" t="str">
            <v>WALLENFELSOVÁ ANETA</v>
          </cell>
        </row>
        <row r="656">
          <cell r="E656" t="str">
            <v>Zápas:</v>
          </cell>
          <cell r="F656" t="str">
            <v xml:space="preserve"> 1-2</v>
          </cell>
        </row>
        <row r="657">
          <cell r="H657" t="str">
            <v>Udelené karty - priestupok</v>
          </cell>
        </row>
        <row r="659">
          <cell r="I659" t="str">
            <v>WALLENFELSOVÁ ANETA</v>
          </cell>
          <cell r="P659" t="str">
            <v>POLÁKOVÁ ALEXANDRA</v>
          </cell>
        </row>
        <row r="660">
          <cell r="H660" t="str">
            <v>Ž</v>
          </cell>
          <cell r="O660" t="str">
            <v>Ž</v>
          </cell>
        </row>
        <row r="661">
          <cell r="H661" t="str">
            <v>ŽČ</v>
          </cell>
          <cell r="O661" t="str">
            <v>ŽČ</v>
          </cell>
        </row>
        <row r="662">
          <cell r="H662" t="str">
            <v>ŽČ</v>
          </cell>
          <cell r="O662" t="str">
            <v>ŽČ</v>
          </cell>
        </row>
        <row r="665">
          <cell r="A665" t="str">
            <v>D 1-2</v>
          </cell>
          <cell r="E665" t="str">
            <v xml:space="preserve">zápas č. </v>
          </cell>
          <cell r="F665">
            <v>34</v>
          </cell>
          <cell r="H665" t="str">
            <v>Servis</v>
          </cell>
          <cell r="V665" t="str">
            <v>pomer</v>
          </cell>
          <cell r="Z665">
            <v>3</v>
          </cell>
          <cell r="AA665">
            <v>1</v>
          </cell>
        </row>
        <row r="666">
          <cell r="G666" t="str">
            <v>Time out</v>
          </cell>
          <cell r="H666" t="str">
            <v>Príjem</v>
          </cell>
          <cell r="N666">
            <v>1</v>
          </cell>
          <cell r="O666">
            <v>2</v>
          </cell>
          <cell r="P666">
            <v>3</v>
          </cell>
          <cell r="Q666">
            <v>4</v>
          </cell>
          <cell r="R666">
            <v>5</v>
          </cell>
          <cell r="S666">
            <v>6</v>
          </cell>
          <cell r="T666">
            <v>7</v>
          </cell>
          <cell r="V666" t="str">
            <v>setov</v>
          </cell>
        </row>
        <row r="667">
          <cell r="A667" t="str">
            <v>D1</v>
          </cell>
          <cell r="E667" t="str">
            <v>Stôl:</v>
          </cell>
          <cell r="F667" t="str">
            <v xml:space="preserve"> </v>
          </cell>
          <cell r="I667" t="str">
            <v>ŠINKAROVÁ MONIKA</v>
          </cell>
          <cell r="N667">
            <v>9</v>
          </cell>
          <cell r="O667">
            <v>12</v>
          </cell>
          <cell r="P667">
            <v>11</v>
          </cell>
          <cell r="Q667">
            <v>11</v>
          </cell>
          <cell r="V667">
            <v>3</v>
          </cell>
        </row>
        <row r="669">
          <cell r="E669" t="str">
            <v>Dátum:</v>
          </cell>
          <cell r="F669">
            <v>43211</v>
          </cell>
        </row>
        <row r="670">
          <cell r="A670" t="str">
            <v>D2</v>
          </cell>
          <cell r="E670" t="str">
            <v>Čas:</v>
          </cell>
          <cell r="I670" t="str">
            <v>ŠTETKOVÁ EMA</v>
          </cell>
          <cell r="N670">
            <v>11</v>
          </cell>
          <cell r="O670">
            <v>10</v>
          </cell>
          <cell r="P670">
            <v>7</v>
          </cell>
          <cell r="Q670">
            <v>8</v>
          </cell>
          <cell r="V670">
            <v>1</v>
          </cell>
        </row>
        <row r="672">
          <cell r="E672" t="str">
            <v>Kategória :</v>
          </cell>
          <cell r="F672" t="str">
            <v>MŽ</v>
          </cell>
        </row>
        <row r="673">
          <cell r="I673" t="str">
            <v>Rozhodca</v>
          </cell>
          <cell r="P673" t="str">
            <v>Víťaz</v>
          </cell>
        </row>
        <row r="674">
          <cell r="E674" t="str">
            <v>Skupina :</v>
          </cell>
          <cell r="F674" t="str">
            <v>D</v>
          </cell>
          <cell r="I674" t="str">
            <v/>
          </cell>
          <cell r="N674" t="str">
            <v>ŠINKAROVÁ MONIKA</v>
          </cell>
        </row>
        <row r="676">
          <cell r="E676" t="str">
            <v>Zápas:</v>
          </cell>
          <cell r="F676" t="str">
            <v xml:space="preserve"> 1-2</v>
          </cell>
        </row>
        <row r="677">
          <cell r="H677" t="str">
            <v>Udelené karty - priestupok</v>
          </cell>
        </row>
        <row r="679">
          <cell r="I679" t="str">
            <v>ŠINKAROVÁ MONIKA</v>
          </cell>
          <cell r="P679" t="str">
            <v>ŠTETKOVÁ EMA</v>
          </cell>
        </row>
        <row r="680">
          <cell r="H680" t="str">
            <v>Ž</v>
          </cell>
          <cell r="O680" t="str">
            <v>Ž</v>
          </cell>
        </row>
        <row r="681">
          <cell r="H681" t="str">
            <v>ŽČ</v>
          </cell>
          <cell r="O681" t="str">
            <v>ŽČ</v>
          </cell>
        </row>
        <row r="682">
          <cell r="H682" t="str">
            <v>ŽČ</v>
          </cell>
          <cell r="O682" t="str">
            <v>ŽČ</v>
          </cell>
        </row>
        <row r="685">
          <cell r="A685" t="str">
            <v>E 1-2</v>
          </cell>
          <cell r="E685" t="str">
            <v xml:space="preserve">zápas č. </v>
          </cell>
          <cell r="F685">
            <v>35</v>
          </cell>
          <cell r="H685" t="str">
            <v>Servis</v>
          </cell>
          <cell r="V685" t="str">
            <v>pomer</v>
          </cell>
          <cell r="Z685">
            <v>3</v>
          </cell>
          <cell r="AA685">
            <v>0</v>
          </cell>
        </row>
        <row r="686">
          <cell r="G686" t="str">
            <v>Time out</v>
          </cell>
          <cell r="H686" t="str">
            <v>Príjem</v>
          </cell>
          <cell r="N686">
            <v>1</v>
          </cell>
          <cell r="O686">
            <v>2</v>
          </cell>
          <cell r="P686">
            <v>3</v>
          </cell>
          <cell r="Q686">
            <v>4</v>
          </cell>
          <cell r="R686">
            <v>5</v>
          </cell>
          <cell r="S686">
            <v>6</v>
          </cell>
          <cell r="T686">
            <v>7</v>
          </cell>
          <cell r="V686" t="str">
            <v>setov</v>
          </cell>
        </row>
        <row r="687">
          <cell r="A687" t="str">
            <v>E1</v>
          </cell>
          <cell r="E687" t="str">
            <v>Stôl:</v>
          </cell>
          <cell r="F687" t="str">
            <v xml:space="preserve"> </v>
          </cell>
          <cell r="I687" t="str">
            <v>BILKOVIČOVÁ SÁRA</v>
          </cell>
          <cell r="N687">
            <v>11</v>
          </cell>
          <cell r="O687">
            <v>11</v>
          </cell>
          <cell r="P687">
            <v>11</v>
          </cell>
          <cell r="V687">
            <v>3</v>
          </cell>
        </row>
        <row r="689">
          <cell r="E689" t="str">
            <v>Dátum:</v>
          </cell>
          <cell r="F689">
            <v>43211</v>
          </cell>
        </row>
        <row r="690">
          <cell r="A690" t="str">
            <v>E2</v>
          </cell>
          <cell r="E690" t="str">
            <v>Čas:</v>
          </cell>
          <cell r="I690" t="str">
            <v>ĎURANOVÁ DOROTA</v>
          </cell>
          <cell r="N690">
            <v>2</v>
          </cell>
          <cell r="O690">
            <v>5</v>
          </cell>
          <cell r="P690">
            <v>6</v>
          </cell>
          <cell r="V690">
            <v>0</v>
          </cell>
        </row>
        <row r="692">
          <cell r="E692" t="str">
            <v>Kategória :</v>
          </cell>
          <cell r="F692" t="str">
            <v>MŽ</v>
          </cell>
        </row>
        <row r="693">
          <cell r="I693" t="str">
            <v>Rozhodca</v>
          </cell>
          <cell r="P693" t="str">
            <v>Víťaz</v>
          </cell>
        </row>
        <row r="694">
          <cell r="E694" t="str">
            <v>Skupina :</v>
          </cell>
          <cell r="F694" t="str">
            <v>E</v>
          </cell>
          <cell r="I694" t="str">
            <v/>
          </cell>
          <cell r="N694" t="str">
            <v>BILKOVIČOVÁ SÁRA</v>
          </cell>
        </row>
        <row r="696">
          <cell r="E696" t="str">
            <v>Zápas:</v>
          </cell>
          <cell r="F696" t="str">
            <v xml:space="preserve"> 1-2</v>
          </cell>
        </row>
        <row r="697">
          <cell r="H697" t="str">
            <v>Udelené karty - priestupok</v>
          </cell>
        </row>
        <row r="699">
          <cell r="I699" t="str">
            <v>BILKOVIČOVÁ SÁRA</v>
          </cell>
          <cell r="P699" t="str">
            <v>ĎURANOVÁ DOROTA</v>
          </cell>
        </row>
        <row r="700">
          <cell r="H700" t="str">
            <v>Ž</v>
          </cell>
          <cell r="O700" t="str">
            <v>Ž</v>
          </cell>
        </row>
        <row r="701">
          <cell r="H701" t="str">
            <v>ŽČ</v>
          </cell>
          <cell r="O701" t="str">
            <v>ŽČ</v>
          </cell>
        </row>
        <row r="702">
          <cell r="H702" t="str">
            <v>ŽČ</v>
          </cell>
          <cell r="O702" t="str">
            <v>ŽČ</v>
          </cell>
        </row>
        <row r="705">
          <cell r="A705" t="str">
            <v>F 1-2</v>
          </cell>
          <cell r="E705" t="str">
            <v xml:space="preserve">zápas č. </v>
          </cell>
          <cell r="F705">
            <v>36</v>
          </cell>
          <cell r="H705" t="str">
            <v>Servis</v>
          </cell>
          <cell r="V705" t="str">
            <v>pomer</v>
          </cell>
          <cell r="Z705">
            <v>3</v>
          </cell>
          <cell r="AA705">
            <v>1</v>
          </cell>
        </row>
        <row r="706">
          <cell r="G706" t="str">
            <v>Time out</v>
          </cell>
          <cell r="H706" t="str">
            <v>Príjem</v>
          </cell>
          <cell r="N706">
            <v>1</v>
          </cell>
          <cell r="O706">
            <v>2</v>
          </cell>
          <cell r="P706">
            <v>3</v>
          </cell>
          <cell r="Q706">
            <v>4</v>
          </cell>
          <cell r="R706">
            <v>5</v>
          </cell>
          <cell r="S706">
            <v>6</v>
          </cell>
          <cell r="T706">
            <v>7</v>
          </cell>
          <cell r="V706" t="str">
            <v>setov</v>
          </cell>
        </row>
        <row r="707">
          <cell r="A707" t="str">
            <v>F1</v>
          </cell>
          <cell r="E707" t="str">
            <v>Stôl:</v>
          </cell>
          <cell r="F707" t="str">
            <v xml:space="preserve"> </v>
          </cell>
          <cell r="I707" t="str">
            <v>MÜLLEROVÁ EMA</v>
          </cell>
          <cell r="N707">
            <v>11</v>
          </cell>
          <cell r="O707">
            <v>8</v>
          </cell>
          <cell r="P707">
            <v>11</v>
          </cell>
          <cell r="Q707">
            <v>11</v>
          </cell>
          <cell r="V707">
            <v>3</v>
          </cell>
        </row>
        <row r="709">
          <cell r="E709" t="str">
            <v>Dátum:</v>
          </cell>
          <cell r="F709">
            <v>43211</v>
          </cell>
        </row>
        <row r="710">
          <cell r="A710" t="str">
            <v>F2</v>
          </cell>
          <cell r="E710" t="str">
            <v>Čas:</v>
          </cell>
          <cell r="I710" t="str">
            <v>KĽUCHOVÁ TERÉZIA</v>
          </cell>
          <cell r="N710">
            <v>6</v>
          </cell>
          <cell r="O710">
            <v>11</v>
          </cell>
          <cell r="P710">
            <v>2</v>
          </cell>
          <cell r="Q710">
            <v>2</v>
          </cell>
          <cell r="V710">
            <v>1</v>
          </cell>
        </row>
        <row r="712">
          <cell r="E712" t="str">
            <v>Kategória :</v>
          </cell>
          <cell r="F712" t="str">
            <v>MŽ</v>
          </cell>
        </row>
        <row r="713">
          <cell r="I713" t="str">
            <v>Rozhodca</v>
          </cell>
          <cell r="P713" t="str">
            <v>Víťaz</v>
          </cell>
        </row>
        <row r="714">
          <cell r="E714" t="str">
            <v>Skupina :</v>
          </cell>
          <cell r="F714" t="str">
            <v>F</v>
          </cell>
          <cell r="I714" t="str">
            <v/>
          </cell>
          <cell r="N714" t="str">
            <v>MÜLLEROVÁ EMA</v>
          </cell>
        </row>
        <row r="716">
          <cell r="E716" t="str">
            <v>Zápas:</v>
          </cell>
          <cell r="F716" t="str">
            <v xml:space="preserve"> 1-2</v>
          </cell>
        </row>
        <row r="717">
          <cell r="H717" t="str">
            <v>Udelené karty - priestupok</v>
          </cell>
        </row>
        <row r="719">
          <cell r="I719" t="str">
            <v>MÜLLEROVÁ EMA</v>
          </cell>
          <cell r="P719" t="str">
            <v>KĽUCHOVÁ TERÉZIA</v>
          </cell>
        </row>
        <row r="720">
          <cell r="H720" t="str">
            <v>Ž</v>
          </cell>
          <cell r="O720" t="str">
            <v>Ž</v>
          </cell>
        </row>
        <row r="721">
          <cell r="H721" t="str">
            <v>ŽČ</v>
          </cell>
          <cell r="O721" t="str">
            <v>ŽČ</v>
          </cell>
        </row>
        <row r="722">
          <cell r="H722" t="str">
            <v>ŽČ</v>
          </cell>
          <cell r="O722" t="str">
            <v>ŽČ</v>
          </cell>
        </row>
        <row r="725">
          <cell r="A725" t="str">
            <v>G 1-2</v>
          </cell>
          <cell r="E725" t="str">
            <v xml:space="preserve">zápas č. </v>
          </cell>
          <cell r="F725">
            <v>37</v>
          </cell>
          <cell r="H725" t="str">
            <v>Servis</v>
          </cell>
          <cell r="V725" t="str">
            <v>pomer</v>
          </cell>
          <cell r="Z725">
            <v>2</v>
          </cell>
          <cell r="AA725">
            <v>3</v>
          </cell>
        </row>
        <row r="726">
          <cell r="G726" t="str">
            <v>Time out</v>
          </cell>
          <cell r="H726" t="str">
            <v>Príjem</v>
          </cell>
          <cell r="N726">
            <v>1</v>
          </cell>
          <cell r="O726">
            <v>2</v>
          </cell>
          <cell r="P726">
            <v>3</v>
          </cell>
          <cell r="Q726">
            <v>4</v>
          </cell>
          <cell r="R726">
            <v>5</v>
          </cell>
          <cell r="S726">
            <v>6</v>
          </cell>
          <cell r="T726">
            <v>7</v>
          </cell>
          <cell r="V726" t="str">
            <v>setov</v>
          </cell>
        </row>
        <row r="727">
          <cell r="A727" t="str">
            <v>G1</v>
          </cell>
          <cell r="E727" t="str">
            <v>Stôl:</v>
          </cell>
          <cell r="F727" t="str">
            <v xml:space="preserve"> </v>
          </cell>
          <cell r="I727" t="str">
            <v>IVANČÁKOVÁ SIMONA</v>
          </cell>
          <cell r="N727">
            <v>11</v>
          </cell>
          <cell r="O727">
            <v>8</v>
          </cell>
          <cell r="P727">
            <v>12</v>
          </cell>
          <cell r="Q727">
            <v>15</v>
          </cell>
          <cell r="R727">
            <v>4</v>
          </cell>
          <cell r="V727">
            <v>2</v>
          </cell>
        </row>
        <row r="729">
          <cell r="E729" t="str">
            <v>Dátum:</v>
          </cell>
          <cell r="F729">
            <v>43211</v>
          </cell>
        </row>
        <row r="730">
          <cell r="A730" t="str">
            <v>G2</v>
          </cell>
          <cell r="E730" t="str">
            <v>Čas:</v>
          </cell>
          <cell r="I730" t="str">
            <v>KRAJČIOVÁ VERONIKA</v>
          </cell>
          <cell r="N730">
            <v>8</v>
          </cell>
          <cell r="O730">
            <v>11</v>
          </cell>
          <cell r="P730">
            <v>10</v>
          </cell>
          <cell r="Q730">
            <v>17</v>
          </cell>
          <cell r="R730">
            <v>11</v>
          </cell>
          <cell r="V730">
            <v>3</v>
          </cell>
        </row>
        <row r="732">
          <cell r="E732" t="str">
            <v>Kategória :</v>
          </cell>
          <cell r="F732" t="str">
            <v>MŽ</v>
          </cell>
        </row>
        <row r="733">
          <cell r="I733" t="str">
            <v>Rozhodca</v>
          </cell>
          <cell r="P733" t="str">
            <v>Víťaz</v>
          </cell>
        </row>
        <row r="734">
          <cell r="E734" t="str">
            <v>Skupina :</v>
          </cell>
          <cell r="F734" t="str">
            <v>G</v>
          </cell>
          <cell r="I734" t="str">
            <v/>
          </cell>
          <cell r="N734" t="str">
            <v>KRAJČIOVÁ VERONIKA</v>
          </cell>
        </row>
        <row r="736">
          <cell r="E736" t="str">
            <v>Zápas:</v>
          </cell>
          <cell r="F736" t="str">
            <v xml:space="preserve"> 1-2</v>
          </cell>
        </row>
        <row r="737">
          <cell r="H737" t="str">
            <v>Udelené karty - priestupok</v>
          </cell>
        </row>
        <row r="739">
          <cell r="I739" t="str">
            <v>IVANČÁKOVÁ SIMONA</v>
          </cell>
          <cell r="P739" t="str">
            <v>KRAJČIOVÁ VERONIKA</v>
          </cell>
        </row>
        <row r="740">
          <cell r="H740" t="str">
            <v>Ž</v>
          </cell>
          <cell r="O740" t="str">
            <v>Ž</v>
          </cell>
        </row>
        <row r="741">
          <cell r="H741" t="str">
            <v>ŽČ</v>
          </cell>
          <cell r="O741" t="str">
            <v>ŽČ</v>
          </cell>
        </row>
        <row r="742">
          <cell r="H742" t="str">
            <v>ŽČ</v>
          </cell>
          <cell r="O742" t="str">
            <v>ŽČ</v>
          </cell>
        </row>
        <row r="745">
          <cell r="A745" t="str">
            <v>H 1-2</v>
          </cell>
          <cell r="E745" t="str">
            <v xml:space="preserve">zápas č. </v>
          </cell>
          <cell r="F745">
            <v>38</v>
          </cell>
          <cell r="H745" t="str">
            <v>Servis</v>
          </cell>
          <cell r="V745" t="str">
            <v>pomer</v>
          </cell>
          <cell r="Z745">
            <v>3</v>
          </cell>
          <cell r="AA745">
            <v>0</v>
          </cell>
        </row>
        <row r="746">
          <cell r="G746" t="str">
            <v>Time out</v>
          </cell>
          <cell r="H746" t="str">
            <v>Príjem</v>
          </cell>
          <cell r="N746">
            <v>1</v>
          </cell>
          <cell r="O746">
            <v>2</v>
          </cell>
          <cell r="P746">
            <v>3</v>
          </cell>
          <cell r="Q746">
            <v>4</v>
          </cell>
          <cell r="R746">
            <v>5</v>
          </cell>
          <cell r="S746">
            <v>6</v>
          </cell>
          <cell r="T746">
            <v>7</v>
          </cell>
          <cell r="V746" t="str">
            <v>setov</v>
          </cell>
        </row>
        <row r="747">
          <cell r="A747" t="str">
            <v>H1</v>
          </cell>
          <cell r="E747" t="str">
            <v>Stôl:</v>
          </cell>
          <cell r="F747" t="str">
            <v xml:space="preserve"> </v>
          </cell>
          <cell r="I747" t="str">
            <v>DZIEWICZOVÁ LEA</v>
          </cell>
          <cell r="N747">
            <v>11</v>
          </cell>
          <cell r="O747">
            <v>11</v>
          </cell>
          <cell r="P747">
            <v>11</v>
          </cell>
          <cell r="V747">
            <v>3</v>
          </cell>
        </row>
        <row r="749">
          <cell r="E749" t="str">
            <v>Dátum:</v>
          </cell>
          <cell r="F749">
            <v>43211</v>
          </cell>
        </row>
        <row r="750">
          <cell r="A750" t="str">
            <v>H2</v>
          </cell>
          <cell r="E750" t="str">
            <v>Čas:</v>
          </cell>
          <cell r="I750" t="str">
            <v>HREHOVÁ VANESA</v>
          </cell>
          <cell r="N750">
            <v>7</v>
          </cell>
          <cell r="O750">
            <v>1</v>
          </cell>
          <cell r="P750">
            <v>1</v>
          </cell>
          <cell r="V750">
            <v>0</v>
          </cell>
        </row>
        <row r="752">
          <cell r="E752" t="str">
            <v>Kategória :</v>
          </cell>
          <cell r="F752" t="str">
            <v>MŽ</v>
          </cell>
        </row>
        <row r="753">
          <cell r="I753" t="str">
            <v>Rozhodca</v>
          </cell>
          <cell r="P753" t="str">
            <v>Víťaz</v>
          </cell>
        </row>
        <row r="754">
          <cell r="E754" t="str">
            <v>Skupina :</v>
          </cell>
          <cell r="F754" t="str">
            <v>H</v>
          </cell>
          <cell r="I754" t="str">
            <v/>
          </cell>
          <cell r="N754" t="str">
            <v>DZIEWICZOVÁ LEA</v>
          </cell>
        </row>
        <row r="756">
          <cell r="E756" t="str">
            <v>Zápas:</v>
          </cell>
          <cell r="F756" t="str">
            <v xml:space="preserve"> 1-2</v>
          </cell>
        </row>
        <row r="757">
          <cell r="H757" t="str">
            <v>Udelené karty - priestupok</v>
          </cell>
        </row>
        <row r="759">
          <cell r="I759" t="str">
            <v>DZIEWICZOVÁ LEA</v>
          </cell>
          <cell r="P759" t="str">
            <v>HREHOVÁ VANESA</v>
          </cell>
        </row>
        <row r="760">
          <cell r="H760" t="str">
            <v>Ž</v>
          </cell>
          <cell r="O760" t="str">
            <v>Ž</v>
          </cell>
        </row>
        <row r="761">
          <cell r="H761" t="str">
            <v>ŽČ</v>
          </cell>
          <cell r="O761" t="str">
            <v>ŽČ</v>
          </cell>
        </row>
        <row r="762">
          <cell r="H762" t="str">
            <v>ŽČ</v>
          </cell>
          <cell r="O762" t="str">
            <v>ŽČ</v>
          </cell>
        </row>
        <row r="765">
          <cell r="A765" t="str">
            <v>I 1-2</v>
          </cell>
          <cell r="E765" t="str">
            <v xml:space="preserve">zápas č. </v>
          </cell>
          <cell r="F765">
            <v>39</v>
          </cell>
          <cell r="H765" t="str">
            <v>Servis</v>
          </cell>
          <cell r="V765" t="str">
            <v>pomer</v>
          </cell>
          <cell r="Z765">
            <v>0</v>
          </cell>
          <cell r="AA765">
            <v>3</v>
          </cell>
        </row>
        <row r="766">
          <cell r="G766" t="str">
            <v>Time out</v>
          </cell>
          <cell r="H766" t="str">
            <v>Príjem</v>
          </cell>
          <cell r="N766">
            <v>1</v>
          </cell>
          <cell r="O766">
            <v>2</v>
          </cell>
          <cell r="P766">
            <v>3</v>
          </cell>
          <cell r="Q766">
            <v>4</v>
          </cell>
          <cell r="R766">
            <v>5</v>
          </cell>
          <cell r="S766">
            <v>6</v>
          </cell>
          <cell r="T766">
            <v>7</v>
          </cell>
          <cell r="V766" t="str">
            <v>setov</v>
          </cell>
        </row>
        <row r="767">
          <cell r="A767" t="str">
            <v>I1</v>
          </cell>
          <cell r="E767" t="str">
            <v>Stôl:</v>
          </cell>
          <cell r="F767" t="str">
            <v xml:space="preserve"> </v>
          </cell>
          <cell r="I767" t="str">
            <v>MAJERČÍKOVÁ LINDA</v>
          </cell>
          <cell r="N767">
            <v>12</v>
          </cell>
          <cell r="O767">
            <v>9</v>
          </cell>
          <cell r="P767">
            <v>7</v>
          </cell>
          <cell r="V767">
            <v>0</v>
          </cell>
        </row>
        <row r="769">
          <cell r="E769" t="str">
            <v>Dátum:</v>
          </cell>
          <cell r="F769">
            <v>43211</v>
          </cell>
        </row>
        <row r="770">
          <cell r="A770" t="str">
            <v>I2</v>
          </cell>
          <cell r="E770" t="str">
            <v>Čas:</v>
          </cell>
          <cell r="I770" t="str">
            <v>NÉMETHOVÁ NINA</v>
          </cell>
          <cell r="N770">
            <v>14</v>
          </cell>
          <cell r="O770">
            <v>11</v>
          </cell>
          <cell r="P770">
            <v>11</v>
          </cell>
          <cell r="V770">
            <v>3</v>
          </cell>
        </row>
        <row r="772">
          <cell r="E772" t="str">
            <v>Kategória :</v>
          </cell>
          <cell r="F772" t="str">
            <v>MŽ</v>
          </cell>
        </row>
        <row r="773">
          <cell r="I773" t="str">
            <v>Rozhodca</v>
          </cell>
          <cell r="P773" t="str">
            <v>Víťaz</v>
          </cell>
        </row>
        <row r="774">
          <cell r="E774" t="str">
            <v>Skupina :</v>
          </cell>
          <cell r="F774" t="str">
            <v>I</v>
          </cell>
          <cell r="I774" t="str">
            <v/>
          </cell>
          <cell r="N774" t="str">
            <v>NÉMETHOVÁ NINA</v>
          </cell>
        </row>
        <row r="776">
          <cell r="E776" t="str">
            <v>Zápas:</v>
          </cell>
          <cell r="F776" t="str">
            <v xml:space="preserve"> 1-2</v>
          </cell>
        </row>
        <row r="777">
          <cell r="H777" t="str">
            <v>Udelené karty - priestupok</v>
          </cell>
        </row>
        <row r="779">
          <cell r="I779" t="str">
            <v>MAJERČÍKOVÁ LINDA</v>
          </cell>
          <cell r="P779" t="str">
            <v>NÉMETHOVÁ NINA</v>
          </cell>
        </row>
        <row r="780">
          <cell r="H780" t="str">
            <v>Ž</v>
          </cell>
          <cell r="O780" t="str">
            <v>Ž</v>
          </cell>
        </row>
        <row r="781">
          <cell r="H781" t="str">
            <v>ŽČ</v>
          </cell>
          <cell r="O781" t="str">
            <v>ŽČ</v>
          </cell>
        </row>
        <row r="782">
          <cell r="H782" t="str">
            <v>ŽČ</v>
          </cell>
          <cell r="O782" t="str">
            <v>ŽČ</v>
          </cell>
        </row>
        <row r="785">
          <cell r="A785" t="str">
            <v>J 1-2</v>
          </cell>
          <cell r="E785" t="str">
            <v xml:space="preserve">zápas č. </v>
          </cell>
          <cell r="F785">
            <v>40</v>
          </cell>
          <cell r="H785" t="str">
            <v>Servis</v>
          </cell>
          <cell r="V785" t="str">
            <v>pomer</v>
          </cell>
          <cell r="Z785">
            <v>3</v>
          </cell>
          <cell r="AA785">
            <v>2</v>
          </cell>
        </row>
        <row r="786">
          <cell r="G786" t="str">
            <v>Time out</v>
          </cell>
          <cell r="H786" t="str">
            <v>Príjem</v>
          </cell>
          <cell r="N786">
            <v>1</v>
          </cell>
          <cell r="O786">
            <v>2</v>
          </cell>
          <cell r="P786">
            <v>3</v>
          </cell>
          <cell r="Q786">
            <v>4</v>
          </cell>
          <cell r="R786">
            <v>5</v>
          </cell>
          <cell r="S786">
            <v>6</v>
          </cell>
          <cell r="T786">
            <v>7</v>
          </cell>
          <cell r="V786" t="str">
            <v>setov</v>
          </cell>
        </row>
        <row r="787">
          <cell r="A787" t="str">
            <v>J1</v>
          </cell>
          <cell r="E787" t="str">
            <v>Stôl:</v>
          </cell>
          <cell r="F787" t="str">
            <v xml:space="preserve"> </v>
          </cell>
          <cell r="I787" t="str">
            <v>BITÓOVÁ MICHAELA</v>
          </cell>
          <cell r="N787">
            <v>12</v>
          </cell>
          <cell r="O787">
            <v>19</v>
          </cell>
          <cell r="P787">
            <v>13</v>
          </cell>
          <cell r="Q787">
            <v>7</v>
          </cell>
          <cell r="R787">
            <v>11</v>
          </cell>
          <cell r="V787">
            <v>3</v>
          </cell>
        </row>
        <row r="789">
          <cell r="E789" t="str">
            <v>Dátum:</v>
          </cell>
          <cell r="F789">
            <v>43211</v>
          </cell>
        </row>
        <row r="790">
          <cell r="A790" t="str">
            <v>J2</v>
          </cell>
          <cell r="E790" t="str">
            <v>Čas:</v>
          </cell>
          <cell r="I790" t="str">
            <v>FERENČÍKOVÁ SÁRA</v>
          </cell>
          <cell r="N790">
            <v>10</v>
          </cell>
          <cell r="O790">
            <v>17</v>
          </cell>
          <cell r="P790">
            <v>15</v>
          </cell>
          <cell r="Q790">
            <v>11</v>
          </cell>
          <cell r="R790">
            <v>7</v>
          </cell>
          <cell r="V790">
            <v>2</v>
          </cell>
        </row>
        <row r="792">
          <cell r="E792" t="str">
            <v>Kategória :</v>
          </cell>
          <cell r="F792" t="str">
            <v>MŽ</v>
          </cell>
        </row>
        <row r="793">
          <cell r="I793" t="str">
            <v>Rozhodca</v>
          </cell>
          <cell r="P793" t="str">
            <v>Víťaz</v>
          </cell>
        </row>
        <row r="794">
          <cell r="E794" t="str">
            <v>Skupina :</v>
          </cell>
          <cell r="F794" t="str">
            <v>J</v>
          </cell>
          <cell r="I794" t="str">
            <v/>
          </cell>
          <cell r="N794" t="str">
            <v>BITÓOVÁ MICHAELA</v>
          </cell>
        </row>
        <row r="796">
          <cell r="E796" t="str">
            <v>Zápas:</v>
          </cell>
          <cell r="F796" t="str">
            <v xml:space="preserve"> 1-2</v>
          </cell>
        </row>
        <row r="797">
          <cell r="H797" t="str">
            <v>Udelené karty - priestupok</v>
          </cell>
        </row>
        <row r="799">
          <cell r="I799" t="str">
            <v>BITÓOVÁ MICHAELA</v>
          </cell>
          <cell r="P799" t="str">
            <v>FERENČÍKOVÁ SÁRA</v>
          </cell>
        </row>
        <row r="800">
          <cell r="H800" t="str">
            <v>Ž</v>
          </cell>
          <cell r="O800" t="str">
            <v>Ž</v>
          </cell>
        </row>
        <row r="801">
          <cell r="H801" t="str">
            <v>ŽČ</v>
          </cell>
          <cell r="O801" t="str">
            <v>ŽČ</v>
          </cell>
        </row>
        <row r="802">
          <cell r="H802" t="str">
            <v>ŽČ</v>
          </cell>
          <cell r="O802" t="str">
            <v>ŽČ</v>
          </cell>
        </row>
        <row r="805">
          <cell r="A805" t="str">
            <v>K 1-2</v>
          </cell>
          <cell r="E805" t="str">
            <v xml:space="preserve">zápas č. </v>
          </cell>
          <cell r="F805">
            <v>41</v>
          </cell>
          <cell r="H805" t="str">
            <v>Servis</v>
          </cell>
          <cell r="V805" t="str">
            <v>pomer</v>
          </cell>
          <cell r="Z805">
            <v>3</v>
          </cell>
          <cell r="AA805">
            <v>1</v>
          </cell>
        </row>
        <row r="806">
          <cell r="G806" t="str">
            <v>Time out</v>
          </cell>
          <cell r="H806" t="str">
            <v>Príjem</v>
          </cell>
          <cell r="N806">
            <v>1</v>
          </cell>
          <cell r="O806">
            <v>2</v>
          </cell>
          <cell r="P806">
            <v>3</v>
          </cell>
          <cell r="Q806">
            <v>4</v>
          </cell>
          <cell r="R806">
            <v>5</v>
          </cell>
          <cell r="S806">
            <v>6</v>
          </cell>
          <cell r="T806">
            <v>7</v>
          </cell>
          <cell r="V806" t="str">
            <v>setov</v>
          </cell>
        </row>
        <row r="807">
          <cell r="A807" t="str">
            <v>K1</v>
          </cell>
          <cell r="E807" t="str">
            <v>Stôl:</v>
          </cell>
          <cell r="F807" t="str">
            <v xml:space="preserve"> </v>
          </cell>
          <cell r="I807" t="str">
            <v>IGAZOVÁ MARTINA</v>
          </cell>
          <cell r="N807">
            <v>11</v>
          </cell>
          <cell r="O807">
            <v>11</v>
          </cell>
          <cell r="P807">
            <v>9</v>
          </cell>
          <cell r="Q807">
            <v>11</v>
          </cell>
          <cell r="V807">
            <v>3</v>
          </cell>
        </row>
        <row r="809">
          <cell r="E809" t="str">
            <v>Dátum:</v>
          </cell>
          <cell r="F809">
            <v>43211</v>
          </cell>
        </row>
        <row r="810">
          <cell r="A810" t="str">
            <v>K2</v>
          </cell>
          <cell r="E810" t="str">
            <v>Čas:</v>
          </cell>
          <cell r="I810" t="str">
            <v>ČULKOVÁ SIMONA</v>
          </cell>
          <cell r="N810">
            <v>4</v>
          </cell>
          <cell r="O810">
            <v>3</v>
          </cell>
          <cell r="P810">
            <v>11</v>
          </cell>
          <cell r="Q810">
            <v>3</v>
          </cell>
          <cell r="V810">
            <v>1</v>
          </cell>
        </row>
        <row r="812">
          <cell r="E812" t="str">
            <v>Kategória :</v>
          </cell>
          <cell r="F812" t="str">
            <v>MŽ</v>
          </cell>
        </row>
        <row r="813">
          <cell r="I813" t="str">
            <v>Rozhodca</v>
          </cell>
          <cell r="P813" t="str">
            <v>Víťaz</v>
          </cell>
        </row>
        <row r="814">
          <cell r="E814" t="str">
            <v>Skupina :</v>
          </cell>
          <cell r="F814" t="str">
            <v>K</v>
          </cell>
          <cell r="I814" t="str">
            <v/>
          </cell>
          <cell r="N814" t="str">
            <v>IGAZOVÁ MARTINA</v>
          </cell>
        </row>
        <row r="816">
          <cell r="E816" t="str">
            <v>Zápas:</v>
          </cell>
          <cell r="F816" t="str">
            <v xml:space="preserve"> 1-2</v>
          </cell>
        </row>
        <row r="817">
          <cell r="H817" t="str">
            <v>Udelené karty - priestupok</v>
          </cell>
        </row>
        <row r="819">
          <cell r="I819" t="str">
            <v>IGAZOVÁ MARTINA</v>
          </cell>
          <cell r="P819" t="str">
            <v>ČULKOVÁ SIMONA</v>
          </cell>
        </row>
        <row r="820">
          <cell r="H820" t="str">
            <v>Ž</v>
          </cell>
          <cell r="O820" t="str">
            <v>Ž</v>
          </cell>
        </row>
        <row r="821">
          <cell r="H821" t="str">
            <v>ŽČ</v>
          </cell>
          <cell r="O821" t="str">
            <v>ŽČ</v>
          </cell>
        </row>
        <row r="822">
          <cell r="H822" t="str">
            <v>ŽČ</v>
          </cell>
          <cell r="O822" t="str">
            <v>ŽČ</v>
          </cell>
        </row>
        <row r="825">
          <cell r="A825" t="str">
            <v>L 1-2</v>
          </cell>
          <cell r="E825" t="str">
            <v xml:space="preserve">zápas č. </v>
          </cell>
          <cell r="F825">
            <v>42</v>
          </cell>
          <cell r="H825" t="str">
            <v>Servis</v>
          </cell>
          <cell r="V825" t="str">
            <v>pomer</v>
          </cell>
          <cell r="Z825">
            <v>3</v>
          </cell>
          <cell r="AA825">
            <v>0</v>
          </cell>
        </row>
        <row r="826">
          <cell r="G826" t="str">
            <v>Time out</v>
          </cell>
          <cell r="H826" t="str">
            <v>Príjem</v>
          </cell>
          <cell r="N826">
            <v>1</v>
          </cell>
          <cell r="O826">
            <v>2</v>
          </cell>
          <cell r="P826">
            <v>3</v>
          </cell>
          <cell r="Q826">
            <v>4</v>
          </cell>
          <cell r="R826">
            <v>5</v>
          </cell>
          <cell r="S826">
            <v>6</v>
          </cell>
          <cell r="T826">
            <v>7</v>
          </cell>
          <cell r="V826" t="str">
            <v>setov</v>
          </cell>
        </row>
        <row r="827">
          <cell r="A827" t="str">
            <v>L1</v>
          </cell>
          <cell r="E827" t="str">
            <v>Stôl:</v>
          </cell>
          <cell r="F827" t="str">
            <v xml:space="preserve"> </v>
          </cell>
          <cell r="I827" t="str">
            <v>DAROVCOVÁ NINA</v>
          </cell>
          <cell r="N827">
            <v>11</v>
          </cell>
          <cell r="O827">
            <v>13</v>
          </cell>
          <cell r="P827">
            <v>11</v>
          </cell>
          <cell r="V827">
            <v>3</v>
          </cell>
        </row>
        <row r="829">
          <cell r="E829" t="str">
            <v>Dátum:</v>
          </cell>
          <cell r="F829">
            <v>43211</v>
          </cell>
        </row>
        <row r="830">
          <cell r="A830" t="str">
            <v>L2</v>
          </cell>
          <cell r="E830" t="str">
            <v>Čas:</v>
          </cell>
          <cell r="I830" t="str">
            <v>ĎUTMENTOVÁ KARIN</v>
          </cell>
          <cell r="N830">
            <v>8</v>
          </cell>
          <cell r="O830">
            <v>11</v>
          </cell>
          <cell r="P830">
            <v>7</v>
          </cell>
          <cell r="V830">
            <v>0</v>
          </cell>
        </row>
        <row r="832">
          <cell r="E832" t="str">
            <v>Kategória :</v>
          </cell>
          <cell r="F832" t="str">
            <v>MŽ</v>
          </cell>
        </row>
        <row r="833">
          <cell r="I833" t="str">
            <v>Rozhodca</v>
          </cell>
          <cell r="P833" t="str">
            <v>Víťaz</v>
          </cell>
        </row>
        <row r="834">
          <cell r="E834" t="str">
            <v>Skupina :</v>
          </cell>
          <cell r="F834" t="str">
            <v>L</v>
          </cell>
          <cell r="I834" t="str">
            <v/>
          </cell>
          <cell r="N834" t="str">
            <v>DAROVCOVÁ NINA</v>
          </cell>
        </row>
        <row r="836">
          <cell r="E836" t="str">
            <v>Zápas:</v>
          </cell>
          <cell r="F836" t="str">
            <v xml:space="preserve"> 1-2</v>
          </cell>
        </row>
        <row r="837">
          <cell r="H837" t="str">
            <v>Udelené karty - priestupok</v>
          </cell>
        </row>
        <row r="839">
          <cell r="I839" t="str">
            <v>DAROVCOVÁ NINA</v>
          </cell>
          <cell r="P839" t="str">
            <v>ĎUTMENTOVÁ KARIN</v>
          </cell>
        </row>
        <row r="840">
          <cell r="H840" t="str">
            <v>Ž</v>
          </cell>
          <cell r="O840" t="str">
            <v>Ž</v>
          </cell>
        </row>
        <row r="841">
          <cell r="H841" t="str">
            <v>ŽČ</v>
          </cell>
          <cell r="O841" t="str">
            <v>ŽČ</v>
          </cell>
        </row>
        <row r="842">
          <cell r="H842" t="str">
            <v>ŽČ</v>
          </cell>
          <cell r="O842" t="str">
            <v>ŽČ</v>
          </cell>
        </row>
        <row r="845">
          <cell r="A845" t="str">
            <v>J 3-4</v>
          </cell>
          <cell r="E845" t="str">
            <v xml:space="preserve">zápas č. </v>
          </cell>
          <cell r="F845">
            <v>43</v>
          </cell>
          <cell r="H845" t="str">
            <v>Servis</v>
          </cell>
          <cell r="V845" t="str">
            <v>pomer</v>
          </cell>
          <cell r="Z845">
            <v>1</v>
          </cell>
          <cell r="AA845">
            <v>3</v>
          </cell>
        </row>
        <row r="846">
          <cell r="G846" t="str">
            <v>Time out</v>
          </cell>
          <cell r="H846" t="str">
            <v>Príjem</v>
          </cell>
          <cell r="N846">
            <v>1</v>
          </cell>
          <cell r="O846">
            <v>2</v>
          </cell>
          <cell r="P846">
            <v>3</v>
          </cell>
          <cell r="Q846">
            <v>4</v>
          </cell>
          <cell r="R846">
            <v>5</v>
          </cell>
          <cell r="S846">
            <v>6</v>
          </cell>
          <cell r="T846">
            <v>7</v>
          </cell>
          <cell r="V846" t="str">
            <v>setov</v>
          </cell>
        </row>
        <row r="847">
          <cell r="A847" t="str">
            <v>J3</v>
          </cell>
          <cell r="E847" t="str">
            <v>Stôl:</v>
          </cell>
          <cell r="F847" t="str">
            <v xml:space="preserve"> </v>
          </cell>
          <cell r="I847" t="str">
            <v>KOTESOVÁ ADELA</v>
          </cell>
          <cell r="N847">
            <v>5</v>
          </cell>
          <cell r="O847">
            <v>4</v>
          </cell>
          <cell r="P847">
            <v>11</v>
          </cell>
          <cell r="Q847">
            <v>9</v>
          </cell>
          <cell r="V847">
            <v>1</v>
          </cell>
        </row>
        <row r="849">
          <cell r="E849" t="str">
            <v>Dátum:</v>
          </cell>
          <cell r="F849">
            <v>43211</v>
          </cell>
        </row>
        <row r="850">
          <cell r="A850" t="str">
            <v>J4</v>
          </cell>
          <cell r="E850" t="str">
            <v>Čas:</v>
          </cell>
          <cell r="I850" t="str">
            <v>HAVIERNIKOVÁ LINDA</v>
          </cell>
          <cell r="N850">
            <v>11</v>
          </cell>
          <cell r="O850">
            <v>11</v>
          </cell>
          <cell r="P850">
            <v>6</v>
          </cell>
          <cell r="Q850">
            <v>11</v>
          </cell>
          <cell r="V850">
            <v>3</v>
          </cell>
        </row>
        <row r="852">
          <cell r="E852" t="str">
            <v>Kategória :</v>
          </cell>
          <cell r="F852" t="str">
            <v>MŽ</v>
          </cell>
        </row>
        <row r="853">
          <cell r="I853" t="str">
            <v>Rozhodca</v>
          </cell>
          <cell r="P853" t="str">
            <v>Víťaz</v>
          </cell>
        </row>
        <row r="854">
          <cell r="E854" t="str">
            <v>Skupina :</v>
          </cell>
          <cell r="F854" t="str">
            <v>J</v>
          </cell>
          <cell r="I854" t="str">
            <v/>
          </cell>
          <cell r="N854" t="str">
            <v>HAVIERNIKOVÁ LINDA</v>
          </cell>
        </row>
        <row r="856">
          <cell r="E856" t="str">
            <v>Zápas:</v>
          </cell>
          <cell r="F856" t="str">
            <v xml:space="preserve"> 3-4</v>
          </cell>
        </row>
        <row r="857">
          <cell r="H857" t="str">
            <v>Udelené karty - priestupok</v>
          </cell>
        </row>
        <row r="859">
          <cell r="I859" t="str">
            <v>KOTESOVÁ ADELA</v>
          </cell>
          <cell r="P859" t="str">
            <v>HAVIERNIKOVÁ LINDA</v>
          </cell>
        </row>
        <row r="860">
          <cell r="H860" t="str">
            <v>Ž</v>
          </cell>
          <cell r="O860" t="str">
            <v>Ž</v>
          </cell>
        </row>
        <row r="861">
          <cell r="H861" t="str">
            <v>ŽČ</v>
          </cell>
          <cell r="O861" t="str">
            <v>ŽČ</v>
          </cell>
        </row>
        <row r="862">
          <cell r="H862" t="str">
            <v>ŽČ</v>
          </cell>
          <cell r="O862" t="str">
            <v>ŽČ</v>
          </cell>
        </row>
        <row r="865">
          <cell r="A865" t="str">
            <v>K 3-4</v>
          </cell>
          <cell r="E865" t="str">
            <v xml:space="preserve">zápas č. </v>
          </cell>
          <cell r="F865">
            <v>44</v>
          </cell>
          <cell r="H865" t="str">
            <v>Servis</v>
          </cell>
          <cell r="V865" t="str">
            <v>pomer</v>
          </cell>
          <cell r="Z865">
            <v>3</v>
          </cell>
          <cell r="AA865">
            <v>0</v>
          </cell>
        </row>
        <row r="866">
          <cell r="G866" t="str">
            <v>Time out</v>
          </cell>
          <cell r="H866" t="str">
            <v>Príjem</v>
          </cell>
          <cell r="N866">
            <v>1</v>
          </cell>
          <cell r="O866">
            <v>2</v>
          </cell>
          <cell r="P866">
            <v>3</v>
          </cell>
          <cell r="Q866">
            <v>4</v>
          </cell>
          <cell r="R866">
            <v>5</v>
          </cell>
          <cell r="S866">
            <v>6</v>
          </cell>
          <cell r="T866">
            <v>7</v>
          </cell>
          <cell r="V866" t="str">
            <v>setov</v>
          </cell>
        </row>
        <row r="867">
          <cell r="A867" t="str">
            <v>K3</v>
          </cell>
          <cell r="E867" t="str">
            <v>Stôl:</v>
          </cell>
          <cell r="F867" t="str">
            <v xml:space="preserve"> </v>
          </cell>
          <cell r="I867" t="str">
            <v>FIALOVÁ SOFIA</v>
          </cell>
          <cell r="N867">
            <v>11</v>
          </cell>
          <cell r="O867">
            <v>11</v>
          </cell>
          <cell r="P867">
            <v>11</v>
          </cell>
          <cell r="V867">
            <v>3</v>
          </cell>
        </row>
        <row r="869">
          <cell r="E869" t="str">
            <v>Dátum:</v>
          </cell>
          <cell r="F869">
            <v>43211</v>
          </cell>
        </row>
        <row r="870">
          <cell r="A870" t="str">
            <v>K4</v>
          </cell>
          <cell r="E870" t="str">
            <v>Čas:</v>
          </cell>
          <cell r="I870" t="str">
            <v>SZABOVÁ LAURA</v>
          </cell>
          <cell r="N870">
            <v>3</v>
          </cell>
          <cell r="O870">
            <v>3</v>
          </cell>
          <cell r="P870">
            <v>3</v>
          </cell>
          <cell r="V870">
            <v>0</v>
          </cell>
        </row>
        <row r="872">
          <cell r="E872" t="str">
            <v>Kategória :</v>
          </cell>
          <cell r="F872" t="str">
            <v>MŽ</v>
          </cell>
        </row>
        <row r="873">
          <cell r="I873" t="str">
            <v>Rozhodca</v>
          </cell>
          <cell r="P873" t="str">
            <v>Víťaz</v>
          </cell>
        </row>
        <row r="874">
          <cell r="E874" t="str">
            <v>Skupina :</v>
          </cell>
          <cell r="F874" t="str">
            <v>K</v>
          </cell>
          <cell r="I874" t="str">
            <v/>
          </cell>
          <cell r="N874" t="str">
            <v>FIALOVÁ SOFIA</v>
          </cell>
        </row>
        <row r="876">
          <cell r="E876" t="str">
            <v>Zápas:</v>
          </cell>
          <cell r="F876" t="str">
            <v xml:space="preserve"> 3-4</v>
          </cell>
        </row>
        <row r="877">
          <cell r="H877" t="str">
            <v>Udelené karty - priestupok</v>
          </cell>
        </row>
        <row r="879">
          <cell r="I879" t="str">
            <v>FIALOVÁ SOFIA</v>
          </cell>
          <cell r="P879" t="str">
            <v>SZABOVÁ LAURA</v>
          </cell>
        </row>
        <row r="880">
          <cell r="H880" t="str">
            <v>Ž</v>
          </cell>
          <cell r="O880" t="str">
            <v>Ž</v>
          </cell>
        </row>
        <row r="881">
          <cell r="H881" t="str">
            <v>ŽČ</v>
          </cell>
          <cell r="O881" t="str">
            <v>ŽČ</v>
          </cell>
        </row>
        <row r="882">
          <cell r="H882" t="str">
            <v>ŽČ</v>
          </cell>
          <cell r="O882" t="str">
            <v>ŽČ</v>
          </cell>
        </row>
        <row r="885">
          <cell r="A885" t="str">
            <v>L 3-4</v>
          </cell>
          <cell r="E885" t="str">
            <v xml:space="preserve">zápas č. </v>
          </cell>
          <cell r="F885">
            <v>45</v>
          </cell>
          <cell r="H885" t="str">
            <v>Servis</v>
          </cell>
          <cell r="V885" t="str">
            <v>pomer</v>
          </cell>
          <cell r="Z885">
            <v>3</v>
          </cell>
          <cell r="AA885">
            <v>0</v>
          </cell>
        </row>
        <row r="886">
          <cell r="G886" t="str">
            <v>Time out</v>
          </cell>
          <cell r="H886" t="str">
            <v>Príjem</v>
          </cell>
          <cell r="N886">
            <v>1</v>
          </cell>
          <cell r="O886">
            <v>2</v>
          </cell>
          <cell r="P886">
            <v>3</v>
          </cell>
          <cell r="Q886">
            <v>4</v>
          </cell>
          <cell r="R886">
            <v>5</v>
          </cell>
          <cell r="S886">
            <v>6</v>
          </cell>
          <cell r="T886">
            <v>7</v>
          </cell>
          <cell r="V886" t="str">
            <v>setov</v>
          </cell>
        </row>
        <row r="887">
          <cell r="A887" t="str">
            <v>L3</v>
          </cell>
          <cell r="E887" t="str">
            <v>Stôl:</v>
          </cell>
          <cell r="F887" t="str">
            <v xml:space="preserve"> </v>
          </cell>
          <cell r="I887" t="str">
            <v>KORF CAROLINA</v>
          </cell>
          <cell r="N887">
            <v>11</v>
          </cell>
          <cell r="O887">
            <v>11</v>
          </cell>
          <cell r="P887">
            <v>11</v>
          </cell>
          <cell r="V887">
            <v>3</v>
          </cell>
        </row>
        <row r="889">
          <cell r="E889" t="str">
            <v>Dátum:</v>
          </cell>
          <cell r="F889">
            <v>43211</v>
          </cell>
        </row>
        <row r="890">
          <cell r="A890" t="str">
            <v>L4</v>
          </cell>
          <cell r="E890" t="str">
            <v>Čas:</v>
          </cell>
          <cell r="I890" t="str">
            <v>KOLESÁROVÁ DARINA</v>
          </cell>
          <cell r="N890">
            <v>7</v>
          </cell>
          <cell r="O890">
            <v>2</v>
          </cell>
          <cell r="P890">
            <v>4</v>
          </cell>
          <cell r="V890">
            <v>0</v>
          </cell>
        </row>
        <row r="892">
          <cell r="E892" t="str">
            <v>Kategória :</v>
          </cell>
          <cell r="F892" t="str">
            <v>MŽ</v>
          </cell>
        </row>
        <row r="893">
          <cell r="I893" t="str">
            <v>Rozhodca</v>
          </cell>
          <cell r="P893" t="str">
            <v>Víťaz</v>
          </cell>
        </row>
        <row r="894">
          <cell r="E894" t="str">
            <v>Skupina :</v>
          </cell>
          <cell r="F894" t="str">
            <v>L</v>
          </cell>
          <cell r="I894" t="str">
            <v/>
          </cell>
          <cell r="N894" t="str">
            <v>KORF CAROLINA</v>
          </cell>
        </row>
        <row r="896">
          <cell r="E896" t="str">
            <v>Zápas:</v>
          </cell>
          <cell r="F896" t="str">
            <v xml:space="preserve"> 3-4</v>
          </cell>
        </row>
        <row r="897">
          <cell r="H897" t="str">
            <v>Udelené karty - priestupok</v>
          </cell>
        </row>
        <row r="899">
          <cell r="I899" t="str">
            <v>KORF CAROLINA</v>
          </cell>
          <cell r="P899" t="str">
            <v>KOLESÁROVÁ DARINA</v>
          </cell>
        </row>
        <row r="900">
          <cell r="H900" t="str">
            <v>Ž</v>
          </cell>
          <cell r="O900" t="str">
            <v>Ž</v>
          </cell>
        </row>
        <row r="901">
          <cell r="H901" t="str">
            <v>ŽČ</v>
          </cell>
          <cell r="O901" t="str">
            <v>ŽČ</v>
          </cell>
        </row>
        <row r="902">
          <cell r="H902" t="str">
            <v>ŽČ</v>
          </cell>
          <cell r="O902" t="str">
            <v>ŽČ</v>
          </cell>
        </row>
        <row r="905">
          <cell r="A905" t="str">
            <v>A 3-4</v>
          </cell>
          <cell r="E905" t="str">
            <v xml:space="preserve">zápas č. </v>
          </cell>
          <cell r="F905">
            <v>46</v>
          </cell>
          <cell r="H905" t="str">
            <v>Servis</v>
          </cell>
          <cell r="V905" t="str">
            <v>pomer</v>
          </cell>
          <cell r="Z905">
            <v>3</v>
          </cell>
          <cell r="AA905">
            <v>1</v>
          </cell>
        </row>
        <row r="906">
          <cell r="G906" t="str">
            <v>Time out</v>
          </cell>
          <cell r="H906" t="str">
            <v>Príjem</v>
          </cell>
          <cell r="N906">
            <v>1</v>
          </cell>
          <cell r="O906">
            <v>2</v>
          </cell>
          <cell r="P906">
            <v>3</v>
          </cell>
          <cell r="Q906">
            <v>4</v>
          </cell>
          <cell r="R906">
            <v>5</v>
          </cell>
          <cell r="S906">
            <v>6</v>
          </cell>
          <cell r="T906">
            <v>7</v>
          </cell>
          <cell r="V906" t="str">
            <v>setov</v>
          </cell>
        </row>
        <row r="907">
          <cell r="A907" t="str">
            <v>A3</v>
          </cell>
          <cell r="E907" t="str">
            <v>Stôl:</v>
          </cell>
          <cell r="F907" t="str">
            <v xml:space="preserve"> </v>
          </cell>
          <cell r="I907" t="str">
            <v>VČELKOVÁ ADELA</v>
          </cell>
          <cell r="N907">
            <v>11</v>
          </cell>
          <cell r="O907">
            <v>11</v>
          </cell>
          <cell r="P907">
            <v>6</v>
          </cell>
          <cell r="Q907">
            <v>11</v>
          </cell>
          <cell r="V907">
            <v>3</v>
          </cell>
        </row>
        <row r="909">
          <cell r="E909" t="str">
            <v>Dátum:</v>
          </cell>
          <cell r="F909">
            <v>43211</v>
          </cell>
        </row>
        <row r="910">
          <cell r="A910" t="str">
            <v>A4</v>
          </cell>
          <cell r="E910" t="str">
            <v>Čas:</v>
          </cell>
          <cell r="I910" t="str">
            <v>GERÁTOVÁ SOŇA</v>
          </cell>
          <cell r="N910">
            <v>9</v>
          </cell>
          <cell r="O910">
            <v>5</v>
          </cell>
          <cell r="P910">
            <v>11</v>
          </cell>
          <cell r="Q910">
            <v>8</v>
          </cell>
          <cell r="V910">
            <v>1</v>
          </cell>
        </row>
        <row r="912">
          <cell r="E912" t="str">
            <v>Kategória :</v>
          </cell>
          <cell r="F912" t="str">
            <v>MŽ</v>
          </cell>
        </row>
        <row r="913">
          <cell r="I913" t="str">
            <v>Rozhodca</v>
          </cell>
          <cell r="P913" t="str">
            <v>Víťaz</v>
          </cell>
        </row>
        <row r="914">
          <cell r="E914" t="str">
            <v>Skupina :</v>
          </cell>
          <cell r="F914" t="str">
            <v>A</v>
          </cell>
          <cell r="I914" t="str">
            <v/>
          </cell>
          <cell r="N914" t="str">
            <v>VČELKOVÁ ADELA</v>
          </cell>
        </row>
        <row r="916">
          <cell r="E916" t="str">
            <v>Zápas:</v>
          </cell>
          <cell r="F916" t="str">
            <v xml:space="preserve"> 3-4</v>
          </cell>
        </row>
        <row r="917">
          <cell r="H917" t="str">
            <v>Udelené karty - priestupok</v>
          </cell>
        </row>
        <row r="919">
          <cell r="I919" t="str">
            <v>VČELKOVÁ ADELA</v>
          </cell>
          <cell r="P919" t="str">
            <v>GERÁTOVÁ SOŇA</v>
          </cell>
        </row>
        <row r="920">
          <cell r="H920" t="str">
            <v>Ž</v>
          </cell>
          <cell r="O920" t="str">
            <v>Ž</v>
          </cell>
        </row>
        <row r="921">
          <cell r="H921" t="str">
            <v>ŽČ</v>
          </cell>
          <cell r="O921" t="str">
            <v>ŽČ</v>
          </cell>
        </row>
        <row r="922">
          <cell r="H922" t="str">
            <v>ŽČ</v>
          </cell>
          <cell r="O922" t="str">
            <v>ŽČ</v>
          </cell>
        </row>
        <row r="925">
          <cell r="A925" t="str">
            <v>B 3-4</v>
          </cell>
          <cell r="E925" t="str">
            <v xml:space="preserve">zápas č. </v>
          </cell>
          <cell r="F925">
            <v>47</v>
          </cell>
          <cell r="H925" t="str">
            <v>Servis</v>
          </cell>
          <cell r="V925" t="str">
            <v>pomer</v>
          </cell>
          <cell r="Z925">
            <v>0</v>
          </cell>
          <cell r="AA925">
            <v>3</v>
          </cell>
        </row>
        <row r="926">
          <cell r="G926" t="str">
            <v>Time out</v>
          </cell>
          <cell r="H926" t="str">
            <v>Príjem</v>
          </cell>
          <cell r="N926">
            <v>1</v>
          </cell>
          <cell r="O926">
            <v>2</v>
          </cell>
          <cell r="P926">
            <v>3</v>
          </cell>
          <cell r="Q926">
            <v>4</v>
          </cell>
          <cell r="R926">
            <v>5</v>
          </cell>
          <cell r="S926">
            <v>6</v>
          </cell>
          <cell r="T926">
            <v>7</v>
          </cell>
          <cell r="V926" t="str">
            <v>setov</v>
          </cell>
        </row>
        <row r="927">
          <cell r="A927" t="str">
            <v>B3</v>
          </cell>
          <cell r="E927" t="str">
            <v>Stôl:</v>
          </cell>
          <cell r="F927" t="str">
            <v xml:space="preserve"> </v>
          </cell>
          <cell r="I927" t="str">
            <v>BUGOVÁ JESSICA</v>
          </cell>
          <cell r="N927">
            <v>5</v>
          </cell>
          <cell r="O927">
            <v>13</v>
          </cell>
          <cell r="P927">
            <v>3</v>
          </cell>
          <cell r="V927">
            <v>0</v>
          </cell>
        </row>
        <row r="929">
          <cell r="E929" t="str">
            <v>Dátum:</v>
          </cell>
          <cell r="F929">
            <v>43211</v>
          </cell>
        </row>
        <row r="930">
          <cell r="A930" t="str">
            <v>B4</v>
          </cell>
          <cell r="E930" t="str">
            <v>Čas:</v>
          </cell>
          <cell r="I930" t="str">
            <v>JANKECHOVÁ BARBORA</v>
          </cell>
          <cell r="N930">
            <v>11</v>
          </cell>
          <cell r="O930">
            <v>15</v>
          </cell>
          <cell r="P930">
            <v>11</v>
          </cell>
          <cell r="V930">
            <v>3</v>
          </cell>
        </row>
        <row r="932">
          <cell r="E932" t="str">
            <v>Kategória :</v>
          </cell>
          <cell r="F932" t="str">
            <v>MŽ</v>
          </cell>
        </row>
        <row r="933">
          <cell r="I933" t="str">
            <v>Rozhodca</v>
          </cell>
          <cell r="P933" t="str">
            <v>Víťaz</v>
          </cell>
        </row>
        <row r="934">
          <cell r="E934" t="str">
            <v>Skupina :</v>
          </cell>
          <cell r="F934" t="str">
            <v>B</v>
          </cell>
          <cell r="I934" t="str">
            <v/>
          </cell>
          <cell r="N934" t="str">
            <v>JANKECHOVÁ BARBORA</v>
          </cell>
        </row>
        <row r="936">
          <cell r="E936" t="str">
            <v>Zápas:</v>
          </cell>
          <cell r="F936" t="str">
            <v xml:space="preserve"> 3-4</v>
          </cell>
        </row>
        <row r="937">
          <cell r="H937" t="str">
            <v>Udelené karty - priestupok</v>
          </cell>
        </row>
        <row r="939">
          <cell r="I939" t="str">
            <v>BUGOVÁ JESSICA</v>
          </cell>
          <cell r="P939" t="str">
            <v>JANKECHOVÁ BARBORA</v>
          </cell>
        </row>
        <row r="940">
          <cell r="H940" t="str">
            <v>Ž</v>
          </cell>
          <cell r="O940" t="str">
            <v>Ž</v>
          </cell>
        </row>
        <row r="941">
          <cell r="H941" t="str">
            <v>ŽČ</v>
          </cell>
          <cell r="O941" t="str">
            <v>ŽČ</v>
          </cell>
        </row>
        <row r="942">
          <cell r="H942" t="str">
            <v>ŽČ</v>
          </cell>
          <cell r="O942" t="str">
            <v>ŽČ</v>
          </cell>
        </row>
        <row r="945">
          <cell r="A945" t="str">
            <v>C 3-4</v>
          </cell>
          <cell r="E945" t="str">
            <v xml:space="preserve">zápas č. </v>
          </cell>
          <cell r="F945">
            <v>48</v>
          </cell>
          <cell r="H945" t="str">
            <v>Servis</v>
          </cell>
          <cell r="V945" t="str">
            <v>pomer</v>
          </cell>
          <cell r="Z945">
            <v>3</v>
          </cell>
          <cell r="AA945">
            <v>1</v>
          </cell>
        </row>
        <row r="946">
          <cell r="G946" t="str">
            <v>Time out</v>
          </cell>
          <cell r="H946" t="str">
            <v>Príjem</v>
          </cell>
          <cell r="N946">
            <v>1</v>
          </cell>
          <cell r="O946">
            <v>2</v>
          </cell>
          <cell r="P946">
            <v>3</v>
          </cell>
          <cell r="Q946">
            <v>4</v>
          </cell>
          <cell r="R946">
            <v>5</v>
          </cell>
          <cell r="S946">
            <v>6</v>
          </cell>
          <cell r="T946">
            <v>7</v>
          </cell>
          <cell r="V946" t="str">
            <v>setov</v>
          </cell>
        </row>
        <row r="947">
          <cell r="A947" t="str">
            <v>C3</v>
          </cell>
          <cell r="E947" t="str">
            <v>Stôl:</v>
          </cell>
          <cell r="F947" t="str">
            <v xml:space="preserve"> </v>
          </cell>
          <cell r="I947" t="str">
            <v>VANIŠOVÁ VANDA</v>
          </cell>
          <cell r="N947">
            <v>9</v>
          </cell>
          <cell r="O947">
            <v>11</v>
          </cell>
          <cell r="P947">
            <v>11</v>
          </cell>
          <cell r="Q947">
            <v>11</v>
          </cell>
          <cell r="V947">
            <v>3</v>
          </cell>
        </row>
        <row r="949">
          <cell r="E949" t="str">
            <v>Dátum:</v>
          </cell>
          <cell r="F949">
            <v>43211</v>
          </cell>
        </row>
        <row r="950">
          <cell r="A950" t="str">
            <v>C4</v>
          </cell>
          <cell r="E950" t="str">
            <v>Čas:</v>
          </cell>
          <cell r="I950" t="str">
            <v>NAGYOVÁ VERONIKA</v>
          </cell>
          <cell r="N950">
            <v>11</v>
          </cell>
          <cell r="O950">
            <v>8</v>
          </cell>
          <cell r="P950">
            <v>8</v>
          </cell>
          <cell r="Q950">
            <v>8</v>
          </cell>
          <cell r="V950">
            <v>1</v>
          </cell>
        </row>
        <row r="952">
          <cell r="E952" t="str">
            <v>Kategória :</v>
          </cell>
          <cell r="F952" t="str">
            <v>MŽ</v>
          </cell>
        </row>
        <row r="953">
          <cell r="I953" t="str">
            <v>Rozhodca</v>
          </cell>
          <cell r="P953" t="str">
            <v>Víťaz</v>
          </cell>
        </row>
        <row r="954">
          <cell r="E954" t="str">
            <v>Skupina :</v>
          </cell>
          <cell r="F954" t="str">
            <v>C</v>
          </cell>
          <cell r="I954" t="str">
            <v/>
          </cell>
          <cell r="N954" t="str">
            <v>VANIŠOVÁ VANDA</v>
          </cell>
        </row>
        <row r="956">
          <cell r="E956" t="str">
            <v>Zápas:</v>
          </cell>
          <cell r="F956" t="str">
            <v xml:space="preserve"> 3-4</v>
          </cell>
        </row>
        <row r="957">
          <cell r="H957" t="str">
            <v>Udelené karty - priestupok</v>
          </cell>
        </row>
        <row r="959">
          <cell r="I959" t="str">
            <v>VANIŠOVÁ VANDA</v>
          </cell>
          <cell r="P959" t="str">
            <v>NAGYOVÁ VERONIKA</v>
          </cell>
        </row>
        <row r="960">
          <cell r="H960" t="str">
            <v>Ž</v>
          </cell>
          <cell r="O960" t="str">
            <v>Ž</v>
          </cell>
        </row>
        <row r="961">
          <cell r="H961" t="str">
            <v>ŽČ</v>
          </cell>
          <cell r="O961" t="str">
            <v>ŽČ</v>
          </cell>
        </row>
        <row r="962">
          <cell r="H962" t="str">
            <v>ŽČ</v>
          </cell>
          <cell r="O962" t="str">
            <v>ŽČ</v>
          </cell>
        </row>
        <row r="965">
          <cell r="A965" t="str">
            <v>D 3-4</v>
          </cell>
          <cell r="E965" t="str">
            <v xml:space="preserve">zápas č. </v>
          </cell>
          <cell r="F965">
            <v>49</v>
          </cell>
          <cell r="H965" t="str">
            <v>Servis</v>
          </cell>
          <cell r="V965" t="str">
            <v>pomer</v>
          </cell>
          <cell r="Z965">
            <v>3</v>
          </cell>
          <cell r="AA965">
            <v>0</v>
          </cell>
        </row>
        <row r="966">
          <cell r="G966" t="str">
            <v>Time out</v>
          </cell>
          <cell r="H966" t="str">
            <v>Príjem</v>
          </cell>
          <cell r="N966">
            <v>1</v>
          </cell>
          <cell r="O966">
            <v>2</v>
          </cell>
          <cell r="P966">
            <v>3</v>
          </cell>
          <cell r="Q966">
            <v>4</v>
          </cell>
          <cell r="R966">
            <v>5</v>
          </cell>
          <cell r="S966">
            <v>6</v>
          </cell>
          <cell r="T966">
            <v>7</v>
          </cell>
          <cell r="V966" t="str">
            <v>setov</v>
          </cell>
        </row>
        <row r="967">
          <cell r="A967" t="str">
            <v>D3</v>
          </cell>
          <cell r="E967" t="str">
            <v>Stôl:</v>
          </cell>
          <cell r="F967" t="str">
            <v xml:space="preserve"> </v>
          </cell>
          <cell r="I967" t="str">
            <v>STRAKOVÁ JANKA</v>
          </cell>
          <cell r="N967">
            <v>11</v>
          </cell>
          <cell r="O967">
            <v>11</v>
          </cell>
          <cell r="P967">
            <v>11</v>
          </cell>
          <cell r="V967">
            <v>3</v>
          </cell>
        </row>
        <row r="969">
          <cell r="E969" t="str">
            <v>Dátum:</v>
          </cell>
          <cell r="F969">
            <v>43211</v>
          </cell>
        </row>
        <row r="970">
          <cell r="A970" t="str">
            <v>D4</v>
          </cell>
          <cell r="E970" t="str">
            <v>Čas:</v>
          </cell>
          <cell r="I970" t="str">
            <v>POMŠÁROVÁ KATARÍNA</v>
          </cell>
          <cell r="N970">
            <v>7</v>
          </cell>
          <cell r="O970">
            <v>3</v>
          </cell>
          <cell r="P970">
            <v>3</v>
          </cell>
          <cell r="V970">
            <v>0</v>
          </cell>
        </row>
        <row r="972">
          <cell r="E972" t="str">
            <v>Kategória :</v>
          </cell>
          <cell r="F972" t="str">
            <v>MŽ</v>
          </cell>
        </row>
        <row r="973">
          <cell r="I973" t="str">
            <v>Rozhodca</v>
          </cell>
          <cell r="P973" t="str">
            <v>Víťaz</v>
          </cell>
        </row>
        <row r="974">
          <cell r="E974" t="str">
            <v>Skupina :</v>
          </cell>
          <cell r="F974" t="str">
            <v>D</v>
          </cell>
          <cell r="I974" t="str">
            <v/>
          </cell>
          <cell r="N974" t="str">
            <v>STRAKOVÁ JANKA</v>
          </cell>
        </row>
        <row r="976">
          <cell r="E976" t="str">
            <v>Zápas:</v>
          </cell>
          <cell r="F976" t="str">
            <v xml:space="preserve"> 3-4</v>
          </cell>
        </row>
        <row r="977">
          <cell r="H977" t="str">
            <v>Udelené karty - priestupok</v>
          </cell>
        </row>
        <row r="979">
          <cell r="I979" t="str">
            <v>STRAKOVÁ JANKA</v>
          </cell>
          <cell r="P979" t="str">
            <v>POMŠÁROVÁ KATARÍNA</v>
          </cell>
        </row>
        <row r="980">
          <cell r="H980" t="str">
            <v>Ž</v>
          </cell>
          <cell r="O980" t="str">
            <v>Ž</v>
          </cell>
        </row>
        <row r="981">
          <cell r="H981" t="str">
            <v>ŽČ</v>
          </cell>
          <cell r="O981" t="str">
            <v>ŽČ</v>
          </cell>
        </row>
        <row r="982">
          <cell r="H982" t="str">
            <v>ŽČ</v>
          </cell>
          <cell r="O982" t="str">
            <v>ŽČ</v>
          </cell>
        </row>
        <row r="985">
          <cell r="A985" t="str">
            <v>E 3-4</v>
          </cell>
          <cell r="E985" t="str">
            <v xml:space="preserve">zápas č. </v>
          </cell>
          <cell r="F985">
            <v>50</v>
          </cell>
          <cell r="H985" t="str">
            <v>Servis</v>
          </cell>
          <cell r="V985" t="str">
            <v>pomer</v>
          </cell>
          <cell r="Z985">
            <v>0</v>
          </cell>
          <cell r="AA985">
            <v>3</v>
          </cell>
        </row>
        <row r="986">
          <cell r="G986" t="str">
            <v>Time out</v>
          </cell>
          <cell r="H986" t="str">
            <v>Príjem</v>
          </cell>
          <cell r="N986">
            <v>1</v>
          </cell>
          <cell r="O986">
            <v>2</v>
          </cell>
          <cell r="P986">
            <v>3</v>
          </cell>
          <cell r="Q986">
            <v>4</v>
          </cell>
          <cell r="R986">
            <v>5</v>
          </cell>
          <cell r="S986">
            <v>6</v>
          </cell>
          <cell r="T986">
            <v>7</v>
          </cell>
          <cell r="V986" t="str">
            <v>setov</v>
          </cell>
        </row>
        <row r="987">
          <cell r="A987" t="str">
            <v>E3</v>
          </cell>
          <cell r="E987" t="str">
            <v>Stôl:</v>
          </cell>
          <cell r="F987" t="str">
            <v xml:space="preserve"> </v>
          </cell>
          <cell r="I987" t="str">
            <v>ČERMÁKOVÁ IVANA</v>
          </cell>
          <cell r="N987">
            <v>1</v>
          </cell>
          <cell r="O987">
            <v>4</v>
          </cell>
          <cell r="P987">
            <v>10</v>
          </cell>
          <cell r="V987">
            <v>0</v>
          </cell>
        </row>
        <row r="989">
          <cell r="E989" t="str">
            <v>Dátum:</v>
          </cell>
          <cell r="F989">
            <v>43211</v>
          </cell>
        </row>
        <row r="990">
          <cell r="A990" t="str">
            <v>E4</v>
          </cell>
          <cell r="E990" t="str">
            <v>Čas:</v>
          </cell>
          <cell r="I990" t="str">
            <v>POKORNÁ KAROLÍNA</v>
          </cell>
          <cell r="N990">
            <v>11</v>
          </cell>
          <cell r="O990">
            <v>11</v>
          </cell>
          <cell r="P990">
            <v>12</v>
          </cell>
          <cell r="V990">
            <v>3</v>
          </cell>
        </row>
        <row r="992">
          <cell r="E992" t="str">
            <v>Kategória :</v>
          </cell>
          <cell r="F992" t="str">
            <v>MŽ</v>
          </cell>
        </row>
        <row r="993">
          <cell r="I993" t="str">
            <v>Rozhodca</v>
          </cell>
          <cell r="P993" t="str">
            <v>Víťaz</v>
          </cell>
        </row>
        <row r="994">
          <cell r="E994" t="str">
            <v>Skupina :</v>
          </cell>
          <cell r="F994" t="str">
            <v>E</v>
          </cell>
          <cell r="I994" t="str">
            <v/>
          </cell>
          <cell r="N994" t="str">
            <v>POKORNÁ KAROLÍNA</v>
          </cell>
        </row>
        <row r="996">
          <cell r="E996" t="str">
            <v>Zápas:</v>
          </cell>
          <cell r="F996" t="str">
            <v xml:space="preserve"> 3-4</v>
          </cell>
        </row>
        <row r="997">
          <cell r="H997" t="str">
            <v>Udelené karty - priestupok</v>
          </cell>
        </row>
        <row r="999">
          <cell r="I999" t="str">
            <v>ČERMÁKOVÁ IVANA</v>
          </cell>
          <cell r="P999" t="str">
            <v>POKORNÁ KAROLÍNA</v>
          </cell>
        </row>
        <row r="1000">
          <cell r="H1000" t="str">
            <v>Ž</v>
          </cell>
          <cell r="O1000" t="str">
            <v>Ž</v>
          </cell>
        </row>
        <row r="1001">
          <cell r="H1001" t="str">
            <v>ŽČ</v>
          </cell>
          <cell r="O1001" t="str">
            <v>ŽČ</v>
          </cell>
        </row>
        <row r="1002">
          <cell r="H1002" t="str">
            <v>ŽČ</v>
          </cell>
          <cell r="O1002" t="str">
            <v>ŽČ</v>
          </cell>
        </row>
        <row r="1005">
          <cell r="A1005" t="str">
            <v>F 3-4</v>
          </cell>
          <cell r="E1005" t="str">
            <v xml:space="preserve">zápas č. </v>
          </cell>
          <cell r="F1005">
            <v>51</v>
          </cell>
          <cell r="H1005" t="str">
            <v>Servis</v>
          </cell>
          <cell r="V1005" t="str">
            <v>pomer</v>
          </cell>
          <cell r="Z1005">
            <v>3</v>
          </cell>
          <cell r="AA1005">
            <v>0</v>
          </cell>
        </row>
        <row r="1006">
          <cell r="G1006" t="str">
            <v>Time out</v>
          </cell>
          <cell r="H1006" t="str">
            <v>Príjem</v>
          </cell>
          <cell r="N1006">
            <v>1</v>
          </cell>
          <cell r="O1006">
            <v>2</v>
          </cell>
          <cell r="P1006">
            <v>3</v>
          </cell>
          <cell r="Q1006">
            <v>4</v>
          </cell>
          <cell r="R1006">
            <v>5</v>
          </cell>
          <cell r="S1006">
            <v>6</v>
          </cell>
          <cell r="T1006">
            <v>7</v>
          </cell>
          <cell r="V1006" t="str">
            <v>setov</v>
          </cell>
        </row>
        <row r="1007">
          <cell r="A1007" t="str">
            <v>F3</v>
          </cell>
          <cell r="E1007" t="str">
            <v>Stôl:</v>
          </cell>
          <cell r="F1007" t="str">
            <v xml:space="preserve"> </v>
          </cell>
          <cell r="I1007" t="str">
            <v>KUBJATKOVÁ ALICA</v>
          </cell>
          <cell r="N1007">
            <v>11</v>
          </cell>
          <cell r="O1007">
            <v>11</v>
          </cell>
          <cell r="P1007">
            <v>11</v>
          </cell>
          <cell r="V1007">
            <v>3</v>
          </cell>
        </row>
        <row r="1009">
          <cell r="E1009" t="str">
            <v>Dátum:</v>
          </cell>
          <cell r="F1009">
            <v>43211</v>
          </cell>
        </row>
        <row r="1010">
          <cell r="A1010" t="str">
            <v>F4</v>
          </cell>
          <cell r="E1010" t="str">
            <v>Čas:</v>
          </cell>
          <cell r="I1010" t="str">
            <v>GARČÁKOVÁ KAROLÍNA</v>
          </cell>
          <cell r="N1010">
            <v>4</v>
          </cell>
          <cell r="O1010">
            <v>1</v>
          </cell>
          <cell r="P1010">
            <v>1</v>
          </cell>
          <cell r="V1010">
            <v>0</v>
          </cell>
        </row>
        <row r="1012">
          <cell r="E1012" t="str">
            <v>Kategória :</v>
          </cell>
          <cell r="F1012" t="str">
            <v>MŽ</v>
          </cell>
        </row>
        <row r="1013">
          <cell r="I1013" t="str">
            <v>Rozhodca</v>
          </cell>
          <cell r="P1013" t="str">
            <v>Víťaz</v>
          </cell>
        </row>
        <row r="1014">
          <cell r="E1014" t="str">
            <v>Skupina :</v>
          </cell>
          <cell r="F1014" t="str">
            <v>F</v>
          </cell>
          <cell r="I1014" t="str">
            <v/>
          </cell>
          <cell r="N1014" t="str">
            <v>KUBJATKOVÁ ALICA</v>
          </cell>
        </row>
        <row r="1016">
          <cell r="E1016" t="str">
            <v>Zápas:</v>
          </cell>
          <cell r="F1016" t="str">
            <v xml:space="preserve"> 3-4</v>
          </cell>
        </row>
        <row r="1017">
          <cell r="H1017" t="str">
            <v>Udelené karty - priestupok</v>
          </cell>
        </row>
        <row r="1019">
          <cell r="I1019" t="str">
            <v>KUBJATKOVÁ ALICA</v>
          </cell>
          <cell r="P1019" t="str">
            <v>GARČÁKOVÁ KAROLÍNA</v>
          </cell>
        </row>
        <row r="1020">
          <cell r="H1020" t="str">
            <v>Ž</v>
          </cell>
          <cell r="O1020" t="str">
            <v>Ž</v>
          </cell>
        </row>
        <row r="1021">
          <cell r="H1021" t="str">
            <v>ŽČ</v>
          </cell>
          <cell r="O1021" t="str">
            <v>ŽČ</v>
          </cell>
        </row>
        <row r="1022">
          <cell r="H1022" t="str">
            <v>ŽČ</v>
          </cell>
          <cell r="O1022" t="str">
            <v>ŽČ</v>
          </cell>
        </row>
        <row r="1025">
          <cell r="A1025" t="str">
            <v>G 3-4</v>
          </cell>
          <cell r="E1025" t="str">
            <v xml:space="preserve">zápas č. </v>
          </cell>
          <cell r="F1025">
            <v>52</v>
          </cell>
          <cell r="H1025" t="str">
            <v>Servis</v>
          </cell>
          <cell r="V1025" t="str">
            <v>pomer</v>
          </cell>
          <cell r="Z1025">
            <v>3</v>
          </cell>
          <cell r="AA1025">
            <v>1</v>
          </cell>
        </row>
        <row r="1026">
          <cell r="G1026" t="str">
            <v>Time out</v>
          </cell>
          <cell r="H1026" t="str">
            <v>Príjem</v>
          </cell>
          <cell r="N1026">
            <v>1</v>
          </cell>
          <cell r="O1026">
            <v>2</v>
          </cell>
          <cell r="P1026">
            <v>3</v>
          </cell>
          <cell r="Q1026">
            <v>4</v>
          </cell>
          <cell r="R1026">
            <v>5</v>
          </cell>
          <cell r="S1026">
            <v>6</v>
          </cell>
          <cell r="T1026">
            <v>7</v>
          </cell>
          <cell r="V1026" t="str">
            <v>setov</v>
          </cell>
        </row>
        <row r="1027">
          <cell r="A1027" t="str">
            <v>G3</v>
          </cell>
          <cell r="E1027" t="str">
            <v>Stôl:</v>
          </cell>
          <cell r="F1027" t="str">
            <v xml:space="preserve"> </v>
          </cell>
          <cell r="I1027" t="str">
            <v>SABOLOVÁ LAURA</v>
          </cell>
          <cell r="N1027">
            <v>11</v>
          </cell>
          <cell r="O1027">
            <v>8</v>
          </cell>
          <cell r="P1027">
            <v>11</v>
          </cell>
          <cell r="Q1027">
            <v>11</v>
          </cell>
          <cell r="V1027">
            <v>3</v>
          </cell>
        </row>
        <row r="1029">
          <cell r="E1029" t="str">
            <v>Dátum:</v>
          </cell>
          <cell r="F1029">
            <v>43211</v>
          </cell>
        </row>
        <row r="1030">
          <cell r="A1030" t="str">
            <v>G4</v>
          </cell>
          <cell r="E1030" t="str">
            <v>Čas:</v>
          </cell>
          <cell r="I1030" t="str">
            <v>FERENČÍKOVÁ SABÍNA</v>
          </cell>
          <cell r="N1030">
            <v>7</v>
          </cell>
          <cell r="O1030">
            <v>11</v>
          </cell>
          <cell r="P1030">
            <v>4</v>
          </cell>
          <cell r="Q1030">
            <v>7</v>
          </cell>
          <cell r="V1030">
            <v>1</v>
          </cell>
        </row>
        <row r="1032">
          <cell r="E1032" t="str">
            <v>Kategória :</v>
          </cell>
          <cell r="F1032" t="str">
            <v>MŽ</v>
          </cell>
        </row>
        <row r="1033">
          <cell r="I1033" t="str">
            <v>Rozhodca</v>
          </cell>
          <cell r="P1033" t="str">
            <v>Víťaz</v>
          </cell>
        </row>
        <row r="1034">
          <cell r="E1034" t="str">
            <v>Skupina :</v>
          </cell>
          <cell r="F1034" t="str">
            <v>G</v>
          </cell>
          <cell r="I1034" t="str">
            <v/>
          </cell>
          <cell r="N1034" t="str">
            <v>SABOLOVÁ LAURA</v>
          </cell>
        </row>
        <row r="1036">
          <cell r="E1036" t="str">
            <v>Zápas:</v>
          </cell>
          <cell r="F1036" t="str">
            <v xml:space="preserve"> 3-4</v>
          </cell>
        </row>
        <row r="1037">
          <cell r="H1037" t="str">
            <v>Udelené karty - priestupok</v>
          </cell>
        </row>
        <row r="1039">
          <cell r="I1039" t="str">
            <v>SABOLOVÁ LAURA</v>
          </cell>
          <cell r="P1039" t="str">
            <v>FERENČÍKOVÁ SABÍNA</v>
          </cell>
        </row>
        <row r="1040">
          <cell r="H1040" t="str">
            <v>Ž</v>
          </cell>
          <cell r="O1040" t="str">
            <v>Ž</v>
          </cell>
        </row>
        <row r="1041">
          <cell r="H1041" t="str">
            <v>ŽČ</v>
          </cell>
          <cell r="O1041" t="str">
            <v>ŽČ</v>
          </cell>
        </row>
        <row r="1042">
          <cell r="H1042" t="str">
            <v>ŽČ</v>
          </cell>
          <cell r="O1042" t="str">
            <v>ŽČ</v>
          </cell>
        </row>
        <row r="1045">
          <cell r="A1045" t="str">
            <v>H 3-4</v>
          </cell>
          <cell r="E1045" t="str">
            <v xml:space="preserve">zápas č. </v>
          </cell>
          <cell r="F1045">
            <v>53</v>
          </cell>
          <cell r="H1045" t="str">
            <v>Servis</v>
          </cell>
          <cell r="V1045" t="str">
            <v>pomer</v>
          </cell>
          <cell r="Z1045">
            <v>0</v>
          </cell>
          <cell r="AA1045">
            <v>3</v>
          </cell>
        </row>
        <row r="1046">
          <cell r="G1046" t="str">
            <v>Time out</v>
          </cell>
          <cell r="H1046" t="str">
            <v>Príjem</v>
          </cell>
          <cell r="N1046">
            <v>1</v>
          </cell>
          <cell r="O1046">
            <v>2</v>
          </cell>
          <cell r="P1046">
            <v>3</v>
          </cell>
          <cell r="Q1046">
            <v>4</v>
          </cell>
          <cell r="R1046">
            <v>5</v>
          </cell>
          <cell r="S1046">
            <v>6</v>
          </cell>
          <cell r="T1046">
            <v>7</v>
          </cell>
          <cell r="V1046" t="str">
            <v>setov</v>
          </cell>
        </row>
        <row r="1047">
          <cell r="A1047" t="str">
            <v>H3</v>
          </cell>
          <cell r="E1047" t="str">
            <v>Stôl:</v>
          </cell>
          <cell r="F1047" t="str">
            <v xml:space="preserve"> </v>
          </cell>
          <cell r="I1047" t="str">
            <v>KOVÁČOVÁ LENKA</v>
          </cell>
          <cell r="N1047">
            <v>4</v>
          </cell>
          <cell r="O1047">
            <v>6</v>
          </cell>
          <cell r="P1047">
            <v>9</v>
          </cell>
          <cell r="V1047">
            <v>0</v>
          </cell>
        </row>
        <row r="1049">
          <cell r="E1049" t="str">
            <v>Dátum:</v>
          </cell>
          <cell r="F1049">
            <v>43211</v>
          </cell>
        </row>
        <row r="1050">
          <cell r="A1050" t="str">
            <v>H4</v>
          </cell>
          <cell r="E1050" t="str">
            <v>Čas:</v>
          </cell>
          <cell r="I1050" t="str">
            <v>DIKOVÁ BIANKA</v>
          </cell>
          <cell r="N1050">
            <v>11</v>
          </cell>
          <cell r="O1050">
            <v>11</v>
          </cell>
          <cell r="P1050">
            <v>11</v>
          </cell>
          <cell r="V1050">
            <v>3</v>
          </cell>
        </row>
        <row r="1052">
          <cell r="E1052" t="str">
            <v>Kategória :</v>
          </cell>
          <cell r="F1052" t="str">
            <v>MŽ</v>
          </cell>
        </row>
        <row r="1053">
          <cell r="I1053" t="str">
            <v>Rozhodca</v>
          </cell>
          <cell r="P1053" t="str">
            <v>Víťaz</v>
          </cell>
        </row>
        <row r="1054">
          <cell r="E1054" t="str">
            <v>Skupina :</v>
          </cell>
          <cell r="F1054" t="str">
            <v>H</v>
          </cell>
          <cell r="I1054" t="str">
            <v/>
          </cell>
          <cell r="N1054" t="str">
            <v>DIKOVÁ BIANKA</v>
          </cell>
        </row>
        <row r="1056">
          <cell r="E1056" t="str">
            <v>Zápas:</v>
          </cell>
          <cell r="F1056" t="str">
            <v xml:space="preserve"> 3-4</v>
          </cell>
        </row>
        <row r="1057">
          <cell r="H1057" t="str">
            <v>Udelené karty - priestupok</v>
          </cell>
        </row>
        <row r="1059">
          <cell r="I1059" t="str">
            <v>KOVÁČOVÁ LENKA</v>
          </cell>
          <cell r="P1059" t="str">
            <v>DIKOVÁ BIANKA</v>
          </cell>
        </row>
        <row r="1060">
          <cell r="H1060" t="str">
            <v>Ž</v>
          </cell>
          <cell r="O1060" t="str">
            <v>Ž</v>
          </cell>
        </row>
        <row r="1061">
          <cell r="H1061" t="str">
            <v>ŽČ</v>
          </cell>
          <cell r="O1061" t="str">
            <v>ŽČ</v>
          </cell>
        </row>
        <row r="1062">
          <cell r="H1062" t="str">
            <v>ŽČ</v>
          </cell>
          <cell r="O1062" t="str">
            <v>ŽČ</v>
          </cell>
        </row>
        <row r="1065">
          <cell r="A1065" t="str">
            <v>I 3-4</v>
          </cell>
          <cell r="E1065" t="str">
            <v xml:space="preserve">zápas č. </v>
          </cell>
          <cell r="F1065">
            <v>54</v>
          </cell>
          <cell r="H1065" t="str">
            <v>Servis</v>
          </cell>
          <cell r="V1065" t="str">
            <v>pomer</v>
          </cell>
          <cell r="Z1065">
            <v>3</v>
          </cell>
          <cell r="AA1065">
            <v>0</v>
          </cell>
        </row>
        <row r="1066">
          <cell r="G1066" t="str">
            <v>Time out</v>
          </cell>
          <cell r="H1066" t="str">
            <v>Príjem</v>
          </cell>
          <cell r="N1066">
            <v>1</v>
          </cell>
          <cell r="O1066">
            <v>2</v>
          </cell>
          <cell r="P1066">
            <v>3</v>
          </cell>
          <cell r="Q1066">
            <v>4</v>
          </cell>
          <cell r="R1066">
            <v>5</v>
          </cell>
          <cell r="S1066">
            <v>6</v>
          </cell>
          <cell r="T1066">
            <v>7</v>
          </cell>
          <cell r="V1066" t="str">
            <v>setov</v>
          </cell>
        </row>
        <row r="1067">
          <cell r="A1067" t="str">
            <v>I3</v>
          </cell>
          <cell r="E1067" t="str">
            <v>Stôl:</v>
          </cell>
          <cell r="F1067" t="str">
            <v xml:space="preserve"> </v>
          </cell>
          <cell r="I1067" t="str">
            <v>BOHÁČOVÁ SABÍNA</v>
          </cell>
          <cell r="N1067">
            <v>11</v>
          </cell>
          <cell r="O1067">
            <v>11</v>
          </cell>
          <cell r="P1067">
            <v>11</v>
          </cell>
          <cell r="V1067">
            <v>3</v>
          </cell>
        </row>
        <row r="1069">
          <cell r="E1069" t="str">
            <v>Dátum:</v>
          </cell>
          <cell r="F1069">
            <v>43211</v>
          </cell>
        </row>
        <row r="1070">
          <cell r="A1070" t="str">
            <v>I4</v>
          </cell>
          <cell r="E1070" t="str">
            <v>Čas:</v>
          </cell>
          <cell r="I1070" t="str">
            <v>NAGYOVÁ LINDA</v>
          </cell>
          <cell r="N1070">
            <v>2</v>
          </cell>
          <cell r="O1070">
            <v>4</v>
          </cell>
          <cell r="P1070">
            <v>5</v>
          </cell>
          <cell r="V1070">
            <v>0</v>
          </cell>
        </row>
        <row r="1072">
          <cell r="E1072" t="str">
            <v>Kategória :</v>
          </cell>
          <cell r="F1072" t="str">
            <v>MŽ</v>
          </cell>
        </row>
        <row r="1073">
          <cell r="I1073" t="str">
            <v>Rozhodca</v>
          </cell>
          <cell r="P1073" t="str">
            <v>Víťaz</v>
          </cell>
        </row>
        <row r="1074">
          <cell r="E1074" t="str">
            <v>Skupina :</v>
          </cell>
          <cell r="F1074" t="str">
            <v>I</v>
          </cell>
          <cell r="I1074" t="str">
            <v/>
          </cell>
          <cell r="N1074" t="str">
            <v>BOHÁČOVÁ SABÍNA</v>
          </cell>
        </row>
        <row r="1076">
          <cell r="E1076" t="str">
            <v>Zápas:</v>
          </cell>
          <cell r="F1076" t="str">
            <v xml:space="preserve"> 3-4</v>
          </cell>
        </row>
        <row r="1077">
          <cell r="H1077" t="str">
            <v>Udelené karty - priestupok</v>
          </cell>
        </row>
        <row r="1079">
          <cell r="I1079" t="str">
            <v>BOHÁČOVÁ SABÍNA</v>
          </cell>
          <cell r="P1079" t="str">
            <v>NAGYOVÁ LINDA</v>
          </cell>
        </row>
        <row r="1080">
          <cell r="H1080" t="str">
            <v>Ž</v>
          </cell>
          <cell r="O1080" t="str">
            <v>Ž</v>
          </cell>
        </row>
        <row r="1081">
          <cell r="H1081" t="str">
            <v>ŽČ</v>
          </cell>
          <cell r="O1081" t="str">
            <v>ŽČ</v>
          </cell>
        </row>
        <row r="1082">
          <cell r="H1082" t="str">
            <v>ŽČ</v>
          </cell>
          <cell r="O1082" t="str">
            <v>ŽČ</v>
          </cell>
        </row>
        <row r="1085">
          <cell r="A1085" t="str">
            <v>J 1-4</v>
          </cell>
          <cell r="E1085" t="str">
            <v xml:space="preserve">zápas č. </v>
          </cell>
          <cell r="F1085">
            <v>55</v>
          </cell>
          <cell r="H1085" t="str">
            <v>Servis</v>
          </cell>
          <cell r="V1085" t="str">
            <v>pomer</v>
          </cell>
          <cell r="Z1085">
            <v>3</v>
          </cell>
          <cell r="AA1085">
            <v>0</v>
          </cell>
        </row>
        <row r="1086">
          <cell r="G1086" t="str">
            <v>Time out</v>
          </cell>
          <cell r="H1086" t="str">
            <v>Príjem</v>
          </cell>
          <cell r="N1086">
            <v>1</v>
          </cell>
          <cell r="O1086">
            <v>2</v>
          </cell>
          <cell r="P1086">
            <v>3</v>
          </cell>
          <cell r="Q1086">
            <v>4</v>
          </cell>
          <cell r="R1086">
            <v>5</v>
          </cell>
          <cell r="S1086">
            <v>6</v>
          </cell>
          <cell r="T1086">
            <v>7</v>
          </cell>
          <cell r="V1086" t="str">
            <v>setov</v>
          </cell>
        </row>
        <row r="1087">
          <cell r="A1087" t="str">
            <v>J1</v>
          </cell>
          <cell r="E1087" t="str">
            <v>Stôl:</v>
          </cell>
          <cell r="F1087" t="str">
            <v xml:space="preserve"> </v>
          </cell>
          <cell r="I1087" t="str">
            <v>BITÓOVÁ MICHAELA</v>
          </cell>
          <cell r="N1087">
            <v>11</v>
          </cell>
          <cell r="O1087">
            <v>11</v>
          </cell>
          <cell r="P1087">
            <v>11</v>
          </cell>
          <cell r="V1087">
            <v>3</v>
          </cell>
        </row>
        <row r="1089">
          <cell r="E1089" t="str">
            <v>Dátum:</v>
          </cell>
          <cell r="F1089">
            <v>43211</v>
          </cell>
        </row>
        <row r="1090">
          <cell r="A1090" t="str">
            <v>J4</v>
          </cell>
          <cell r="E1090" t="str">
            <v>Čas:</v>
          </cell>
          <cell r="I1090" t="str">
            <v>HAVIERNIKOVÁ LINDA</v>
          </cell>
          <cell r="N1090">
            <v>5</v>
          </cell>
          <cell r="O1090">
            <v>4</v>
          </cell>
          <cell r="P1090">
            <v>3</v>
          </cell>
          <cell r="V1090">
            <v>0</v>
          </cell>
        </row>
        <row r="1092">
          <cell r="E1092" t="str">
            <v>Kategória :</v>
          </cell>
          <cell r="F1092" t="str">
            <v>MŽ</v>
          </cell>
        </row>
        <row r="1093">
          <cell r="I1093" t="str">
            <v>Rozhodca</v>
          </cell>
          <cell r="P1093" t="str">
            <v>Víťaz</v>
          </cell>
        </row>
        <row r="1094">
          <cell r="E1094" t="str">
            <v>Skupina :</v>
          </cell>
          <cell r="F1094" t="str">
            <v>J</v>
          </cell>
          <cell r="I1094" t="str">
            <v/>
          </cell>
          <cell r="N1094" t="str">
            <v>BITÓOVÁ MICHAELA</v>
          </cell>
        </row>
        <row r="1096">
          <cell r="E1096" t="str">
            <v>Zápas:</v>
          </cell>
          <cell r="F1096" t="str">
            <v xml:space="preserve"> 1-4</v>
          </cell>
        </row>
        <row r="1097">
          <cell r="H1097" t="str">
            <v>Udelené karty - priestupok</v>
          </cell>
        </row>
        <row r="1099">
          <cell r="I1099" t="str">
            <v>BITÓOVÁ MICHAELA</v>
          </cell>
          <cell r="P1099" t="str">
            <v>HAVIERNIKOVÁ LINDA</v>
          </cell>
        </row>
        <row r="1100">
          <cell r="H1100" t="str">
            <v>Ž</v>
          </cell>
          <cell r="O1100" t="str">
            <v>Ž</v>
          </cell>
        </row>
        <row r="1101">
          <cell r="H1101" t="str">
            <v>ŽČ</v>
          </cell>
          <cell r="O1101" t="str">
            <v>ŽČ</v>
          </cell>
        </row>
        <row r="1102">
          <cell r="H1102" t="str">
            <v>ŽČ</v>
          </cell>
          <cell r="O1102" t="str">
            <v>ŽČ</v>
          </cell>
        </row>
        <row r="1105">
          <cell r="A1105" t="str">
            <v>K 1-4</v>
          </cell>
          <cell r="E1105" t="str">
            <v xml:space="preserve">zápas č. </v>
          </cell>
          <cell r="F1105">
            <v>56</v>
          </cell>
          <cell r="H1105" t="str">
            <v>Servis</v>
          </cell>
          <cell r="V1105" t="str">
            <v>pomer</v>
          </cell>
          <cell r="Z1105">
            <v>3</v>
          </cell>
          <cell r="AA1105">
            <v>0</v>
          </cell>
        </row>
        <row r="1106">
          <cell r="G1106" t="str">
            <v>Time out</v>
          </cell>
          <cell r="H1106" t="str">
            <v>Príjem</v>
          </cell>
          <cell r="N1106">
            <v>1</v>
          </cell>
          <cell r="O1106">
            <v>2</v>
          </cell>
          <cell r="P1106">
            <v>3</v>
          </cell>
          <cell r="Q1106">
            <v>4</v>
          </cell>
          <cell r="R1106">
            <v>5</v>
          </cell>
          <cell r="S1106">
            <v>6</v>
          </cell>
          <cell r="T1106">
            <v>7</v>
          </cell>
          <cell r="V1106" t="str">
            <v>setov</v>
          </cell>
        </row>
        <row r="1107">
          <cell r="A1107" t="str">
            <v>K1</v>
          </cell>
          <cell r="E1107" t="str">
            <v>Stôl:</v>
          </cell>
          <cell r="F1107" t="str">
            <v xml:space="preserve"> </v>
          </cell>
          <cell r="I1107" t="str">
            <v>IGAZOVÁ MARTINA</v>
          </cell>
          <cell r="N1107">
            <v>11</v>
          </cell>
          <cell r="O1107">
            <v>11</v>
          </cell>
          <cell r="P1107">
            <v>11</v>
          </cell>
          <cell r="V1107">
            <v>3</v>
          </cell>
        </row>
        <row r="1109">
          <cell r="E1109" t="str">
            <v>Dátum:</v>
          </cell>
          <cell r="F1109">
            <v>43211</v>
          </cell>
        </row>
        <row r="1110">
          <cell r="A1110" t="str">
            <v>K4</v>
          </cell>
          <cell r="E1110" t="str">
            <v>Čas:</v>
          </cell>
          <cell r="I1110" t="str">
            <v>SZABOVÁ LAURA</v>
          </cell>
          <cell r="N1110">
            <v>4</v>
          </cell>
          <cell r="O1110">
            <v>4</v>
          </cell>
          <cell r="P1110">
            <v>2</v>
          </cell>
          <cell r="V1110">
            <v>0</v>
          </cell>
        </row>
        <row r="1112">
          <cell r="E1112" t="str">
            <v>Kategória :</v>
          </cell>
          <cell r="F1112" t="str">
            <v>MŽ</v>
          </cell>
        </row>
        <row r="1113">
          <cell r="I1113" t="str">
            <v>Rozhodca</v>
          </cell>
          <cell r="P1113" t="str">
            <v>Víťaz</v>
          </cell>
        </row>
        <row r="1114">
          <cell r="E1114" t="str">
            <v>Skupina :</v>
          </cell>
          <cell r="F1114" t="str">
            <v>K</v>
          </cell>
          <cell r="I1114" t="str">
            <v/>
          </cell>
          <cell r="N1114" t="str">
            <v>IGAZOVÁ MARTINA</v>
          </cell>
        </row>
        <row r="1116">
          <cell r="E1116" t="str">
            <v>Zápas:</v>
          </cell>
          <cell r="F1116" t="str">
            <v xml:space="preserve"> 1-4</v>
          </cell>
        </row>
        <row r="1117">
          <cell r="H1117" t="str">
            <v>Udelené karty - priestupok</v>
          </cell>
        </row>
        <row r="1119">
          <cell r="I1119" t="str">
            <v>IGAZOVÁ MARTINA</v>
          </cell>
          <cell r="P1119" t="str">
            <v>SZABOVÁ LAURA</v>
          </cell>
        </row>
        <row r="1120">
          <cell r="H1120" t="str">
            <v>Ž</v>
          </cell>
          <cell r="O1120" t="str">
            <v>Ž</v>
          </cell>
        </row>
        <row r="1121">
          <cell r="H1121" t="str">
            <v>ŽČ</v>
          </cell>
          <cell r="O1121" t="str">
            <v>ŽČ</v>
          </cell>
        </row>
        <row r="1122">
          <cell r="H1122" t="str">
            <v>ŽČ</v>
          </cell>
          <cell r="O1122" t="str">
            <v>ŽČ</v>
          </cell>
        </row>
        <row r="1125">
          <cell r="A1125" t="str">
            <v>L 1-4</v>
          </cell>
          <cell r="E1125" t="str">
            <v xml:space="preserve">zápas č. </v>
          </cell>
          <cell r="F1125">
            <v>57</v>
          </cell>
          <cell r="H1125" t="str">
            <v>Servis</v>
          </cell>
          <cell r="V1125" t="str">
            <v>pomer</v>
          </cell>
          <cell r="Z1125">
            <v>3</v>
          </cell>
          <cell r="AA1125">
            <v>0</v>
          </cell>
        </row>
        <row r="1126">
          <cell r="G1126" t="str">
            <v>Time out</v>
          </cell>
          <cell r="H1126" t="str">
            <v>Príjem</v>
          </cell>
          <cell r="N1126">
            <v>1</v>
          </cell>
          <cell r="O1126">
            <v>2</v>
          </cell>
          <cell r="P1126">
            <v>3</v>
          </cell>
          <cell r="Q1126">
            <v>4</v>
          </cell>
          <cell r="R1126">
            <v>5</v>
          </cell>
          <cell r="S1126">
            <v>6</v>
          </cell>
          <cell r="T1126">
            <v>7</v>
          </cell>
          <cell r="V1126" t="str">
            <v>setov</v>
          </cell>
        </row>
        <row r="1127">
          <cell r="A1127" t="str">
            <v>L1</v>
          </cell>
          <cell r="E1127" t="str">
            <v>Stôl:</v>
          </cell>
          <cell r="F1127" t="str">
            <v xml:space="preserve"> </v>
          </cell>
          <cell r="I1127" t="str">
            <v>DAROVCOVÁ NINA</v>
          </cell>
          <cell r="N1127">
            <v>11</v>
          </cell>
          <cell r="O1127">
            <v>11</v>
          </cell>
          <cell r="P1127">
            <v>11</v>
          </cell>
          <cell r="V1127">
            <v>3</v>
          </cell>
        </row>
        <row r="1129">
          <cell r="E1129" t="str">
            <v>Dátum:</v>
          </cell>
          <cell r="F1129">
            <v>43211</v>
          </cell>
        </row>
        <row r="1130">
          <cell r="A1130" t="str">
            <v>L4</v>
          </cell>
          <cell r="E1130" t="str">
            <v>Čas:</v>
          </cell>
          <cell r="I1130" t="str">
            <v>KOLESÁROVÁ DARINA</v>
          </cell>
          <cell r="N1130">
            <v>6</v>
          </cell>
          <cell r="O1130">
            <v>5</v>
          </cell>
          <cell r="P1130">
            <v>5</v>
          </cell>
          <cell r="V1130">
            <v>0</v>
          </cell>
        </row>
        <row r="1132">
          <cell r="E1132" t="str">
            <v>Kategória :</v>
          </cell>
          <cell r="F1132" t="str">
            <v>MŽ</v>
          </cell>
        </row>
        <row r="1133">
          <cell r="I1133" t="str">
            <v>Rozhodca</v>
          </cell>
          <cell r="P1133" t="str">
            <v>Víťaz</v>
          </cell>
        </row>
        <row r="1134">
          <cell r="E1134" t="str">
            <v>Skupina :</v>
          </cell>
          <cell r="F1134" t="str">
            <v>L</v>
          </cell>
          <cell r="I1134" t="str">
            <v/>
          </cell>
          <cell r="N1134" t="str">
            <v>DAROVCOVÁ NINA</v>
          </cell>
        </row>
        <row r="1136">
          <cell r="E1136" t="str">
            <v>Zápas:</v>
          </cell>
          <cell r="F1136" t="str">
            <v xml:space="preserve"> 1-4</v>
          </cell>
        </row>
        <row r="1137">
          <cell r="H1137" t="str">
            <v>Udelené karty - priestupok</v>
          </cell>
        </row>
        <row r="1139">
          <cell r="I1139" t="str">
            <v>DAROVCOVÁ NINA</v>
          </cell>
          <cell r="P1139" t="str">
            <v>KOLESÁROVÁ DARINA</v>
          </cell>
        </row>
        <row r="1140">
          <cell r="H1140" t="str">
            <v>Ž</v>
          </cell>
          <cell r="O1140" t="str">
            <v>Ž</v>
          </cell>
        </row>
        <row r="1141">
          <cell r="H1141" t="str">
            <v>ŽČ</v>
          </cell>
          <cell r="O1141" t="str">
            <v>ŽČ</v>
          </cell>
        </row>
        <row r="1142">
          <cell r="H1142" t="str">
            <v>ŽČ</v>
          </cell>
          <cell r="O1142" t="str">
            <v>ŽČ</v>
          </cell>
        </row>
        <row r="1145">
          <cell r="A1145" t="str">
            <v>J 2-5</v>
          </cell>
          <cell r="E1145" t="str">
            <v xml:space="preserve">zápas č. </v>
          </cell>
          <cell r="F1145">
            <v>58</v>
          </cell>
          <cell r="H1145" t="str">
            <v>Servis</v>
          </cell>
          <cell r="V1145" t="str">
            <v>pomer</v>
          </cell>
          <cell r="Z1145">
            <v>3</v>
          </cell>
          <cell r="AA1145">
            <v>0</v>
          </cell>
        </row>
        <row r="1146">
          <cell r="G1146" t="str">
            <v>Time out</v>
          </cell>
          <cell r="H1146" t="str">
            <v>Príjem</v>
          </cell>
          <cell r="N1146">
            <v>1</v>
          </cell>
          <cell r="O1146">
            <v>2</v>
          </cell>
          <cell r="P1146">
            <v>3</v>
          </cell>
          <cell r="Q1146">
            <v>4</v>
          </cell>
          <cell r="R1146">
            <v>5</v>
          </cell>
          <cell r="S1146">
            <v>6</v>
          </cell>
          <cell r="T1146">
            <v>7</v>
          </cell>
          <cell r="V1146" t="str">
            <v>setov</v>
          </cell>
        </row>
        <row r="1147">
          <cell r="A1147" t="str">
            <v>J2</v>
          </cell>
          <cell r="E1147" t="str">
            <v>Stôl:</v>
          </cell>
          <cell r="F1147" t="str">
            <v xml:space="preserve"> </v>
          </cell>
          <cell r="I1147" t="str">
            <v>FERENČÍKOVÁ SÁRA</v>
          </cell>
          <cell r="N1147">
            <v>11</v>
          </cell>
          <cell r="O1147">
            <v>11</v>
          </cell>
          <cell r="P1147">
            <v>11</v>
          </cell>
          <cell r="V1147">
            <v>3</v>
          </cell>
        </row>
        <row r="1149">
          <cell r="E1149" t="str">
            <v>Dátum:</v>
          </cell>
          <cell r="F1149">
            <v>43211</v>
          </cell>
        </row>
        <row r="1150">
          <cell r="A1150" t="str">
            <v>J5</v>
          </cell>
          <cell r="E1150" t="str">
            <v>Čas:</v>
          </cell>
          <cell r="I1150" t="str">
            <v>KUCHARÍKOVÁ VIKTÓRIA</v>
          </cell>
          <cell r="N1150">
            <v>4</v>
          </cell>
          <cell r="O1150">
            <v>2</v>
          </cell>
          <cell r="P1150">
            <v>2</v>
          </cell>
          <cell r="V1150">
            <v>0</v>
          </cell>
        </row>
        <row r="1152">
          <cell r="E1152" t="str">
            <v>Kategória :</v>
          </cell>
          <cell r="F1152" t="str">
            <v>MŽ</v>
          </cell>
        </row>
        <row r="1153">
          <cell r="I1153" t="str">
            <v>Rozhodca</v>
          </cell>
          <cell r="P1153" t="str">
            <v>Víťaz</v>
          </cell>
        </row>
        <row r="1154">
          <cell r="E1154" t="str">
            <v>Skupina :</v>
          </cell>
          <cell r="F1154" t="str">
            <v>J</v>
          </cell>
          <cell r="I1154" t="str">
            <v/>
          </cell>
          <cell r="N1154" t="str">
            <v>FERENČÍKOVÁ SÁRA</v>
          </cell>
        </row>
        <row r="1156">
          <cell r="E1156" t="str">
            <v>Zápas:</v>
          </cell>
          <cell r="F1156" t="str">
            <v xml:space="preserve"> 2-5</v>
          </cell>
        </row>
        <row r="1157">
          <cell r="H1157" t="str">
            <v>Udelené karty - priestupok</v>
          </cell>
        </row>
        <row r="1159">
          <cell r="I1159" t="str">
            <v>FERENČÍKOVÁ SÁRA</v>
          </cell>
          <cell r="P1159" t="str">
            <v>KUCHARÍKOVÁ VIKTÓRIA</v>
          </cell>
        </row>
        <row r="1160">
          <cell r="H1160" t="str">
            <v>Ž</v>
          </cell>
          <cell r="O1160" t="str">
            <v>Ž</v>
          </cell>
        </row>
        <row r="1161">
          <cell r="H1161" t="str">
            <v>ŽČ</v>
          </cell>
          <cell r="O1161" t="str">
            <v>ŽČ</v>
          </cell>
        </row>
        <row r="1162">
          <cell r="H1162" t="str">
            <v>ŽČ</v>
          </cell>
          <cell r="O1162" t="str">
            <v>ŽČ</v>
          </cell>
        </row>
        <row r="1165">
          <cell r="A1165" t="str">
            <v>K 2-5</v>
          </cell>
          <cell r="E1165" t="str">
            <v xml:space="preserve">zápas č. </v>
          </cell>
          <cell r="F1165">
            <v>59</v>
          </cell>
          <cell r="H1165" t="str">
            <v>Servis</v>
          </cell>
          <cell r="V1165" t="str">
            <v>pomer</v>
          </cell>
          <cell r="Z1165">
            <v>3</v>
          </cell>
          <cell r="AA1165">
            <v>0</v>
          </cell>
        </row>
        <row r="1166">
          <cell r="G1166" t="str">
            <v>Time out</v>
          </cell>
          <cell r="H1166" t="str">
            <v>Príjem</v>
          </cell>
          <cell r="N1166">
            <v>1</v>
          </cell>
          <cell r="O1166">
            <v>2</v>
          </cell>
          <cell r="P1166">
            <v>3</v>
          </cell>
          <cell r="Q1166">
            <v>4</v>
          </cell>
          <cell r="R1166">
            <v>5</v>
          </cell>
          <cell r="S1166">
            <v>6</v>
          </cell>
          <cell r="T1166">
            <v>7</v>
          </cell>
          <cell r="V1166" t="str">
            <v>setov</v>
          </cell>
        </row>
        <row r="1167">
          <cell r="A1167" t="str">
            <v>K2</v>
          </cell>
          <cell r="E1167" t="str">
            <v>Stôl:</v>
          </cell>
          <cell r="F1167" t="str">
            <v xml:space="preserve"> </v>
          </cell>
          <cell r="I1167" t="str">
            <v>ČULKOVÁ SIMONA</v>
          </cell>
          <cell r="N1167">
            <v>11</v>
          </cell>
          <cell r="O1167">
            <v>11</v>
          </cell>
          <cell r="P1167">
            <v>11</v>
          </cell>
          <cell r="V1167">
            <v>3</v>
          </cell>
        </row>
        <row r="1169">
          <cell r="E1169" t="str">
            <v>Dátum:</v>
          </cell>
          <cell r="F1169">
            <v>43211</v>
          </cell>
        </row>
        <row r="1170">
          <cell r="A1170" t="str">
            <v>K5</v>
          </cell>
          <cell r="E1170" t="str">
            <v>Čas:</v>
          </cell>
          <cell r="I1170" t="str">
            <v>LEE NINKA</v>
          </cell>
          <cell r="N1170">
            <v>2</v>
          </cell>
          <cell r="O1170">
            <v>1</v>
          </cell>
          <cell r="P1170">
            <v>4</v>
          </cell>
          <cell r="V1170">
            <v>0</v>
          </cell>
        </row>
        <row r="1172">
          <cell r="E1172" t="str">
            <v>Kategória :</v>
          </cell>
          <cell r="F1172" t="str">
            <v>MŽ</v>
          </cell>
        </row>
        <row r="1173">
          <cell r="I1173" t="str">
            <v>Rozhodca</v>
          </cell>
          <cell r="P1173" t="str">
            <v>Víťaz</v>
          </cell>
        </row>
        <row r="1174">
          <cell r="E1174" t="str">
            <v>Skupina :</v>
          </cell>
          <cell r="F1174" t="str">
            <v>K</v>
          </cell>
          <cell r="I1174" t="str">
            <v/>
          </cell>
          <cell r="N1174" t="str">
            <v>ČULKOVÁ SIMONA</v>
          </cell>
        </row>
        <row r="1176">
          <cell r="E1176" t="str">
            <v>Zápas:</v>
          </cell>
          <cell r="F1176" t="str">
            <v xml:space="preserve"> 2-5</v>
          </cell>
        </row>
        <row r="1177">
          <cell r="H1177" t="str">
            <v>Udelené karty - priestupok</v>
          </cell>
        </row>
        <row r="1179">
          <cell r="I1179" t="str">
            <v>ČULKOVÁ SIMONA</v>
          </cell>
          <cell r="P1179" t="str">
            <v>LEE NINKA</v>
          </cell>
        </row>
        <row r="1180">
          <cell r="H1180" t="str">
            <v>Ž</v>
          </cell>
          <cell r="O1180" t="str">
            <v>Ž</v>
          </cell>
        </row>
        <row r="1181">
          <cell r="H1181" t="str">
            <v>ŽČ</v>
          </cell>
          <cell r="O1181" t="str">
            <v>ŽČ</v>
          </cell>
        </row>
        <row r="1182">
          <cell r="H1182" t="str">
            <v>ŽČ</v>
          </cell>
          <cell r="O1182" t="str">
            <v>ŽČ</v>
          </cell>
        </row>
        <row r="1185">
          <cell r="A1185" t="str">
            <v>L 2-5</v>
          </cell>
          <cell r="E1185" t="str">
            <v xml:space="preserve">zápas č. </v>
          </cell>
          <cell r="F1185">
            <v>60</v>
          </cell>
          <cell r="H1185" t="str">
            <v>Servis</v>
          </cell>
          <cell r="V1185" t="str">
            <v>pomer</v>
          </cell>
          <cell r="Z1185">
            <v>3</v>
          </cell>
          <cell r="AA1185">
            <v>0</v>
          </cell>
        </row>
        <row r="1186">
          <cell r="G1186" t="str">
            <v>Time out</v>
          </cell>
          <cell r="H1186" t="str">
            <v>Príjem</v>
          </cell>
          <cell r="N1186">
            <v>1</v>
          </cell>
          <cell r="O1186">
            <v>2</v>
          </cell>
          <cell r="P1186">
            <v>3</v>
          </cell>
          <cell r="Q1186">
            <v>4</v>
          </cell>
          <cell r="R1186">
            <v>5</v>
          </cell>
          <cell r="S1186">
            <v>6</v>
          </cell>
          <cell r="T1186">
            <v>7</v>
          </cell>
          <cell r="V1186" t="str">
            <v>setov</v>
          </cell>
        </row>
        <row r="1187">
          <cell r="A1187" t="str">
            <v>L2</v>
          </cell>
          <cell r="E1187" t="str">
            <v>Stôl:</v>
          </cell>
          <cell r="F1187" t="str">
            <v xml:space="preserve"> </v>
          </cell>
          <cell r="I1187" t="str">
            <v>ĎUTMENTOVÁ KARIN</v>
          </cell>
          <cell r="N1187">
            <v>11</v>
          </cell>
          <cell r="O1187">
            <v>11</v>
          </cell>
          <cell r="P1187">
            <v>11</v>
          </cell>
          <cell r="V1187">
            <v>3</v>
          </cell>
        </row>
        <row r="1189">
          <cell r="E1189" t="str">
            <v>Dátum:</v>
          </cell>
          <cell r="F1189">
            <v>43211</v>
          </cell>
        </row>
        <row r="1190">
          <cell r="A1190" t="str">
            <v>L5</v>
          </cell>
          <cell r="E1190" t="str">
            <v>Čas:</v>
          </cell>
          <cell r="I1190" t="str">
            <v>SVETLÍKOVÁ SOFIA</v>
          </cell>
          <cell r="N1190">
            <v>9</v>
          </cell>
          <cell r="O1190">
            <v>5</v>
          </cell>
          <cell r="P1190">
            <v>6</v>
          </cell>
          <cell r="V1190">
            <v>0</v>
          </cell>
        </row>
        <row r="1192">
          <cell r="E1192" t="str">
            <v>Kategória :</v>
          </cell>
          <cell r="F1192" t="str">
            <v>MŽ</v>
          </cell>
        </row>
        <row r="1193">
          <cell r="I1193" t="str">
            <v>Rozhodca</v>
          </cell>
          <cell r="P1193" t="str">
            <v>Víťaz</v>
          </cell>
        </row>
        <row r="1194">
          <cell r="E1194" t="str">
            <v>Skupina :</v>
          </cell>
          <cell r="F1194" t="str">
            <v>L</v>
          </cell>
          <cell r="I1194" t="str">
            <v/>
          </cell>
          <cell r="N1194" t="str">
            <v>ĎUTMENTOVÁ KARIN</v>
          </cell>
        </row>
        <row r="1196">
          <cell r="E1196" t="str">
            <v>Zápas:</v>
          </cell>
          <cell r="F1196" t="str">
            <v xml:space="preserve"> 2-5</v>
          </cell>
        </row>
        <row r="1197">
          <cell r="H1197" t="str">
            <v>Udelené karty - priestupok</v>
          </cell>
        </row>
        <row r="1199">
          <cell r="I1199" t="str">
            <v>ĎUTMENTOVÁ KARIN</v>
          </cell>
          <cell r="P1199" t="str">
            <v>SVETLÍKOVÁ SOFIA</v>
          </cell>
        </row>
        <row r="1200">
          <cell r="H1200" t="str">
            <v>Ž</v>
          </cell>
          <cell r="O1200" t="str">
            <v>Ž</v>
          </cell>
        </row>
        <row r="1201">
          <cell r="H1201" t="str">
            <v>ŽČ</v>
          </cell>
          <cell r="O1201" t="str">
            <v>ŽČ</v>
          </cell>
        </row>
        <row r="1202">
          <cell r="H1202" t="str">
            <v>ŽČ</v>
          </cell>
          <cell r="O1202" t="str">
            <v>ŽČ</v>
          </cell>
        </row>
        <row r="1205">
          <cell r="A1205" t="str">
            <v>A 1-4</v>
          </cell>
          <cell r="E1205" t="str">
            <v xml:space="preserve">zápas č. </v>
          </cell>
          <cell r="F1205">
            <v>61</v>
          </cell>
          <cell r="H1205" t="str">
            <v>Servis</v>
          </cell>
          <cell r="V1205" t="str">
            <v>pomer</v>
          </cell>
          <cell r="Z1205">
            <v>3</v>
          </cell>
          <cell r="AA1205">
            <v>0</v>
          </cell>
        </row>
        <row r="1206">
          <cell r="G1206" t="str">
            <v>Time out</v>
          </cell>
          <cell r="H1206" t="str">
            <v>Príjem</v>
          </cell>
          <cell r="N1206">
            <v>1</v>
          </cell>
          <cell r="O1206">
            <v>2</v>
          </cell>
          <cell r="P1206">
            <v>3</v>
          </cell>
          <cell r="Q1206">
            <v>4</v>
          </cell>
          <cell r="R1206">
            <v>5</v>
          </cell>
          <cell r="S1206">
            <v>6</v>
          </cell>
          <cell r="T1206">
            <v>7</v>
          </cell>
          <cell r="V1206" t="str">
            <v>setov</v>
          </cell>
        </row>
        <row r="1207">
          <cell r="A1207" t="str">
            <v>A1</v>
          </cell>
          <cell r="E1207" t="str">
            <v>Stôl:</v>
          </cell>
          <cell r="F1207" t="str">
            <v xml:space="preserve"> </v>
          </cell>
          <cell r="I1207" t="str">
            <v>ČINČUROVÁ EMA</v>
          </cell>
          <cell r="N1207">
            <v>11</v>
          </cell>
          <cell r="O1207">
            <v>11</v>
          </cell>
          <cell r="P1207">
            <v>11</v>
          </cell>
          <cell r="V1207">
            <v>3</v>
          </cell>
        </row>
        <row r="1209">
          <cell r="E1209" t="str">
            <v>Dátum:</v>
          </cell>
          <cell r="F1209">
            <v>43211</v>
          </cell>
        </row>
        <row r="1210">
          <cell r="A1210" t="str">
            <v>A4</v>
          </cell>
          <cell r="E1210" t="str">
            <v>Čas:</v>
          </cell>
          <cell r="I1210" t="str">
            <v>GERÁTOVÁ SOŇA</v>
          </cell>
          <cell r="N1210">
            <v>3</v>
          </cell>
          <cell r="O1210">
            <v>1</v>
          </cell>
          <cell r="P1210">
            <v>2</v>
          </cell>
          <cell r="V1210">
            <v>0</v>
          </cell>
        </row>
        <row r="1212">
          <cell r="E1212" t="str">
            <v>Kategória :</v>
          </cell>
          <cell r="F1212" t="str">
            <v>MŽ</v>
          </cell>
        </row>
        <row r="1213">
          <cell r="I1213" t="str">
            <v>Rozhodca</v>
          </cell>
          <cell r="P1213" t="str">
            <v>Víťaz</v>
          </cell>
        </row>
        <row r="1214">
          <cell r="E1214" t="str">
            <v>Skupina :</v>
          </cell>
          <cell r="F1214" t="str">
            <v>A</v>
          </cell>
          <cell r="I1214" t="str">
            <v/>
          </cell>
          <cell r="N1214" t="str">
            <v>ČINČUROVÁ EMA</v>
          </cell>
        </row>
        <row r="1216">
          <cell r="E1216" t="str">
            <v>Zápas:</v>
          </cell>
          <cell r="F1216" t="str">
            <v xml:space="preserve"> 1-4</v>
          </cell>
        </row>
        <row r="1217">
          <cell r="H1217" t="str">
            <v>Udelené karty - priestupok</v>
          </cell>
        </row>
        <row r="1219">
          <cell r="I1219" t="str">
            <v>ČINČUROVÁ EMA</v>
          </cell>
          <cell r="P1219" t="str">
            <v>GERÁTOVÁ SOŇA</v>
          </cell>
        </row>
        <row r="1220">
          <cell r="H1220" t="str">
            <v>Ž</v>
          </cell>
          <cell r="O1220" t="str">
            <v>Ž</v>
          </cell>
        </row>
        <row r="1221">
          <cell r="H1221" t="str">
            <v>ŽČ</v>
          </cell>
          <cell r="O1221" t="str">
            <v>ŽČ</v>
          </cell>
        </row>
        <row r="1222">
          <cell r="H1222" t="str">
            <v>ŽČ</v>
          </cell>
          <cell r="O1222" t="str">
            <v>ŽČ</v>
          </cell>
        </row>
        <row r="1225">
          <cell r="A1225" t="str">
            <v>B 1-4</v>
          </cell>
          <cell r="E1225" t="str">
            <v xml:space="preserve">zápas č. </v>
          </cell>
          <cell r="F1225">
            <v>62</v>
          </cell>
          <cell r="H1225" t="str">
            <v>Servis</v>
          </cell>
          <cell r="V1225" t="str">
            <v>pomer</v>
          </cell>
          <cell r="Z1225">
            <v>3</v>
          </cell>
          <cell r="AA1225">
            <v>0</v>
          </cell>
        </row>
        <row r="1226">
          <cell r="G1226" t="str">
            <v>Time out</v>
          </cell>
          <cell r="H1226" t="str">
            <v>Príjem</v>
          </cell>
          <cell r="N1226">
            <v>1</v>
          </cell>
          <cell r="O1226">
            <v>2</v>
          </cell>
          <cell r="P1226">
            <v>3</v>
          </cell>
          <cell r="Q1226">
            <v>4</v>
          </cell>
          <cell r="R1226">
            <v>5</v>
          </cell>
          <cell r="S1226">
            <v>6</v>
          </cell>
          <cell r="T1226">
            <v>7</v>
          </cell>
          <cell r="V1226" t="str">
            <v>setov</v>
          </cell>
        </row>
        <row r="1227">
          <cell r="A1227" t="str">
            <v>B1</v>
          </cell>
          <cell r="E1227" t="str">
            <v>Stôl:</v>
          </cell>
          <cell r="F1227" t="str">
            <v xml:space="preserve"> </v>
          </cell>
          <cell r="I1227" t="str">
            <v>VINCZEOVÁ LAURA</v>
          </cell>
          <cell r="N1227">
            <v>11</v>
          </cell>
          <cell r="O1227">
            <v>11</v>
          </cell>
          <cell r="P1227">
            <v>11</v>
          </cell>
          <cell r="V1227">
            <v>3</v>
          </cell>
        </row>
        <row r="1229">
          <cell r="E1229" t="str">
            <v>Dátum:</v>
          </cell>
          <cell r="F1229">
            <v>43211</v>
          </cell>
        </row>
        <row r="1230">
          <cell r="A1230" t="str">
            <v>B4</v>
          </cell>
          <cell r="E1230" t="str">
            <v>Čas:</v>
          </cell>
          <cell r="I1230" t="str">
            <v>JANKECHOVÁ BARBORA</v>
          </cell>
          <cell r="N1230">
            <v>5</v>
          </cell>
          <cell r="O1230">
            <v>4</v>
          </cell>
          <cell r="P1230">
            <v>2</v>
          </cell>
          <cell r="V1230">
            <v>0</v>
          </cell>
        </row>
        <row r="1232">
          <cell r="E1232" t="str">
            <v>Kategória :</v>
          </cell>
          <cell r="F1232" t="str">
            <v>MŽ</v>
          </cell>
        </row>
        <row r="1233">
          <cell r="I1233" t="str">
            <v>Rozhodca</v>
          </cell>
          <cell r="P1233" t="str">
            <v>Víťaz</v>
          </cell>
        </row>
        <row r="1234">
          <cell r="E1234" t="str">
            <v>Skupina :</v>
          </cell>
          <cell r="F1234" t="str">
            <v>B</v>
          </cell>
          <cell r="I1234" t="str">
            <v/>
          </cell>
          <cell r="N1234" t="str">
            <v>VINCZEOVÁ LAURA</v>
          </cell>
        </row>
        <row r="1236">
          <cell r="E1236" t="str">
            <v>Zápas:</v>
          </cell>
          <cell r="F1236" t="str">
            <v xml:space="preserve"> 1-4</v>
          </cell>
        </row>
        <row r="1237">
          <cell r="H1237" t="str">
            <v>Udelené karty - priestupok</v>
          </cell>
        </row>
        <row r="1239">
          <cell r="I1239" t="str">
            <v>VINCZEOVÁ LAURA</v>
          </cell>
          <cell r="P1239" t="str">
            <v>JANKECHOVÁ BARBORA</v>
          </cell>
        </row>
        <row r="1240">
          <cell r="H1240" t="str">
            <v>Ž</v>
          </cell>
          <cell r="O1240" t="str">
            <v>Ž</v>
          </cell>
        </row>
        <row r="1241">
          <cell r="H1241" t="str">
            <v>ŽČ</v>
          </cell>
          <cell r="O1241" t="str">
            <v>ŽČ</v>
          </cell>
        </row>
        <row r="1242">
          <cell r="H1242" t="str">
            <v>ŽČ</v>
          </cell>
          <cell r="O1242" t="str">
            <v>ŽČ</v>
          </cell>
        </row>
        <row r="1245">
          <cell r="A1245" t="str">
            <v>C 1-4</v>
          </cell>
          <cell r="E1245" t="str">
            <v xml:space="preserve">zápas č. </v>
          </cell>
          <cell r="F1245">
            <v>63</v>
          </cell>
          <cell r="H1245" t="str">
            <v>Servis</v>
          </cell>
          <cell r="V1245" t="str">
            <v>pomer</v>
          </cell>
          <cell r="Z1245">
            <v>3</v>
          </cell>
          <cell r="AA1245">
            <v>0</v>
          </cell>
        </row>
        <row r="1246">
          <cell r="G1246" t="str">
            <v>Time out</v>
          </cell>
          <cell r="H1246" t="str">
            <v>Príjem</v>
          </cell>
          <cell r="N1246">
            <v>1</v>
          </cell>
          <cell r="O1246">
            <v>2</v>
          </cell>
          <cell r="P1246">
            <v>3</v>
          </cell>
          <cell r="Q1246">
            <v>4</v>
          </cell>
          <cell r="R1246">
            <v>5</v>
          </cell>
          <cell r="S1246">
            <v>6</v>
          </cell>
          <cell r="T1246">
            <v>7</v>
          </cell>
          <cell r="V1246" t="str">
            <v>setov</v>
          </cell>
        </row>
        <row r="1247">
          <cell r="A1247" t="str">
            <v>C1</v>
          </cell>
          <cell r="E1247" t="str">
            <v>Stôl:</v>
          </cell>
          <cell r="F1247" t="str">
            <v xml:space="preserve"> </v>
          </cell>
          <cell r="I1247" t="str">
            <v>WALLENFELSOVÁ ANETA</v>
          </cell>
          <cell r="N1247">
            <v>11</v>
          </cell>
          <cell r="O1247">
            <v>11</v>
          </cell>
          <cell r="P1247">
            <v>11</v>
          </cell>
          <cell r="V1247">
            <v>3</v>
          </cell>
        </row>
        <row r="1249">
          <cell r="E1249" t="str">
            <v>Dátum:</v>
          </cell>
          <cell r="F1249">
            <v>43211</v>
          </cell>
        </row>
        <row r="1250">
          <cell r="A1250" t="str">
            <v>C4</v>
          </cell>
          <cell r="E1250" t="str">
            <v>Čas:</v>
          </cell>
          <cell r="I1250" t="str">
            <v>NAGYOVÁ VERONIKA</v>
          </cell>
          <cell r="N1250">
            <v>6</v>
          </cell>
          <cell r="O1250">
            <v>1</v>
          </cell>
          <cell r="P1250">
            <v>7</v>
          </cell>
          <cell r="V1250">
            <v>0</v>
          </cell>
        </row>
        <row r="1252">
          <cell r="E1252" t="str">
            <v>Kategória :</v>
          </cell>
          <cell r="F1252" t="str">
            <v>MŽ</v>
          </cell>
        </row>
        <row r="1253">
          <cell r="I1253" t="str">
            <v>Rozhodca</v>
          </cell>
          <cell r="P1253" t="str">
            <v>Víťaz</v>
          </cell>
        </row>
        <row r="1254">
          <cell r="E1254" t="str">
            <v>Skupina :</v>
          </cell>
          <cell r="F1254" t="str">
            <v>C</v>
          </cell>
          <cell r="I1254" t="str">
            <v/>
          </cell>
          <cell r="N1254" t="str">
            <v>WALLENFELSOVÁ ANETA</v>
          </cell>
        </row>
        <row r="1256">
          <cell r="E1256" t="str">
            <v>Zápas:</v>
          </cell>
          <cell r="F1256" t="str">
            <v xml:space="preserve"> 1-4</v>
          </cell>
        </row>
        <row r="1257">
          <cell r="H1257" t="str">
            <v>Udelené karty - priestupok</v>
          </cell>
        </row>
        <row r="1259">
          <cell r="I1259" t="str">
            <v>WALLENFELSOVÁ ANETA</v>
          </cell>
          <cell r="P1259" t="str">
            <v>NAGYOVÁ VERONIKA</v>
          </cell>
        </row>
        <row r="1260">
          <cell r="H1260" t="str">
            <v>Ž</v>
          </cell>
          <cell r="O1260" t="str">
            <v>Ž</v>
          </cell>
        </row>
        <row r="1261">
          <cell r="H1261" t="str">
            <v>ŽČ</v>
          </cell>
          <cell r="O1261" t="str">
            <v>ŽČ</v>
          </cell>
        </row>
        <row r="1262">
          <cell r="H1262" t="str">
            <v>ŽČ</v>
          </cell>
          <cell r="O1262" t="str">
            <v>ŽČ</v>
          </cell>
        </row>
        <row r="1265">
          <cell r="A1265" t="str">
            <v>D 1-4</v>
          </cell>
          <cell r="E1265" t="str">
            <v xml:space="preserve">zápas č. </v>
          </cell>
          <cell r="F1265">
            <v>64</v>
          </cell>
          <cell r="H1265" t="str">
            <v>Servis</v>
          </cell>
          <cell r="V1265" t="str">
            <v>pomer</v>
          </cell>
          <cell r="Z1265">
            <v>3</v>
          </cell>
          <cell r="AA1265">
            <v>0</v>
          </cell>
        </row>
        <row r="1266">
          <cell r="G1266" t="str">
            <v>Time out</v>
          </cell>
          <cell r="H1266" t="str">
            <v>Príjem</v>
          </cell>
          <cell r="N1266">
            <v>1</v>
          </cell>
          <cell r="O1266">
            <v>2</v>
          </cell>
          <cell r="P1266">
            <v>3</v>
          </cell>
          <cell r="Q1266">
            <v>4</v>
          </cell>
          <cell r="R1266">
            <v>5</v>
          </cell>
          <cell r="S1266">
            <v>6</v>
          </cell>
          <cell r="T1266">
            <v>7</v>
          </cell>
          <cell r="V1266" t="str">
            <v>setov</v>
          </cell>
        </row>
        <row r="1267">
          <cell r="A1267" t="str">
            <v>D1</v>
          </cell>
          <cell r="E1267" t="str">
            <v>Stôl:</v>
          </cell>
          <cell r="F1267" t="str">
            <v xml:space="preserve"> </v>
          </cell>
          <cell r="I1267" t="str">
            <v>ŠINKAROVÁ MONIKA</v>
          </cell>
          <cell r="N1267">
            <v>11</v>
          </cell>
          <cell r="O1267">
            <v>11</v>
          </cell>
          <cell r="P1267">
            <v>11</v>
          </cell>
          <cell r="V1267">
            <v>3</v>
          </cell>
        </row>
        <row r="1269">
          <cell r="E1269" t="str">
            <v>Dátum:</v>
          </cell>
          <cell r="F1269">
            <v>43211</v>
          </cell>
        </row>
        <row r="1270">
          <cell r="A1270" t="str">
            <v>D4</v>
          </cell>
          <cell r="E1270" t="str">
            <v>Čas:</v>
          </cell>
          <cell r="I1270" t="str">
            <v>POMŠÁROVÁ KATARÍNA</v>
          </cell>
          <cell r="N1270">
            <v>1</v>
          </cell>
          <cell r="O1270">
            <v>1</v>
          </cell>
          <cell r="P1270">
            <v>2</v>
          </cell>
          <cell r="V1270">
            <v>0</v>
          </cell>
        </row>
        <row r="1272">
          <cell r="E1272" t="str">
            <v>Kategória :</v>
          </cell>
          <cell r="F1272" t="str">
            <v>MŽ</v>
          </cell>
        </row>
        <row r="1273">
          <cell r="I1273" t="str">
            <v>Rozhodca</v>
          </cell>
          <cell r="P1273" t="str">
            <v>Víťaz</v>
          </cell>
        </row>
        <row r="1274">
          <cell r="E1274" t="str">
            <v>Skupina :</v>
          </cell>
          <cell r="F1274" t="str">
            <v>D</v>
          </cell>
          <cell r="I1274" t="str">
            <v/>
          </cell>
          <cell r="N1274" t="str">
            <v>ŠINKAROVÁ MONIKA</v>
          </cell>
        </row>
        <row r="1276">
          <cell r="E1276" t="str">
            <v>Zápas:</v>
          </cell>
          <cell r="F1276" t="str">
            <v xml:space="preserve"> 1-4</v>
          </cell>
        </row>
        <row r="1277">
          <cell r="H1277" t="str">
            <v>Udelené karty - priestupok</v>
          </cell>
        </row>
        <row r="1279">
          <cell r="I1279" t="str">
            <v>ŠINKAROVÁ MONIKA</v>
          </cell>
          <cell r="P1279" t="str">
            <v>POMŠÁROVÁ KATARÍNA</v>
          </cell>
        </row>
        <row r="1280">
          <cell r="H1280" t="str">
            <v>Ž</v>
          </cell>
          <cell r="O1280" t="str">
            <v>Ž</v>
          </cell>
        </row>
        <row r="1281">
          <cell r="H1281" t="str">
            <v>ŽČ</v>
          </cell>
          <cell r="O1281" t="str">
            <v>ŽČ</v>
          </cell>
        </row>
        <row r="1282">
          <cell r="H1282" t="str">
            <v>ŽČ</v>
          </cell>
          <cell r="O1282" t="str">
            <v>ŽČ</v>
          </cell>
        </row>
        <row r="1285">
          <cell r="A1285" t="str">
            <v>E 1-4</v>
          </cell>
          <cell r="E1285" t="str">
            <v xml:space="preserve">zápas č. </v>
          </cell>
          <cell r="F1285">
            <v>65</v>
          </cell>
          <cell r="H1285" t="str">
            <v>Servis</v>
          </cell>
          <cell r="V1285" t="str">
            <v>pomer</v>
          </cell>
          <cell r="Z1285">
            <v>3</v>
          </cell>
          <cell r="AA1285">
            <v>0</v>
          </cell>
        </row>
        <row r="1286">
          <cell r="G1286" t="str">
            <v>Time out</v>
          </cell>
          <cell r="H1286" t="str">
            <v>Príjem</v>
          </cell>
          <cell r="N1286">
            <v>1</v>
          </cell>
          <cell r="O1286">
            <v>2</v>
          </cell>
          <cell r="P1286">
            <v>3</v>
          </cell>
          <cell r="Q1286">
            <v>4</v>
          </cell>
          <cell r="R1286">
            <v>5</v>
          </cell>
          <cell r="S1286">
            <v>6</v>
          </cell>
          <cell r="T1286">
            <v>7</v>
          </cell>
          <cell r="V1286" t="str">
            <v>setov</v>
          </cell>
        </row>
        <row r="1287">
          <cell r="A1287" t="str">
            <v>E1</v>
          </cell>
          <cell r="E1287" t="str">
            <v>Stôl:</v>
          </cell>
          <cell r="F1287" t="str">
            <v xml:space="preserve"> </v>
          </cell>
          <cell r="I1287" t="str">
            <v>BILKOVIČOVÁ SÁRA</v>
          </cell>
          <cell r="N1287">
            <v>15</v>
          </cell>
          <cell r="O1287">
            <v>11</v>
          </cell>
          <cell r="P1287">
            <v>11</v>
          </cell>
          <cell r="V1287">
            <v>3</v>
          </cell>
        </row>
        <row r="1289">
          <cell r="E1289" t="str">
            <v>Dátum:</v>
          </cell>
          <cell r="F1289">
            <v>43211</v>
          </cell>
        </row>
        <row r="1290">
          <cell r="A1290" t="str">
            <v>E4</v>
          </cell>
          <cell r="E1290" t="str">
            <v>Čas:</v>
          </cell>
          <cell r="I1290" t="str">
            <v>POKORNÁ KAROLÍNA</v>
          </cell>
          <cell r="N1290">
            <v>13</v>
          </cell>
          <cell r="O1290">
            <v>8</v>
          </cell>
          <cell r="P1290">
            <v>2</v>
          </cell>
          <cell r="V1290">
            <v>0</v>
          </cell>
        </row>
        <row r="1292">
          <cell r="E1292" t="str">
            <v>Kategória :</v>
          </cell>
          <cell r="F1292" t="str">
            <v>MŽ</v>
          </cell>
        </row>
        <row r="1293">
          <cell r="I1293" t="str">
            <v>Rozhodca</v>
          </cell>
          <cell r="P1293" t="str">
            <v>Víťaz</v>
          </cell>
        </row>
        <row r="1294">
          <cell r="E1294" t="str">
            <v>Skupina :</v>
          </cell>
          <cell r="F1294" t="str">
            <v>E</v>
          </cell>
          <cell r="I1294" t="str">
            <v/>
          </cell>
          <cell r="N1294" t="str">
            <v>BILKOVIČOVÁ SÁRA</v>
          </cell>
        </row>
        <row r="1296">
          <cell r="E1296" t="str">
            <v>Zápas:</v>
          </cell>
          <cell r="F1296" t="str">
            <v xml:space="preserve"> 1-4</v>
          </cell>
        </row>
        <row r="1297">
          <cell r="H1297" t="str">
            <v>Udelené karty - priestupok</v>
          </cell>
        </row>
        <row r="1299">
          <cell r="I1299" t="str">
            <v>BILKOVIČOVÁ SÁRA</v>
          </cell>
          <cell r="P1299" t="str">
            <v>POKORNÁ KAROLÍNA</v>
          </cell>
        </row>
        <row r="1300">
          <cell r="H1300" t="str">
            <v>Ž</v>
          </cell>
          <cell r="O1300" t="str">
            <v>Ž</v>
          </cell>
        </row>
        <row r="1301">
          <cell r="H1301" t="str">
            <v>ŽČ</v>
          </cell>
          <cell r="O1301" t="str">
            <v>ŽČ</v>
          </cell>
        </row>
        <row r="1302">
          <cell r="H1302" t="str">
            <v>ŽČ</v>
          </cell>
          <cell r="O1302" t="str">
            <v>ŽČ</v>
          </cell>
        </row>
        <row r="1305">
          <cell r="A1305" t="str">
            <v>F 1-4</v>
          </cell>
          <cell r="E1305" t="str">
            <v xml:space="preserve">zápas č. </v>
          </cell>
          <cell r="F1305">
            <v>66</v>
          </cell>
          <cell r="H1305" t="str">
            <v>Servis</v>
          </cell>
          <cell r="V1305" t="str">
            <v>pomer</v>
          </cell>
          <cell r="Z1305">
            <v>3</v>
          </cell>
          <cell r="AA1305">
            <v>0</v>
          </cell>
        </row>
        <row r="1306">
          <cell r="G1306" t="str">
            <v>Time out</v>
          </cell>
          <cell r="H1306" t="str">
            <v>Príjem</v>
          </cell>
          <cell r="N1306">
            <v>1</v>
          </cell>
          <cell r="O1306">
            <v>2</v>
          </cell>
          <cell r="P1306">
            <v>3</v>
          </cell>
          <cell r="Q1306">
            <v>4</v>
          </cell>
          <cell r="R1306">
            <v>5</v>
          </cell>
          <cell r="S1306">
            <v>6</v>
          </cell>
          <cell r="T1306">
            <v>7</v>
          </cell>
          <cell r="V1306" t="str">
            <v>setov</v>
          </cell>
        </row>
        <row r="1307">
          <cell r="A1307" t="str">
            <v>F1</v>
          </cell>
          <cell r="E1307" t="str">
            <v>Stôl:</v>
          </cell>
          <cell r="F1307" t="str">
            <v xml:space="preserve"> </v>
          </cell>
          <cell r="I1307" t="str">
            <v>MÜLLEROVÁ EMA</v>
          </cell>
          <cell r="N1307">
            <v>11</v>
          </cell>
          <cell r="O1307">
            <v>11</v>
          </cell>
          <cell r="P1307">
            <v>11</v>
          </cell>
          <cell r="V1307">
            <v>3</v>
          </cell>
        </row>
        <row r="1309">
          <cell r="E1309" t="str">
            <v>Dátum:</v>
          </cell>
          <cell r="F1309">
            <v>43211</v>
          </cell>
        </row>
        <row r="1310">
          <cell r="A1310" t="str">
            <v>F4</v>
          </cell>
          <cell r="E1310" t="str">
            <v>Čas:</v>
          </cell>
          <cell r="I1310" t="str">
            <v>GARČÁKOVÁ KAROLÍNA</v>
          </cell>
          <cell r="N1310">
            <v>1</v>
          </cell>
          <cell r="O1310">
            <v>2</v>
          </cell>
          <cell r="P1310">
            <v>1</v>
          </cell>
          <cell r="V1310">
            <v>0</v>
          </cell>
        </row>
        <row r="1312">
          <cell r="E1312" t="str">
            <v>Kategória :</v>
          </cell>
          <cell r="F1312" t="str">
            <v>MŽ</v>
          </cell>
        </row>
        <row r="1313">
          <cell r="I1313" t="str">
            <v>Rozhodca</v>
          </cell>
          <cell r="P1313" t="str">
            <v>Víťaz</v>
          </cell>
        </row>
        <row r="1314">
          <cell r="E1314" t="str">
            <v>Skupina :</v>
          </cell>
          <cell r="F1314" t="str">
            <v>F</v>
          </cell>
          <cell r="I1314" t="str">
            <v/>
          </cell>
          <cell r="N1314" t="str">
            <v>MÜLLEROVÁ EMA</v>
          </cell>
        </row>
        <row r="1316">
          <cell r="E1316" t="str">
            <v>Zápas:</v>
          </cell>
          <cell r="F1316" t="str">
            <v xml:space="preserve"> 1-4</v>
          </cell>
        </row>
        <row r="1317">
          <cell r="H1317" t="str">
            <v>Udelené karty - priestupok</v>
          </cell>
        </row>
        <row r="1319">
          <cell r="I1319" t="str">
            <v>MÜLLEROVÁ EMA</v>
          </cell>
          <cell r="P1319" t="str">
            <v>GARČÁKOVÁ KAROLÍNA</v>
          </cell>
        </row>
        <row r="1320">
          <cell r="H1320" t="str">
            <v>Ž</v>
          </cell>
          <cell r="O1320" t="str">
            <v>Ž</v>
          </cell>
        </row>
        <row r="1321">
          <cell r="H1321" t="str">
            <v>ŽČ</v>
          </cell>
          <cell r="O1321" t="str">
            <v>ŽČ</v>
          </cell>
        </row>
        <row r="1322">
          <cell r="H1322" t="str">
            <v>ŽČ</v>
          </cell>
          <cell r="O1322" t="str">
            <v>ŽČ</v>
          </cell>
        </row>
        <row r="1325">
          <cell r="A1325" t="str">
            <v>G 1-4</v>
          </cell>
          <cell r="E1325" t="str">
            <v xml:space="preserve">zápas č. </v>
          </cell>
          <cell r="F1325">
            <v>67</v>
          </cell>
          <cell r="H1325" t="str">
            <v>Servis</v>
          </cell>
          <cell r="V1325" t="str">
            <v>pomer</v>
          </cell>
          <cell r="Z1325">
            <v>3</v>
          </cell>
          <cell r="AA1325">
            <v>0</v>
          </cell>
        </row>
        <row r="1326">
          <cell r="G1326" t="str">
            <v>Time out</v>
          </cell>
          <cell r="H1326" t="str">
            <v>Príjem</v>
          </cell>
          <cell r="N1326">
            <v>1</v>
          </cell>
          <cell r="O1326">
            <v>2</v>
          </cell>
          <cell r="P1326">
            <v>3</v>
          </cell>
          <cell r="Q1326">
            <v>4</v>
          </cell>
          <cell r="R1326">
            <v>5</v>
          </cell>
          <cell r="S1326">
            <v>6</v>
          </cell>
          <cell r="T1326">
            <v>7</v>
          </cell>
          <cell r="V1326" t="str">
            <v>setov</v>
          </cell>
        </row>
        <row r="1327">
          <cell r="A1327" t="str">
            <v>G1</v>
          </cell>
          <cell r="E1327" t="str">
            <v>Stôl:</v>
          </cell>
          <cell r="F1327" t="str">
            <v xml:space="preserve"> </v>
          </cell>
          <cell r="I1327" t="str">
            <v>IVANČÁKOVÁ SIMONA</v>
          </cell>
          <cell r="N1327">
            <v>11</v>
          </cell>
          <cell r="O1327">
            <v>11</v>
          </cell>
          <cell r="P1327">
            <v>11</v>
          </cell>
          <cell r="V1327">
            <v>3</v>
          </cell>
        </row>
        <row r="1329">
          <cell r="E1329" t="str">
            <v>Dátum:</v>
          </cell>
          <cell r="F1329">
            <v>43211</v>
          </cell>
        </row>
        <row r="1330">
          <cell r="A1330" t="str">
            <v>G4</v>
          </cell>
          <cell r="E1330" t="str">
            <v>Čas:</v>
          </cell>
          <cell r="I1330" t="str">
            <v>FERENČÍKOVÁ SABÍNA</v>
          </cell>
          <cell r="N1330">
            <v>4</v>
          </cell>
          <cell r="O1330">
            <v>7</v>
          </cell>
          <cell r="P1330">
            <v>7</v>
          </cell>
          <cell r="V1330">
            <v>0</v>
          </cell>
        </row>
        <row r="1332">
          <cell r="E1332" t="str">
            <v>Kategória :</v>
          </cell>
          <cell r="F1332" t="str">
            <v>MŽ</v>
          </cell>
        </row>
        <row r="1333">
          <cell r="I1333" t="str">
            <v>Rozhodca</v>
          </cell>
          <cell r="P1333" t="str">
            <v>Víťaz</v>
          </cell>
        </row>
        <row r="1334">
          <cell r="E1334" t="str">
            <v>Skupina :</v>
          </cell>
          <cell r="F1334" t="str">
            <v>G</v>
          </cell>
          <cell r="I1334" t="str">
            <v/>
          </cell>
          <cell r="N1334" t="str">
            <v>IVANČÁKOVÁ SIMONA</v>
          </cell>
        </row>
        <row r="1336">
          <cell r="E1336" t="str">
            <v>Zápas:</v>
          </cell>
          <cell r="F1336" t="str">
            <v xml:space="preserve"> 1-4</v>
          </cell>
        </row>
        <row r="1337">
          <cell r="H1337" t="str">
            <v>Udelené karty - priestupok</v>
          </cell>
        </row>
        <row r="1339">
          <cell r="I1339" t="str">
            <v>IVANČÁKOVÁ SIMONA</v>
          </cell>
          <cell r="P1339" t="str">
            <v>FERENČÍKOVÁ SABÍNA</v>
          </cell>
        </row>
        <row r="1340">
          <cell r="H1340" t="str">
            <v>Ž</v>
          </cell>
          <cell r="O1340" t="str">
            <v>Ž</v>
          </cell>
        </row>
        <row r="1341">
          <cell r="H1341" t="str">
            <v>ŽČ</v>
          </cell>
          <cell r="O1341" t="str">
            <v>ŽČ</v>
          </cell>
        </row>
        <row r="1342">
          <cell r="H1342" t="str">
            <v>ŽČ</v>
          </cell>
          <cell r="O1342" t="str">
            <v>ŽČ</v>
          </cell>
        </row>
        <row r="1345">
          <cell r="A1345" t="str">
            <v>H 1-4</v>
          </cell>
          <cell r="E1345" t="str">
            <v xml:space="preserve">zápas č. </v>
          </cell>
          <cell r="F1345">
            <v>68</v>
          </cell>
          <cell r="H1345" t="str">
            <v>Servis</v>
          </cell>
          <cell r="V1345" t="str">
            <v>pomer</v>
          </cell>
          <cell r="Z1345">
            <v>3</v>
          </cell>
          <cell r="AA1345">
            <v>0</v>
          </cell>
        </row>
        <row r="1346">
          <cell r="G1346" t="str">
            <v>Time out</v>
          </cell>
          <cell r="H1346" t="str">
            <v>Príjem</v>
          </cell>
          <cell r="N1346">
            <v>1</v>
          </cell>
          <cell r="O1346">
            <v>2</v>
          </cell>
          <cell r="P1346">
            <v>3</v>
          </cell>
          <cell r="Q1346">
            <v>4</v>
          </cell>
          <cell r="R1346">
            <v>5</v>
          </cell>
          <cell r="S1346">
            <v>6</v>
          </cell>
          <cell r="T1346">
            <v>7</v>
          </cell>
          <cell r="V1346" t="str">
            <v>setov</v>
          </cell>
        </row>
        <row r="1347">
          <cell r="A1347" t="str">
            <v>H1</v>
          </cell>
          <cell r="E1347" t="str">
            <v>Stôl:</v>
          </cell>
          <cell r="F1347" t="str">
            <v xml:space="preserve"> </v>
          </cell>
          <cell r="I1347" t="str">
            <v>DZIEWICZOVÁ LEA</v>
          </cell>
          <cell r="N1347">
            <v>11</v>
          </cell>
          <cell r="O1347">
            <v>11</v>
          </cell>
          <cell r="P1347">
            <v>11</v>
          </cell>
          <cell r="V1347">
            <v>3</v>
          </cell>
        </row>
        <row r="1349">
          <cell r="E1349" t="str">
            <v>Dátum:</v>
          </cell>
          <cell r="F1349">
            <v>43211</v>
          </cell>
        </row>
        <row r="1350">
          <cell r="A1350" t="str">
            <v>H4</v>
          </cell>
          <cell r="E1350" t="str">
            <v>Čas:</v>
          </cell>
          <cell r="I1350" t="str">
            <v>DIKOVÁ BIANKA</v>
          </cell>
          <cell r="N1350">
            <v>6</v>
          </cell>
          <cell r="O1350">
            <v>9</v>
          </cell>
          <cell r="P1350">
            <v>4</v>
          </cell>
          <cell r="V1350">
            <v>0</v>
          </cell>
        </row>
        <row r="1352">
          <cell r="E1352" t="str">
            <v>Kategória :</v>
          </cell>
          <cell r="F1352" t="str">
            <v>MŽ</v>
          </cell>
        </row>
        <row r="1353">
          <cell r="I1353" t="str">
            <v>Rozhodca</v>
          </cell>
          <cell r="P1353" t="str">
            <v>Víťaz</v>
          </cell>
        </row>
        <row r="1354">
          <cell r="E1354" t="str">
            <v>Skupina :</v>
          </cell>
          <cell r="F1354" t="str">
            <v>H</v>
          </cell>
          <cell r="I1354" t="str">
            <v/>
          </cell>
          <cell r="N1354" t="str">
            <v>DZIEWICZOVÁ LEA</v>
          </cell>
        </row>
        <row r="1356">
          <cell r="E1356" t="str">
            <v>Zápas:</v>
          </cell>
          <cell r="F1356" t="str">
            <v xml:space="preserve"> 1-4</v>
          </cell>
        </row>
        <row r="1357">
          <cell r="H1357" t="str">
            <v>Udelené karty - priestupok</v>
          </cell>
        </row>
        <row r="1359">
          <cell r="I1359" t="str">
            <v>DZIEWICZOVÁ LEA</v>
          </cell>
          <cell r="P1359" t="str">
            <v>DIKOVÁ BIANKA</v>
          </cell>
        </row>
        <row r="1360">
          <cell r="H1360" t="str">
            <v>Ž</v>
          </cell>
          <cell r="O1360" t="str">
            <v>Ž</v>
          </cell>
        </row>
        <row r="1361">
          <cell r="H1361" t="str">
            <v>ŽČ</v>
          </cell>
          <cell r="O1361" t="str">
            <v>ŽČ</v>
          </cell>
        </row>
        <row r="1362">
          <cell r="H1362" t="str">
            <v>ŽČ</v>
          </cell>
          <cell r="O1362" t="str">
            <v>ŽČ</v>
          </cell>
        </row>
        <row r="1365">
          <cell r="A1365" t="str">
            <v>I 1-4</v>
          </cell>
          <cell r="E1365" t="str">
            <v xml:space="preserve">zápas č. </v>
          </cell>
          <cell r="F1365">
            <v>69</v>
          </cell>
          <cell r="H1365" t="str">
            <v>Servis</v>
          </cell>
          <cell r="V1365" t="str">
            <v>pomer</v>
          </cell>
          <cell r="Z1365">
            <v>3</v>
          </cell>
          <cell r="AA1365">
            <v>0</v>
          </cell>
        </row>
        <row r="1366">
          <cell r="G1366" t="str">
            <v>Time out</v>
          </cell>
          <cell r="H1366" t="str">
            <v>Príjem</v>
          </cell>
          <cell r="N1366">
            <v>1</v>
          </cell>
          <cell r="O1366">
            <v>2</v>
          </cell>
          <cell r="P1366">
            <v>3</v>
          </cell>
          <cell r="Q1366">
            <v>4</v>
          </cell>
          <cell r="R1366">
            <v>5</v>
          </cell>
          <cell r="S1366">
            <v>6</v>
          </cell>
          <cell r="T1366">
            <v>7</v>
          </cell>
          <cell r="V1366" t="str">
            <v>setov</v>
          </cell>
        </row>
        <row r="1367">
          <cell r="A1367" t="str">
            <v>I1</v>
          </cell>
          <cell r="E1367" t="str">
            <v>Stôl:</v>
          </cell>
          <cell r="F1367" t="str">
            <v xml:space="preserve"> </v>
          </cell>
          <cell r="I1367" t="str">
            <v>MAJERČÍKOVÁ LINDA</v>
          </cell>
          <cell r="N1367">
            <v>11</v>
          </cell>
          <cell r="O1367">
            <v>11</v>
          </cell>
          <cell r="P1367">
            <v>11</v>
          </cell>
          <cell r="V1367">
            <v>3</v>
          </cell>
        </row>
        <row r="1369">
          <cell r="E1369" t="str">
            <v>Dátum:</v>
          </cell>
          <cell r="F1369">
            <v>43211</v>
          </cell>
        </row>
        <row r="1370">
          <cell r="A1370" t="str">
            <v>I4</v>
          </cell>
          <cell r="E1370" t="str">
            <v>Čas:</v>
          </cell>
          <cell r="I1370" t="str">
            <v>NAGYOVÁ LINDA</v>
          </cell>
          <cell r="N1370">
            <v>3</v>
          </cell>
          <cell r="O1370">
            <v>2</v>
          </cell>
          <cell r="P1370">
            <v>3</v>
          </cell>
          <cell r="V1370">
            <v>0</v>
          </cell>
        </row>
        <row r="1372">
          <cell r="E1372" t="str">
            <v>Kategória :</v>
          </cell>
          <cell r="F1372" t="str">
            <v>MŽ</v>
          </cell>
        </row>
        <row r="1373">
          <cell r="I1373" t="str">
            <v>Rozhodca</v>
          </cell>
          <cell r="P1373" t="str">
            <v>Víťaz</v>
          </cell>
        </row>
        <row r="1374">
          <cell r="E1374" t="str">
            <v>Skupina :</v>
          </cell>
          <cell r="F1374" t="str">
            <v>I</v>
          </cell>
          <cell r="I1374" t="str">
            <v/>
          </cell>
          <cell r="N1374" t="str">
            <v>MAJERČÍKOVÁ LINDA</v>
          </cell>
        </row>
        <row r="1376">
          <cell r="E1376" t="str">
            <v>Zápas:</v>
          </cell>
          <cell r="F1376" t="str">
            <v xml:space="preserve"> 1-4</v>
          </cell>
        </row>
        <row r="1377">
          <cell r="H1377" t="str">
            <v>Udelené karty - priestupok</v>
          </cell>
        </row>
        <row r="1379">
          <cell r="I1379" t="str">
            <v>MAJERČÍKOVÁ LINDA</v>
          </cell>
          <cell r="P1379" t="str">
            <v>NAGYOVÁ LINDA</v>
          </cell>
        </row>
        <row r="1380">
          <cell r="H1380" t="str">
            <v>Ž</v>
          </cell>
          <cell r="O1380" t="str">
            <v>Ž</v>
          </cell>
        </row>
        <row r="1381">
          <cell r="H1381" t="str">
            <v>ŽČ</v>
          </cell>
          <cell r="O1381" t="str">
            <v>ŽČ</v>
          </cell>
        </row>
        <row r="1382">
          <cell r="H1382" t="str">
            <v>ŽČ</v>
          </cell>
          <cell r="O1382" t="str">
            <v>ŽČ</v>
          </cell>
        </row>
        <row r="1385">
          <cell r="A1385" t="str">
            <v>J 1-5</v>
          </cell>
          <cell r="E1385" t="str">
            <v xml:space="preserve">zápas č. </v>
          </cell>
          <cell r="F1385">
            <v>70</v>
          </cell>
          <cell r="H1385" t="str">
            <v>Servis</v>
          </cell>
          <cell r="V1385" t="str">
            <v>pomer</v>
          </cell>
          <cell r="Z1385">
            <v>3</v>
          </cell>
          <cell r="AA1385">
            <v>0</v>
          </cell>
        </row>
        <row r="1386">
          <cell r="G1386" t="str">
            <v>Time out</v>
          </cell>
          <cell r="H1386" t="str">
            <v>Príjem</v>
          </cell>
          <cell r="N1386">
            <v>1</v>
          </cell>
          <cell r="O1386">
            <v>2</v>
          </cell>
          <cell r="P1386">
            <v>3</v>
          </cell>
          <cell r="Q1386">
            <v>4</v>
          </cell>
          <cell r="R1386">
            <v>5</v>
          </cell>
          <cell r="S1386">
            <v>6</v>
          </cell>
          <cell r="T1386">
            <v>7</v>
          </cell>
          <cell r="V1386" t="str">
            <v>setov</v>
          </cell>
        </row>
        <row r="1387">
          <cell r="A1387" t="str">
            <v>J1</v>
          </cell>
          <cell r="E1387" t="str">
            <v>Stôl:</v>
          </cell>
          <cell r="F1387" t="str">
            <v xml:space="preserve"> </v>
          </cell>
          <cell r="I1387" t="str">
            <v>BITÓOVÁ MICHAELA</v>
          </cell>
          <cell r="N1387">
            <v>11</v>
          </cell>
          <cell r="O1387">
            <v>11</v>
          </cell>
          <cell r="P1387">
            <v>11</v>
          </cell>
          <cell r="V1387">
            <v>3</v>
          </cell>
        </row>
        <row r="1389">
          <cell r="E1389" t="str">
            <v>Dátum:</v>
          </cell>
          <cell r="F1389">
            <v>43211</v>
          </cell>
        </row>
        <row r="1390">
          <cell r="A1390" t="str">
            <v>J5</v>
          </cell>
          <cell r="E1390" t="str">
            <v>Čas:</v>
          </cell>
          <cell r="I1390" t="str">
            <v>KUCHARÍKOVÁ VIKTÓRIA</v>
          </cell>
          <cell r="N1390">
            <v>4</v>
          </cell>
          <cell r="O1390">
            <v>1</v>
          </cell>
          <cell r="P1390">
            <v>2</v>
          </cell>
          <cell r="V1390">
            <v>0</v>
          </cell>
        </row>
        <row r="1392">
          <cell r="E1392" t="str">
            <v>Kategória :</v>
          </cell>
          <cell r="F1392" t="str">
            <v>MŽ</v>
          </cell>
        </row>
        <row r="1393">
          <cell r="I1393" t="str">
            <v>Rozhodca</v>
          </cell>
          <cell r="P1393" t="str">
            <v>Víťaz</v>
          </cell>
        </row>
        <row r="1394">
          <cell r="E1394" t="str">
            <v>Skupina :</v>
          </cell>
          <cell r="F1394" t="str">
            <v>J</v>
          </cell>
          <cell r="I1394" t="str">
            <v/>
          </cell>
          <cell r="N1394" t="str">
            <v>BITÓOVÁ MICHAELA</v>
          </cell>
        </row>
        <row r="1396">
          <cell r="E1396" t="str">
            <v>Zápas:</v>
          </cell>
          <cell r="F1396" t="str">
            <v xml:space="preserve"> 1-5</v>
          </cell>
        </row>
        <row r="1397">
          <cell r="H1397" t="str">
            <v>Udelené karty - priestupok</v>
          </cell>
        </row>
        <row r="1399">
          <cell r="I1399" t="str">
            <v>BITÓOVÁ MICHAELA</v>
          </cell>
          <cell r="P1399" t="str">
            <v>KUCHARÍKOVÁ VIKTÓRIA</v>
          </cell>
        </row>
        <row r="1400">
          <cell r="H1400" t="str">
            <v>Ž</v>
          </cell>
          <cell r="O1400" t="str">
            <v>Ž</v>
          </cell>
        </row>
        <row r="1401">
          <cell r="H1401" t="str">
            <v>ŽČ</v>
          </cell>
          <cell r="O1401" t="str">
            <v>ŽČ</v>
          </cell>
        </row>
        <row r="1402">
          <cell r="H1402" t="str">
            <v>ŽČ</v>
          </cell>
          <cell r="O1402" t="str">
            <v>ŽČ</v>
          </cell>
        </row>
        <row r="1405">
          <cell r="A1405" t="str">
            <v>K 1-5</v>
          </cell>
          <cell r="E1405" t="str">
            <v xml:space="preserve">zápas č. </v>
          </cell>
          <cell r="F1405">
            <v>71</v>
          </cell>
          <cell r="H1405" t="str">
            <v>Servis</v>
          </cell>
          <cell r="V1405" t="str">
            <v>pomer</v>
          </cell>
          <cell r="Z1405">
            <v>3</v>
          </cell>
          <cell r="AA1405">
            <v>0</v>
          </cell>
        </row>
        <row r="1406">
          <cell r="G1406" t="str">
            <v>Time out</v>
          </cell>
          <cell r="H1406" t="str">
            <v>Príjem</v>
          </cell>
          <cell r="N1406">
            <v>1</v>
          </cell>
          <cell r="O1406">
            <v>2</v>
          </cell>
          <cell r="P1406">
            <v>3</v>
          </cell>
          <cell r="Q1406">
            <v>4</v>
          </cell>
          <cell r="R1406">
            <v>5</v>
          </cell>
          <cell r="S1406">
            <v>6</v>
          </cell>
          <cell r="T1406">
            <v>7</v>
          </cell>
          <cell r="V1406" t="str">
            <v>setov</v>
          </cell>
        </row>
        <row r="1407">
          <cell r="A1407" t="str">
            <v>K1</v>
          </cell>
          <cell r="E1407" t="str">
            <v>Stôl:</v>
          </cell>
          <cell r="F1407" t="str">
            <v xml:space="preserve"> </v>
          </cell>
          <cell r="I1407" t="str">
            <v>IGAZOVÁ MARTINA</v>
          </cell>
          <cell r="N1407">
            <v>11</v>
          </cell>
          <cell r="O1407">
            <v>11</v>
          </cell>
          <cell r="P1407">
            <v>11</v>
          </cell>
          <cell r="V1407">
            <v>3</v>
          </cell>
        </row>
        <row r="1409">
          <cell r="E1409" t="str">
            <v>Dátum:</v>
          </cell>
          <cell r="F1409">
            <v>43211</v>
          </cell>
        </row>
        <row r="1410">
          <cell r="A1410" t="str">
            <v>K5</v>
          </cell>
          <cell r="E1410" t="str">
            <v>Čas:</v>
          </cell>
          <cell r="I1410" t="str">
            <v>LEE NINKA</v>
          </cell>
          <cell r="N1410">
            <v>2</v>
          </cell>
          <cell r="O1410">
            <v>6</v>
          </cell>
          <cell r="P1410">
            <v>5</v>
          </cell>
          <cell r="V1410">
            <v>0</v>
          </cell>
        </row>
        <row r="1412">
          <cell r="E1412" t="str">
            <v>Kategória :</v>
          </cell>
          <cell r="F1412" t="str">
            <v>MŽ</v>
          </cell>
        </row>
        <row r="1413">
          <cell r="I1413" t="str">
            <v>Rozhodca</v>
          </cell>
          <cell r="P1413" t="str">
            <v>Víťaz</v>
          </cell>
        </row>
        <row r="1414">
          <cell r="E1414" t="str">
            <v>Skupina :</v>
          </cell>
          <cell r="F1414" t="str">
            <v>K</v>
          </cell>
          <cell r="I1414" t="str">
            <v/>
          </cell>
          <cell r="N1414" t="str">
            <v>IGAZOVÁ MARTINA</v>
          </cell>
        </row>
        <row r="1416">
          <cell r="E1416" t="str">
            <v>Zápas:</v>
          </cell>
          <cell r="F1416" t="str">
            <v xml:space="preserve"> 1-5</v>
          </cell>
        </row>
        <row r="1417">
          <cell r="H1417" t="str">
            <v>Udelené karty - priestupok</v>
          </cell>
        </row>
        <row r="1419">
          <cell r="I1419" t="str">
            <v>IGAZOVÁ MARTINA</v>
          </cell>
          <cell r="P1419" t="str">
            <v>LEE NINKA</v>
          </cell>
        </row>
        <row r="1420">
          <cell r="H1420" t="str">
            <v>Ž</v>
          </cell>
          <cell r="O1420" t="str">
            <v>Ž</v>
          </cell>
        </row>
        <row r="1421">
          <cell r="H1421" t="str">
            <v>ŽČ</v>
          </cell>
          <cell r="O1421" t="str">
            <v>ŽČ</v>
          </cell>
        </row>
        <row r="1422">
          <cell r="H1422" t="str">
            <v>ŽČ</v>
          </cell>
          <cell r="O1422" t="str">
            <v>ŽČ</v>
          </cell>
        </row>
        <row r="1425">
          <cell r="A1425" t="str">
            <v>L 1-5</v>
          </cell>
          <cell r="E1425" t="str">
            <v xml:space="preserve">zápas č. </v>
          </cell>
          <cell r="F1425">
            <v>72</v>
          </cell>
          <cell r="H1425" t="str">
            <v>Servis</v>
          </cell>
          <cell r="V1425" t="str">
            <v>pomer</v>
          </cell>
          <cell r="Z1425">
            <v>3</v>
          </cell>
          <cell r="AA1425">
            <v>0</v>
          </cell>
        </row>
        <row r="1426">
          <cell r="G1426" t="str">
            <v>Time out</v>
          </cell>
          <cell r="H1426" t="str">
            <v>Príjem</v>
          </cell>
          <cell r="N1426">
            <v>1</v>
          </cell>
          <cell r="O1426">
            <v>2</v>
          </cell>
          <cell r="P1426">
            <v>3</v>
          </cell>
          <cell r="Q1426">
            <v>4</v>
          </cell>
          <cell r="R1426">
            <v>5</v>
          </cell>
          <cell r="S1426">
            <v>6</v>
          </cell>
          <cell r="T1426">
            <v>7</v>
          </cell>
          <cell r="V1426" t="str">
            <v>setov</v>
          </cell>
        </row>
        <row r="1427">
          <cell r="A1427" t="str">
            <v>L1</v>
          </cell>
          <cell r="E1427" t="str">
            <v>Stôl:</v>
          </cell>
          <cell r="F1427" t="str">
            <v xml:space="preserve"> </v>
          </cell>
          <cell r="I1427" t="str">
            <v>DAROVCOVÁ NINA</v>
          </cell>
          <cell r="N1427">
            <v>11</v>
          </cell>
          <cell r="O1427">
            <v>11</v>
          </cell>
          <cell r="P1427">
            <v>11</v>
          </cell>
          <cell r="V1427">
            <v>3</v>
          </cell>
        </row>
        <row r="1429">
          <cell r="E1429" t="str">
            <v>Dátum:</v>
          </cell>
          <cell r="F1429">
            <v>43211</v>
          </cell>
        </row>
        <row r="1430">
          <cell r="A1430" t="str">
            <v>L5</v>
          </cell>
          <cell r="E1430" t="str">
            <v>Čas:</v>
          </cell>
          <cell r="I1430" t="str">
            <v>SVETLÍKOVÁ SOFIA</v>
          </cell>
          <cell r="N1430">
            <v>4</v>
          </cell>
          <cell r="O1430">
            <v>5</v>
          </cell>
          <cell r="P1430">
            <v>3</v>
          </cell>
          <cell r="V1430">
            <v>0</v>
          </cell>
        </row>
        <row r="1432">
          <cell r="E1432" t="str">
            <v>Kategória :</v>
          </cell>
          <cell r="F1432" t="str">
            <v>MŽ</v>
          </cell>
        </row>
        <row r="1433">
          <cell r="I1433" t="str">
            <v>Rozhodca</v>
          </cell>
          <cell r="P1433" t="str">
            <v>Víťaz</v>
          </cell>
        </row>
        <row r="1434">
          <cell r="E1434" t="str">
            <v>Skupina :</v>
          </cell>
          <cell r="F1434" t="str">
            <v>L</v>
          </cell>
          <cell r="I1434" t="str">
            <v/>
          </cell>
          <cell r="N1434" t="str">
            <v>DAROVCOVÁ NINA</v>
          </cell>
        </row>
        <row r="1436">
          <cell r="E1436" t="str">
            <v>Zápas:</v>
          </cell>
          <cell r="F1436" t="str">
            <v xml:space="preserve"> 1-5</v>
          </cell>
        </row>
        <row r="1437">
          <cell r="H1437" t="str">
            <v>Udelené karty - priestupok</v>
          </cell>
        </row>
        <row r="1439">
          <cell r="I1439" t="str">
            <v>DAROVCOVÁ NINA</v>
          </cell>
          <cell r="P1439" t="str">
            <v>SVETLÍKOVÁ SOFIA</v>
          </cell>
        </row>
        <row r="1440">
          <cell r="H1440" t="str">
            <v>Ž</v>
          </cell>
          <cell r="O1440" t="str">
            <v>Ž</v>
          </cell>
        </row>
        <row r="1441">
          <cell r="H1441" t="str">
            <v>ŽČ</v>
          </cell>
          <cell r="O1441" t="str">
            <v>ŽČ</v>
          </cell>
        </row>
        <row r="1442">
          <cell r="H1442" t="str">
            <v>ŽČ</v>
          </cell>
          <cell r="O1442" t="str">
            <v>ŽČ</v>
          </cell>
        </row>
        <row r="1445">
          <cell r="A1445" t="str">
            <v>A 2-3</v>
          </cell>
          <cell r="E1445" t="str">
            <v xml:space="preserve">zápas č. </v>
          </cell>
          <cell r="F1445">
            <v>73</v>
          </cell>
          <cell r="H1445" t="str">
            <v>Servis</v>
          </cell>
          <cell r="V1445" t="str">
            <v>pomer</v>
          </cell>
          <cell r="Z1445">
            <v>3</v>
          </cell>
          <cell r="AA1445">
            <v>0</v>
          </cell>
        </row>
        <row r="1446">
          <cell r="G1446" t="str">
            <v>Time out</v>
          </cell>
          <cell r="H1446" t="str">
            <v>Príjem</v>
          </cell>
          <cell r="N1446">
            <v>1</v>
          </cell>
          <cell r="O1446">
            <v>2</v>
          </cell>
          <cell r="P1446">
            <v>3</v>
          </cell>
          <cell r="Q1446">
            <v>4</v>
          </cell>
          <cell r="R1446">
            <v>5</v>
          </cell>
          <cell r="S1446">
            <v>6</v>
          </cell>
          <cell r="T1446">
            <v>7</v>
          </cell>
          <cell r="V1446" t="str">
            <v>setov</v>
          </cell>
        </row>
        <row r="1447">
          <cell r="A1447" t="str">
            <v>A2</v>
          </cell>
          <cell r="E1447" t="str">
            <v>Stôl:</v>
          </cell>
          <cell r="F1447" t="str">
            <v xml:space="preserve"> </v>
          </cell>
          <cell r="I1447" t="str">
            <v>DRBIAKOVÁ KARIN</v>
          </cell>
          <cell r="N1447">
            <v>11</v>
          </cell>
          <cell r="O1447">
            <v>11</v>
          </cell>
          <cell r="P1447">
            <v>11</v>
          </cell>
          <cell r="V1447">
            <v>3</v>
          </cell>
        </row>
        <row r="1449">
          <cell r="E1449" t="str">
            <v>Dátum:</v>
          </cell>
          <cell r="F1449">
            <v>43211</v>
          </cell>
        </row>
        <row r="1450">
          <cell r="A1450" t="str">
            <v>A3</v>
          </cell>
          <cell r="E1450" t="str">
            <v>Čas:</v>
          </cell>
          <cell r="I1450" t="str">
            <v>VČELKOVÁ ADELA</v>
          </cell>
          <cell r="N1450">
            <v>7</v>
          </cell>
          <cell r="O1450">
            <v>6</v>
          </cell>
          <cell r="P1450">
            <v>9</v>
          </cell>
          <cell r="V1450">
            <v>0</v>
          </cell>
        </row>
        <row r="1452">
          <cell r="E1452" t="str">
            <v>Kategória :</v>
          </cell>
          <cell r="F1452" t="str">
            <v>MŽ</v>
          </cell>
        </row>
        <row r="1453">
          <cell r="I1453" t="str">
            <v>Rozhodca</v>
          </cell>
          <cell r="P1453" t="str">
            <v>Víťaz</v>
          </cell>
        </row>
        <row r="1454">
          <cell r="E1454" t="str">
            <v>Skupina :</v>
          </cell>
          <cell r="F1454" t="str">
            <v>A</v>
          </cell>
          <cell r="I1454" t="str">
            <v/>
          </cell>
          <cell r="N1454" t="str">
            <v>DRBIAKOVÁ KARIN</v>
          </cell>
        </row>
        <row r="1456">
          <cell r="E1456" t="str">
            <v>Zápas:</v>
          </cell>
          <cell r="F1456" t="str">
            <v xml:space="preserve"> 2-3</v>
          </cell>
        </row>
        <row r="1457">
          <cell r="H1457" t="str">
            <v>Udelené karty - priestupok</v>
          </cell>
        </row>
        <row r="1459">
          <cell r="I1459" t="str">
            <v>DRBIAKOVÁ KARIN</v>
          </cell>
          <cell r="P1459" t="str">
            <v>VČELKOVÁ ADELA</v>
          </cell>
        </row>
        <row r="1460">
          <cell r="H1460" t="str">
            <v>Ž</v>
          </cell>
          <cell r="O1460" t="str">
            <v>Ž</v>
          </cell>
        </row>
        <row r="1461">
          <cell r="H1461" t="str">
            <v>ŽČ</v>
          </cell>
          <cell r="O1461" t="str">
            <v>ŽČ</v>
          </cell>
        </row>
        <row r="1462">
          <cell r="H1462" t="str">
            <v>ŽČ</v>
          </cell>
          <cell r="O1462" t="str">
            <v>ŽČ</v>
          </cell>
        </row>
        <row r="1465">
          <cell r="A1465" t="str">
            <v>B 2-3</v>
          </cell>
          <cell r="E1465" t="str">
            <v xml:space="preserve">zápas č. </v>
          </cell>
          <cell r="F1465">
            <v>74</v>
          </cell>
          <cell r="H1465" t="str">
            <v>Servis</v>
          </cell>
          <cell r="V1465" t="str">
            <v>pomer</v>
          </cell>
          <cell r="Z1465">
            <v>3</v>
          </cell>
          <cell r="AA1465">
            <v>1</v>
          </cell>
        </row>
        <row r="1466">
          <cell r="G1466" t="str">
            <v>Time out</v>
          </cell>
          <cell r="H1466" t="str">
            <v>Príjem</v>
          </cell>
          <cell r="N1466">
            <v>1</v>
          </cell>
          <cell r="O1466">
            <v>2</v>
          </cell>
          <cell r="P1466">
            <v>3</v>
          </cell>
          <cell r="Q1466">
            <v>4</v>
          </cell>
          <cell r="R1466">
            <v>5</v>
          </cell>
          <cell r="S1466">
            <v>6</v>
          </cell>
          <cell r="T1466">
            <v>7</v>
          </cell>
          <cell r="V1466" t="str">
            <v>setov</v>
          </cell>
        </row>
        <row r="1467">
          <cell r="A1467" t="str">
            <v>B2</v>
          </cell>
          <cell r="E1467" t="str">
            <v>Stôl:</v>
          </cell>
          <cell r="F1467" t="str">
            <v xml:space="preserve"> </v>
          </cell>
          <cell r="I1467" t="str">
            <v>BIKSADSKÁ EMA</v>
          </cell>
          <cell r="N1467">
            <v>3</v>
          </cell>
          <cell r="O1467">
            <v>11</v>
          </cell>
          <cell r="P1467">
            <v>13</v>
          </cell>
          <cell r="Q1467">
            <v>11</v>
          </cell>
          <cell r="V1467">
            <v>3</v>
          </cell>
        </row>
        <row r="1469">
          <cell r="E1469" t="str">
            <v>Dátum:</v>
          </cell>
          <cell r="F1469">
            <v>43211</v>
          </cell>
        </row>
        <row r="1470">
          <cell r="A1470" t="str">
            <v>B3</v>
          </cell>
          <cell r="E1470" t="str">
            <v>Čas:</v>
          </cell>
          <cell r="I1470" t="str">
            <v>BUGOVÁ JESSICA</v>
          </cell>
          <cell r="N1470">
            <v>11</v>
          </cell>
          <cell r="O1470">
            <v>6</v>
          </cell>
          <cell r="P1470">
            <v>11</v>
          </cell>
          <cell r="Q1470">
            <v>8</v>
          </cell>
          <cell r="V1470">
            <v>1</v>
          </cell>
        </row>
        <row r="1472">
          <cell r="E1472" t="str">
            <v>Kategória :</v>
          </cell>
          <cell r="F1472" t="str">
            <v>MŽ</v>
          </cell>
        </row>
        <row r="1473">
          <cell r="I1473" t="str">
            <v>Rozhodca</v>
          </cell>
          <cell r="P1473" t="str">
            <v>Víťaz</v>
          </cell>
        </row>
        <row r="1474">
          <cell r="E1474" t="str">
            <v>Skupina :</v>
          </cell>
          <cell r="F1474" t="str">
            <v>B</v>
          </cell>
          <cell r="I1474" t="str">
            <v/>
          </cell>
          <cell r="N1474" t="str">
            <v>BIKSADSKÁ EMA</v>
          </cell>
        </row>
        <row r="1476">
          <cell r="E1476" t="str">
            <v>Zápas:</v>
          </cell>
          <cell r="F1476" t="str">
            <v xml:space="preserve"> 2-3</v>
          </cell>
        </row>
        <row r="1477">
          <cell r="H1477" t="str">
            <v>Udelené karty - priestupok</v>
          </cell>
        </row>
        <row r="1479">
          <cell r="I1479" t="str">
            <v>BIKSADSKÁ EMA</v>
          </cell>
          <cell r="P1479" t="str">
            <v>BUGOVÁ JESSICA</v>
          </cell>
        </row>
        <row r="1480">
          <cell r="H1480" t="str">
            <v>Ž</v>
          </cell>
          <cell r="O1480" t="str">
            <v>Ž</v>
          </cell>
        </row>
        <row r="1481">
          <cell r="H1481" t="str">
            <v>ŽČ</v>
          </cell>
          <cell r="O1481" t="str">
            <v>ŽČ</v>
          </cell>
        </row>
        <row r="1482">
          <cell r="H1482" t="str">
            <v>ŽČ</v>
          </cell>
          <cell r="O1482" t="str">
            <v>ŽČ</v>
          </cell>
        </row>
        <row r="1485">
          <cell r="A1485" t="str">
            <v>C 2-3</v>
          </cell>
          <cell r="E1485" t="str">
            <v xml:space="preserve">zápas č. </v>
          </cell>
          <cell r="F1485">
            <v>75</v>
          </cell>
          <cell r="H1485" t="str">
            <v>Servis</v>
          </cell>
          <cell r="V1485" t="str">
            <v>pomer</v>
          </cell>
          <cell r="Z1485">
            <v>2</v>
          </cell>
          <cell r="AA1485">
            <v>3</v>
          </cell>
        </row>
        <row r="1486">
          <cell r="G1486" t="str">
            <v>Time out</v>
          </cell>
          <cell r="H1486" t="str">
            <v>Príjem</v>
          </cell>
          <cell r="N1486">
            <v>1</v>
          </cell>
          <cell r="O1486">
            <v>2</v>
          </cell>
          <cell r="P1486">
            <v>3</v>
          </cell>
          <cell r="Q1486">
            <v>4</v>
          </cell>
          <cell r="R1486">
            <v>5</v>
          </cell>
          <cell r="S1486">
            <v>6</v>
          </cell>
          <cell r="T1486">
            <v>7</v>
          </cell>
          <cell r="V1486" t="str">
            <v>setov</v>
          </cell>
        </row>
        <row r="1487">
          <cell r="A1487" t="str">
            <v>C2</v>
          </cell>
          <cell r="E1487" t="str">
            <v>Stôl:</v>
          </cell>
          <cell r="F1487" t="str">
            <v xml:space="preserve"> </v>
          </cell>
          <cell r="I1487" t="str">
            <v>POLÁKOVÁ ALEXANDRA</v>
          </cell>
          <cell r="N1487">
            <v>8</v>
          </cell>
          <cell r="O1487">
            <v>6</v>
          </cell>
          <cell r="P1487">
            <v>11</v>
          </cell>
          <cell r="Q1487">
            <v>11</v>
          </cell>
          <cell r="R1487">
            <v>9</v>
          </cell>
          <cell r="V1487">
            <v>2</v>
          </cell>
        </row>
        <row r="1489">
          <cell r="E1489" t="str">
            <v>Dátum:</v>
          </cell>
          <cell r="F1489">
            <v>43211</v>
          </cell>
        </row>
        <row r="1490">
          <cell r="A1490" t="str">
            <v>C3</v>
          </cell>
          <cell r="E1490" t="str">
            <v>Čas:</v>
          </cell>
          <cell r="I1490" t="str">
            <v>VANIŠOVÁ VANDA</v>
          </cell>
          <cell r="N1490">
            <v>11</v>
          </cell>
          <cell r="O1490">
            <v>11</v>
          </cell>
          <cell r="P1490">
            <v>6</v>
          </cell>
          <cell r="Q1490">
            <v>4</v>
          </cell>
          <cell r="R1490">
            <v>11</v>
          </cell>
          <cell r="V1490">
            <v>3</v>
          </cell>
        </row>
        <row r="1492">
          <cell r="E1492" t="str">
            <v>Kategória :</v>
          </cell>
          <cell r="F1492" t="str">
            <v>MŽ</v>
          </cell>
        </row>
        <row r="1493">
          <cell r="I1493" t="str">
            <v>Rozhodca</v>
          </cell>
          <cell r="P1493" t="str">
            <v>Víťaz</v>
          </cell>
        </row>
        <row r="1494">
          <cell r="E1494" t="str">
            <v>Skupina :</v>
          </cell>
          <cell r="F1494" t="str">
            <v>C</v>
          </cell>
          <cell r="I1494" t="str">
            <v/>
          </cell>
          <cell r="N1494" t="str">
            <v>VANIŠOVÁ VANDA</v>
          </cell>
        </row>
        <row r="1496">
          <cell r="E1496" t="str">
            <v>Zápas:</v>
          </cell>
          <cell r="F1496" t="str">
            <v xml:space="preserve"> 2-3</v>
          </cell>
        </row>
        <row r="1497">
          <cell r="H1497" t="str">
            <v>Udelené karty - priestupok</v>
          </cell>
        </row>
        <row r="1499">
          <cell r="I1499" t="str">
            <v>POLÁKOVÁ ALEXANDRA</v>
          </cell>
          <cell r="P1499" t="str">
            <v>VANIŠOVÁ VANDA</v>
          </cell>
        </row>
        <row r="1500">
          <cell r="H1500" t="str">
            <v>Ž</v>
          </cell>
          <cell r="O1500" t="str">
            <v>Ž</v>
          </cell>
        </row>
        <row r="1501">
          <cell r="H1501" t="str">
            <v>ŽČ</v>
          </cell>
          <cell r="O1501" t="str">
            <v>ŽČ</v>
          </cell>
        </row>
        <row r="1502">
          <cell r="H1502" t="str">
            <v>ŽČ</v>
          </cell>
          <cell r="O1502" t="str">
            <v>ŽČ</v>
          </cell>
        </row>
        <row r="1505">
          <cell r="A1505" t="str">
            <v>D 2-3</v>
          </cell>
          <cell r="E1505" t="str">
            <v xml:space="preserve">zápas č. </v>
          </cell>
          <cell r="F1505">
            <v>76</v>
          </cell>
          <cell r="H1505" t="str">
            <v>Servis</v>
          </cell>
          <cell r="V1505" t="str">
            <v>pomer</v>
          </cell>
          <cell r="Z1505">
            <v>0</v>
          </cell>
          <cell r="AA1505">
            <v>3</v>
          </cell>
        </row>
        <row r="1506">
          <cell r="G1506" t="str">
            <v>Time out</v>
          </cell>
          <cell r="H1506" t="str">
            <v>Príjem</v>
          </cell>
          <cell r="N1506">
            <v>1</v>
          </cell>
          <cell r="O1506">
            <v>2</v>
          </cell>
          <cell r="P1506">
            <v>3</v>
          </cell>
          <cell r="Q1506">
            <v>4</v>
          </cell>
          <cell r="R1506">
            <v>5</v>
          </cell>
          <cell r="S1506">
            <v>6</v>
          </cell>
          <cell r="T1506">
            <v>7</v>
          </cell>
          <cell r="V1506" t="str">
            <v>setov</v>
          </cell>
        </row>
        <row r="1507">
          <cell r="A1507" t="str">
            <v>D2</v>
          </cell>
          <cell r="E1507" t="str">
            <v>Stôl:</v>
          </cell>
          <cell r="F1507" t="str">
            <v xml:space="preserve"> </v>
          </cell>
          <cell r="I1507" t="str">
            <v>ŠTETKOVÁ EMA</v>
          </cell>
          <cell r="N1507">
            <v>11</v>
          </cell>
          <cell r="O1507">
            <v>8</v>
          </cell>
          <cell r="P1507">
            <v>8</v>
          </cell>
          <cell r="V1507">
            <v>0</v>
          </cell>
        </row>
        <row r="1509">
          <cell r="E1509" t="str">
            <v>Dátum:</v>
          </cell>
          <cell r="F1509">
            <v>43211</v>
          </cell>
        </row>
        <row r="1510">
          <cell r="A1510" t="str">
            <v>D3</v>
          </cell>
          <cell r="E1510" t="str">
            <v>Čas:</v>
          </cell>
          <cell r="I1510" t="str">
            <v>STRAKOVÁ JANKA</v>
          </cell>
          <cell r="N1510">
            <v>13</v>
          </cell>
          <cell r="O1510">
            <v>11</v>
          </cell>
          <cell r="P1510">
            <v>11</v>
          </cell>
          <cell r="V1510">
            <v>3</v>
          </cell>
        </row>
        <row r="1512">
          <cell r="E1512" t="str">
            <v>Kategória :</v>
          </cell>
          <cell r="F1512" t="str">
            <v>MŽ</v>
          </cell>
        </row>
        <row r="1513">
          <cell r="I1513" t="str">
            <v>Rozhodca</v>
          </cell>
          <cell r="P1513" t="str">
            <v>Víťaz</v>
          </cell>
        </row>
        <row r="1514">
          <cell r="E1514" t="str">
            <v>Skupina :</v>
          </cell>
          <cell r="F1514" t="str">
            <v>D</v>
          </cell>
          <cell r="I1514" t="str">
            <v/>
          </cell>
          <cell r="N1514" t="str">
            <v>STRAKOVÁ JANKA</v>
          </cell>
        </row>
        <row r="1516">
          <cell r="E1516" t="str">
            <v>Zápas:</v>
          </cell>
          <cell r="F1516" t="str">
            <v xml:space="preserve"> 2-3</v>
          </cell>
        </row>
        <row r="1517">
          <cell r="H1517" t="str">
            <v>Udelené karty - priestupok</v>
          </cell>
        </row>
        <row r="1519">
          <cell r="I1519" t="str">
            <v>ŠTETKOVÁ EMA</v>
          </cell>
          <cell r="P1519" t="str">
            <v>STRAKOVÁ JANKA</v>
          </cell>
        </row>
        <row r="1520">
          <cell r="H1520" t="str">
            <v>Ž</v>
          </cell>
          <cell r="O1520" t="str">
            <v>Ž</v>
          </cell>
        </row>
        <row r="1521">
          <cell r="H1521" t="str">
            <v>ŽČ</v>
          </cell>
          <cell r="O1521" t="str">
            <v>ŽČ</v>
          </cell>
        </row>
        <row r="1522">
          <cell r="H1522" t="str">
            <v>ŽČ</v>
          </cell>
          <cell r="O1522" t="str">
            <v>ŽČ</v>
          </cell>
        </row>
        <row r="1525">
          <cell r="A1525" t="str">
            <v>E 2-3</v>
          </cell>
          <cell r="E1525" t="str">
            <v xml:space="preserve">zápas č. </v>
          </cell>
          <cell r="F1525">
            <v>77</v>
          </cell>
          <cell r="H1525" t="str">
            <v>Servis</v>
          </cell>
          <cell r="V1525" t="str">
            <v>pomer</v>
          </cell>
          <cell r="Z1525">
            <v>3</v>
          </cell>
          <cell r="AA1525">
            <v>0</v>
          </cell>
        </row>
        <row r="1526">
          <cell r="G1526" t="str">
            <v>Time out</v>
          </cell>
          <cell r="H1526" t="str">
            <v>Príjem</v>
          </cell>
          <cell r="N1526">
            <v>1</v>
          </cell>
          <cell r="O1526">
            <v>2</v>
          </cell>
          <cell r="P1526">
            <v>3</v>
          </cell>
          <cell r="Q1526">
            <v>4</v>
          </cell>
          <cell r="R1526">
            <v>5</v>
          </cell>
          <cell r="S1526">
            <v>6</v>
          </cell>
          <cell r="T1526">
            <v>7</v>
          </cell>
          <cell r="V1526" t="str">
            <v>setov</v>
          </cell>
        </row>
        <row r="1527">
          <cell r="A1527" t="str">
            <v>E2</v>
          </cell>
          <cell r="E1527" t="str">
            <v>Stôl:</v>
          </cell>
          <cell r="F1527" t="str">
            <v xml:space="preserve"> </v>
          </cell>
          <cell r="I1527" t="str">
            <v>ĎURANOVÁ DOROTA</v>
          </cell>
          <cell r="N1527">
            <v>11</v>
          </cell>
          <cell r="O1527">
            <v>11</v>
          </cell>
          <cell r="P1527">
            <v>14</v>
          </cell>
          <cell r="V1527">
            <v>3</v>
          </cell>
        </row>
        <row r="1529">
          <cell r="E1529" t="str">
            <v>Dátum:</v>
          </cell>
          <cell r="F1529">
            <v>43211</v>
          </cell>
        </row>
        <row r="1530">
          <cell r="A1530" t="str">
            <v>E3</v>
          </cell>
          <cell r="E1530" t="str">
            <v>Čas:</v>
          </cell>
          <cell r="I1530" t="str">
            <v>ČERMÁKOVÁ IVANA</v>
          </cell>
          <cell r="N1530">
            <v>5</v>
          </cell>
          <cell r="O1530">
            <v>4</v>
          </cell>
          <cell r="P1530">
            <v>12</v>
          </cell>
          <cell r="V1530">
            <v>0</v>
          </cell>
        </row>
        <row r="1532">
          <cell r="E1532" t="str">
            <v>Kategória :</v>
          </cell>
          <cell r="F1532" t="str">
            <v>MŽ</v>
          </cell>
        </row>
        <row r="1533">
          <cell r="I1533" t="str">
            <v>Rozhodca</v>
          </cell>
          <cell r="P1533" t="str">
            <v>Víťaz</v>
          </cell>
        </row>
        <row r="1534">
          <cell r="E1534" t="str">
            <v>Skupina :</v>
          </cell>
          <cell r="F1534" t="str">
            <v>E</v>
          </cell>
          <cell r="I1534" t="str">
            <v/>
          </cell>
          <cell r="N1534" t="str">
            <v>ĎURANOVÁ DOROTA</v>
          </cell>
        </row>
        <row r="1536">
          <cell r="E1536" t="str">
            <v>Zápas:</v>
          </cell>
          <cell r="F1536" t="str">
            <v xml:space="preserve"> 2-3</v>
          </cell>
        </row>
        <row r="1537">
          <cell r="H1537" t="str">
            <v>Udelené karty - priestupok</v>
          </cell>
        </row>
        <row r="1539">
          <cell r="I1539" t="str">
            <v>ĎURANOVÁ DOROTA</v>
          </cell>
          <cell r="P1539" t="str">
            <v>ČERMÁKOVÁ IVANA</v>
          </cell>
        </row>
        <row r="1540">
          <cell r="H1540" t="str">
            <v>Ž</v>
          </cell>
          <cell r="O1540" t="str">
            <v>Ž</v>
          </cell>
        </row>
        <row r="1541">
          <cell r="H1541" t="str">
            <v>ŽČ</v>
          </cell>
          <cell r="O1541" t="str">
            <v>ŽČ</v>
          </cell>
        </row>
        <row r="1542">
          <cell r="H1542" t="str">
            <v>ŽČ</v>
          </cell>
          <cell r="O1542" t="str">
            <v>ŽČ</v>
          </cell>
        </row>
        <row r="1545">
          <cell r="A1545" t="str">
            <v>F 2-3</v>
          </cell>
          <cell r="E1545" t="str">
            <v xml:space="preserve">zápas č. </v>
          </cell>
          <cell r="F1545">
            <v>78</v>
          </cell>
          <cell r="H1545" t="str">
            <v>Servis</v>
          </cell>
          <cell r="V1545" t="str">
            <v>pomer</v>
          </cell>
          <cell r="Z1545">
            <v>2</v>
          </cell>
          <cell r="AA1545">
            <v>3</v>
          </cell>
        </row>
        <row r="1546">
          <cell r="G1546" t="str">
            <v>Time out</v>
          </cell>
          <cell r="H1546" t="str">
            <v>Príjem</v>
          </cell>
          <cell r="N1546">
            <v>1</v>
          </cell>
          <cell r="O1546">
            <v>2</v>
          </cell>
          <cell r="P1546">
            <v>3</v>
          </cell>
          <cell r="Q1546">
            <v>4</v>
          </cell>
          <cell r="R1546">
            <v>5</v>
          </cell>
          <cell r="S1546">
            <v>6</v>
          </cell>
          <cell r="T1546">
            <v>7</v>
          </cell>
          <cell r="V1546" t="str">
            <v>setov</v>
          </cell>
        </row>
        <row r="1547">
          <cell r="A1547" t="str">
            <v>F2</v>
          </cell>
          <cell r="E1547" t="str">
            <v>Stôl:</v>
          </cell>
          <cell r="F1547" t="str">
            <v xml:space="preserve"> </v>
          </cell>
          <cell r="I1547" t="str">
            <v>KĽUCHOVÁ TERÉZIA</v>
          </cell>
          <cell r="N1547">
            <v>4</v>
          </cell>
          <cell r="O1547">
            <v>11</v>
          </cell>
          <cell r="P1547">
            <v>11</v>
          </cell>
          <cell r="Q1547">
            <v>11</v>
          </cell>
          <cell r="R1547">
            <v>5</v>
          </cell>
          <cell r="V1547">
            <v>2</v>
          </cell>
        </row>
        <row r="1549">
          <cell r="E1549" t="str">
            <v>Dátum:</v>
          </cell>
          <cell r="F1549">
            <v>43211</v>
          </cell>
        </row>
        <row r="1550">
          <cell r="A1550" t="str">
            <v>F3</v>
          </cell>
          <cell r="E1550" t="str">
            <v>Čas:</v>
          </cell>
          <cell r="I1550" t="str">
            <v>KUBJATKOVÁ ALICA</v>
          </cell>
          <cell r="N1550">
            <v>11</v>
          </cell>
          <cell r="O1550">
            <v>9</v>
          </cell>
          <cell r="P1550">
            <v>13</v>
          </cell>
          <cell r="Q1550">
            <v>5</v>
          </cell>
          <cell r="R1550">
            <v>11</v>
          </cell>
          <cell r="V1550">
            <v>3</v>
          </cell>
        </row>
        <row r="1552">
          <cell r="E1552" t="str">
            <v>Kategória :</v>
          </cell>
          <cell r="F1552" t="str">
            <v>MŽ</v>
          </cell>
        </row>
        <row r="1553">
          <cell r="I1553" t="str">
            <v>Rozhodca</v>
          </cell>
          <cell r="P1553" t="str">
            <v>Víťaz</v>
          </cell>
        </row>
        <row r="1554">
          <cell r="E1554" t="str">
            <v>Skupina :</v>
          </cell>
          <cell r="F1554" t="str">
            <v>F</v>
          </cell>
          <cell r="I1554" t="str">
            <v/>
          </cell>
          <cell r="N1554" t="str">
            <v>KUBJATKOVÁ ALICA</v>
          </cell>
        </row>
        <row r="1556">
          <cell r="E1556" t="str">
            <v>Zápas:</v>
          </cell>
          <cell r="F1556" t="str">
            <v xml:space="preserve"> 2-3</v>
          </cell>
        </row>
        <row r="1557">
          <cell r="H1557" t="str">
            <v>Udelené karty - priestupok</v>
          </cell>
        </row>
        <row r="1559">
          <cell r="I1559" t="str">
            <v>KĽUCHOVÁ TERÉZIA</v>
          </cell>
          <cell r="P1559" t="str">
            <v>KUBJATKOVÁ ALICA</v>
          </cell>
        </row>
        <row r="1560">
          <cell r="H1560" t="str">
            <v>Ž</v>
          </cell>
          <cell r="O1560" t="str">
            <v>Ž</v>
          </cell>
        </row>
        <row r="1561">
          <cell r="H1561" t="str">
            <v>ŽČ</v>
          </cell>
          <cell r="O1561" t="str">
            <v>ŽČ</v>
          </cell>
        </row>
        <row r="1562">
          <cell r="H1562" t="str">
            <v>ŽČ</v>
          </cell>
          <cell r="O1562" t="str">
            <v>ŽČ</v>
          </cell>
        </row>
        <row r="1565">
          <cell r="A1565" t="str">
            <v>G 2-3</v>
          </cell>
          <cell r="E1565" t="str">
            <v xml:space="preserve">zápas č. </v>
          </cell>
          <cell r="F1565">
            <v>79</v>
          </cell>
          <cell r="H1565" t="str">
            <v>Servis</v>
          </cell>
          <cell r="V1565" t="str">
            <v>pomer</v>
          </cell>
          <cell r="Z1565">
            <v>3</v>
          </cell>
          <cell r="AA1565">
            <v>0</v>
          </cell>
        </row>
        <row r="1566">
          <cell r="G1566" t="str">
            <v>Time out</v>
          </cell>
          <cell r="H1566" t="str">
            <v>Príjem</v>
          </cell>
          <cell r="N1566">
            <v>1</v>
          </cell>
          <cell r="O1566">
            <v>2</v>
          </cell>
          <cell r="P1566">
            <v>3</v>
          </cell>
          <cell r="Q1566">
            <v>4</v>
          </cell>
          <cell r="R1566">
            <v>5</v>
          </cell>
          <cell r="S1566">
            <v>6</v>
          </cell>
          <cell r="T1566">
            <v>7</v>
          </cell>
          <cell r="V1566" t="str">
            <v>setov</v>
          </cell>
        </row>
        <row r="1567">
          <cell r="A1567" t="str">
            <v>G2</v>
          </cell>
          <cell r="E1567" t="str">
            <v>Stôl:</v>
          </cell>
          <cell r="F1567" t="str">
            <v xml:space="preserve"> </v>
          </cell>
          <cell r="I1567" t="str">
            <v>KRAJČIOVÁ VERONIKA</v>
          </cell>
          <cell r="N1567">
            <v>11</v>
          </cell>
          <cell r="O1567">
            <v>11</v>
          </cell>
          <cell r="P1567">
            <v>11</v>
          </cell>
          <cell r="V1567">
            <v>3</v>
          </cell>
        </row>
        <row r="1569">
          <cell r="E1569" t="str">
            <v>Dátum:</v>
          </cell>
          <cell r="F1569">
            <v>43211</v>
          </cell>
        </row>
        <row r="1570">
          <cell r="A1570" t="str">
            <v>G3</v>
          </cell>
          <cell r="E1570" t="str">
            <v>Čas:</v>
          </cell>
          <cell r="I1570" t="str">
            <v>SABOLOVÁ LAURA</v>
          </cell>
          <cell r="N1570">
            <v>9</v>
          </cell>
          <cell r="O1570">
            <v>9</v>
          </cell>
          <cell r="P1570">
            <v>3</v>
          </cell>
          <cell r="V1570">
            <v>0</v>
          </cell>
        </row>
        <row r="1572">
          <cell r="E1572" t="str">
            <v>Kategória :</v>
          </cell>
          <cell r="F1572" t="str">
            <v>MŽ</v>
          </cell>
        </row>
        <row r="1573">
          <cell r="I1573" t="str">
            <v>Rozhodca</v>
          </cell>
          <cell r="P1573" t="str">
            <v>Víťaz</v>
          </cell>
        </row>
        <row r="1574">
          <cell r="E1574" t="str">
            <v>Skupina :</v>
          </cell>
          <cell r="F1574" t="str">
            <v>G</v>
          </cell>
          <cell r="I1574" t="str">
            <v/>
          </cell>
          <cell r="N1574" t="str">
            <v>KRAJČIOVÁ VERONIKA</v>
          </cell>
        </row>
        <row r="1576">
          <cell r="E1576" t="str">
            <v>Zápas:</v>
          </cell>
          <cell r="F1576" t="str">
            <v xml:space="preserve"> 2-3</v>
          </cell>
        </row>
        <row r="1577">
          <cell r="H1577" t="str">
            <v>Udelené karty - priestupok</v>
          </cell>
        </row>
        <row r="1579">
          <cell r="I1579" t="str">
            <v>KRAJČIOVÁ VERONIKA</v>
          </cell>
          <cell r="P1579" t="str">
            <v>SABOLOVÁ LAURA</v>
          </cell>
        </row>
        <row r="1580">
          <cell r="H1580" t="str">
            <v>Ž</v>
          </cell>
          <cell r="O1580" t="str">
            <v>Ž</v>
          </cell>
        </row>
        <row r="1581">
          <cell r="H1581" t="str">
            <v>ŽČ</v>
          </cell>
          <cell r="O1581" t="str">
            <v>ŽČ</v>
          </cell>
        </row>
        <row r="1582">
          <cell r="H1582" t="str">
            <v>ŽČ</v>
          </cell>
          <cell r="O1582" t="str">
            <v>ŽČ</v>
          </cell>
        </row>
        <row r="1585">
          <cell r="A1585" t="str">
            <v>H 2-3</v>
          </cell>
          <cell r="E1585" t="str">
            <v xml:space="preserve">zápas č. </v>
          </cell>
          <cell r="F1585">
            <v>80</v>
          </cell>
          <cell r="H1585" t="str">
            <v>Servis</v>
          </cell>
          <cell r="V1585" t="str">
            <v>pomer</v>
          </cell>
          <cell r="Z1585">
            <v>3</v>
          </cell>
          <cell r="AA1585">
            <v>1</v>
          </cell>
        </row>
        <row r="1586">
          <cell r="G1586" t="str">
            <v>Time out</v>
          </cell>
          <cell r="H1586" t="str">
            <v>Príjem</v>
          </cell>
          <cell r="N1586">
            <v>1</v>
          </cell>
          <cell r="O1586">
            <v>2</v>
          </cell>
          <cell r="P1586">
            <v>3</v>
          </cell>
          <cell r="Q1586">
            <v>4</v>
          </cell>
          <cell r="R1586">
            <v>5</v>
          </cell>
          <cell r="S1586">
            <v>6</v>
          </cell>
          <cell r="T1586">
            <v>7</v>
          </cell>
          <cell r="V1586" t="str">
            <v>setov</v>
          </cell>
        </row>
        <row r="1587">
          <cell r="A1587" t="str">
            <v>H2</v>
          </cell>
          <cell r="E1587" t="str">
            <v>Stôl:</v>
          </cell>
          <cell r="F1587" t="str">
            <v xml:space="preserve"> </v>
          </cell>
          <cell r="I1587" t="str">
            <v>HREHOVÁ VANESA</v>
          </cell>
          <cell r="N1587">
            <v>12</v>
          </cell>
          <cell r="O1587">
            <v>12</v>
          </cell>
          <cell r="P1587">
            <v>11</v>
          </cell>
          <cell r="Q1587">
            <v>11</v>
          </cell>
          <cell r="V1587">
            <v>3</v>
          </cell>
        </row>
        <row r="1589">
          <cell r="E1589" t="str">
            <v>Dátum:</v>
          </cell>
          <cell r="F1589">
            <v>43211</v>
          </cell>
        </row>
        <row r="1590">
          <cell r="A1590" t="str">
            <v>H3</v>
          </cell>
          <cell r="E1590" t="str">
            <v>Čas:</v>
          </cell>
          <cell r="I1590" t="str">
            <v>KOVÁČOVÁ LENKA</v>
          </cell>
          <cell r="N1590">
            <v>10</v>
          </cell>
          <cell r="O1590">
            <v>14</v>
          </cell>
          <cell r="P1590">
            <v>7</v>
          </cell>
          <cell r="Q1590">
            <v>5</v>
          </cell>
          <cell r="V1590">
            <v>1</v>
          </cell>
        </row>
        <row r="1592">
          <cell r="E1592" t="str">
            <v>Kategória :</v>
          </cell>
          <cell r="F1592" t="str">
            <v>MŽ</v>
          </cell>
        </row>
        <row r="1593">
          <cell r="I1593" t="str">
            <v>Rozhodca</v>
          </cell>
          <cell r="P1593" t="str">
            <v>Víťaz</v>
          </cell>
        </row>
        <row r="1594">
          <cell r="E1594" t="str">
            <v>Skupina :</v>
          </cell>
          <cell r="F1594" t="str">
            <v>H</v>
          </cell>
          <cell r="I1594" t="str">
            <v/>
          </cell>
          <cell r="N1594" t="str">
            <v>HREHOVÁ VANESA</v>
          </cell>
        </row>
        <row r="1596">
          <cell r="E1596" t="str">
            <v>Zápas:</v>
          </cell>
          <cell r="F1596" t="str">
            <v xml:space="preserve"> 2-3</v>
          </cell>
        </row>
        <row r="1597">
          <cell r="H1597" t="str">
            <v>Udelené karty - priestupok</v>
          </cell>
        </row>
        <row r="1599">
          <cell r="I1599" t="str">
            <v>HREHOVÁ VANESA</v>
          </cell>
          <cell r="P1599" t="str">
            <v>KOVÁČOVÁ LENKA</v>
          </cell>
        </row>
        <row r="1600">
          <cell r="H1600" t="str">
            <v>Ž</v>
          </cell>
          <cell r="O1600" t="str">
            <v>Ž</v>
          </cell>
        </row>
        <row r="1601">
          <cell r="H1601" t="str">
            <v>ŽČ</v>
          </cell>
          <cell r="O1601" t="str">
            <v>ŽČ</v>
          </cell>
        </row>
        <row r="1602">
          <cell r="H1602" t="str">
            <v>ŽČ</v>
          </cell>
          <cell r="O1602" t="str">
            <v>ŽČ</v>
          </cell>
        </row>
        <row r="1605">
          <cell r="A1605" t="str">
            <v>I 2-3</v>
          </cell>
          <cell r="E1605" t="str">
            <v xml:space="preserve">zápas č. </v>
          </cell>
          <cell r="F1605">
            <v>81</v>
          </cell>
          <cell r="H1605" t="str">
            <v>Servis</v>
          </cell>
          <cell r="V1605" t="str">
            <v>pomer</v>
          </cell>
          <cell r="Z1605">
            <v>3</v>
          </cell>
          <cell r="AA1605">
            <v>0</v>
          </cell>
        </row>
        <row r="1606">
          <cell r="G1606" t="str">
            <v>Time out</v>
          </cell>
          <cell r="H1606" t="str">
            <v>Príjem</v>
          </cell>
          <cell r="N1606">
            <v>1</v>
          </cell>
          <cell r="O1606">
            <v>2</v>
          </cell>
          <cell r="P1606">
            <v>3</v>
          </cell>
          <cell r="Q1606">
            <v>4</v>
          </cell>
          <cell r="R1606">
            <v>5</v>
          </cell>
          <cell r="S1606">
            <v>6</v>
          </cell>
          <cell r="T1606">
            <v>7</v>
          </cell>
          <cell r="V1606" t="str">
            <v>setov</v>
          </cell>
        </row>
        <row r="1607">
          <cell r="A1607" t="str">
            <v>I2</v>
          </cell>
          <cell r="E1607" t="str">
            <v>Stôl:</v>
          </cell>
          <cell r="F1607" t="str">
            <v xml:space="preserve"> </v>
          </cell>
          <cell r="I1607" t="str">
            <v>NÉMETHOVÁ NINA</v>
          </cell>
          <cell r="N1607">
            <v>11</v>
          </cell>
          <cell r="O1607">
            <v>11</v>
          </cell>
          <cell r="P1607">
            <v>11</v>
          </cell>
          <cell r="V1607">
            <v>3</v>
          </cell>
        </row>
        <row r="1609">
          <cell r="E1609" t="str">
            <v>Dátum:</v>
          </cell>
          <cell r="F1609">
            <v>43211</v>
          </cell>
        </row>
        <row r="1610">
          <cell r="A1610" t="str">
            <v>I3</v>
          </cell>
          <cell r="E1610" t="str">
            <v>Čas:</v>
          </cell>
          <cell r="I1610" t="str">
            <v>BOHÁČOVÁ SABÍNA</v>
          </cell>
          <cell r="N1610">
            <v>7</v>
          </cell>
          <cell r="O1610">
            <v>9</v>
          </cell>
          <cell r="P1610">
            <v>2</v>
          </cell>
          <cell r="V1610">
            <v>0</v>
          </cell>
        </row>
        <row r="1612">
          <cell r="E1612" t="str">
            <v>Kategória :</v>
          </cell>
          <cell r="F1612" t="str">
            <v>MŽ</v>
          </cell>
        </row>
        <row r="1613">
          <cell r="I1613" t="str">
            <v>Rozhodca</v>
          </cell>
          <cell r="P1613" t="str">
            <v>Víťaz</v>
          </cell>
        </row>
        <row r="1614">
          <cell r="E1614" t="str">
            <v>Skupina :</v>
          </cell>
          <cell r="F1614" t="str">
            <v>I</v>
          </cell>
          <cell r="I1614" t="str">
            <v/>
          </cell>
          <cell r="N1614" t="str">
            <v>NÉMETHOVÁ NINA</v>
          </cell>
        </row>
        <row r="1616">
          <cell r="E1616" t="str">
            <v>Zápas:</v>
          </cell>
          <cell r="F1616" t="str">
            <v xml:space="preserve"> 2-3</v>
          </cell>
        </row>
        <row r="1617">
          <cell r="H1617" t="str">
            <v>Udelené karty - priestupok</v>
          </cell>
        </row>
        <row r="1619">
          <cell r="I1619" t="str">
            <v>NÉMETHOVÁ NINA</v>
          </cell>
          <cell r="P1619" t="str">
            <v>BOHÁČOVÁ SABÍNA</v>
          </cell>
        </row>
        <row r="1620">
          <cell r="H1620" t="str">
            <v>Ž</v>
          </cell>
          <cell r="O1620" t="str">
            <v>Ž</v>
          </cell>
        </row>
        <row r="1621">
          <cell r="H1621" t="str">
            <v>ŽČ</v>
          </cell>
          <cell r="O1621" t="str">
            <v>ŽČ</v>
          </cell>
        </row>
        <row r="1622">
          <cell r="H1622" t="str">
            <v>ŽČ</v>
          </cell>
          <cell r="O1622" t="str">
            <v>ŽČ</v>
          </cell>
        </row>
        <row r="1625">
          <cell r="A1625" t="str">
            <v>J 2-3</v>
          </cell>
          <cell r="E1625" t="str">
            <v xml:space="preserve">zápas č. </v>
          </cell>
          <cell r="F1625">
            <v>82</v>
          </cell>
          <cell r="H1625" t="str">
            <v>Servis</v>
          </cell>
          <cell r="V1625" t="str">
            <v>pomer</v>
          </cell>
          <cell r="Z1625">
            <v>3</v>
          </cell>
          <cell r="AA1625">
            <v>0</v>
          </cell>
        </row>
        <row r="1626">
          <cell r="G1626" t="str">
            <v>Time out</v>
          </cell>
          <cell r="H1626" t="str">
            <v>Príjem</v>
          </cell>
          <cell r="N1626">
            <v>1</v>
          </cell>
          <cell r="O1626">
            <v>2</v>
          </cell>
          <cell r="P1626">
            <v>3</v>
          </cell>
          <cell r="Q1626">
            <v>4</v>
          </cell>
          <cell r="R1626">
            <v>5</v>
          </cell>
          <cell r="S1626">
            <v>6</v>
          </cell>
          <cell r="T1626">
            <v>7</v>
          </cell>
          <cell r="V1626" t="str">
            <v>setov</v>
          </cell>
        </row>
        <row r="1627">
          <cell r="A1627" t="str">
            <v>J2</v>
          </cell>
          <cell r="E1627" t="str">
            <v>Stôl:</v>
          </cell>
          <cell r="F1627" t="str">
            <v xml:space="preserve"> </v>
          </cell>
          <cell r="I1627" t="str">
            <v>FERENČÍKOVÁ SÁRA</v>
          </cell>
          <cell r="N1627">
            <v>11</v>
          </cell>
          <cell r="O1627">
            <v>11</v>
          </cell>
          <cell r="P1627">
            <v>11</v>
          </cell>
          <cell r="V1627">
            <v>3</v>
          </cell>
        </row>
        <row r="1629">
          <cell r="E1629" t="str">
            <v>Dátum:</v>
          </cell>
          <cell r="F1629">
            <v>43211</v>
          </cell>
        </row>
        <row r="1630">
          <cell r="A1630" t="str">
            <v>J3</v>
          </cell>
          <cell r="E1630" t="str">
            <v>Čas:</v>
          </cell>
          <cell r="I1630" t="str">
            <v>KOTESOVÁ ADELA</v>
          </cell>
          <cell r="N1630">
            <v>4</v>
          </cell>
          <cell r="O1630">
            <v>8</v>
          </cell>
          <cell r="P1630">
            <v>4</v>
          </cell>
          <cell r="V1630">
            <v>0</v>
          </cell>
        </row>
        <row r="1632">
          <cell r="E1632" t="str">
            <v>Kategória :</v>
          </cell>
          <cell r="F1632" t="str">
            <v>MŽ</v>
          </cell>
        </row>
        <row r="1633">
          <cell r="I1633" t="str">
            <v>Rozhodca</v>
          </cell>
          <cell r="P1633" t="str">
            <v>Víťaz</v>
          </cell>
        </row>
        <row r="1634">
          <cell r="E1634" t="str">
            <v>Skupina :</v>
          </cell>
          <cell r="F1634" t="str">
            <v>J</v>
          </cell>
          <cell r="I1634" t="str">
            <v/>
          </cell>
          <cell r="N1634" t="str">
            <v>FERENČÍKOVÁ SÁRA</v>
          </cell>
        </row>
        <row r="1636">
          <cell r="E1636" t="str">
            <v>Zápas:</v>
          </cell>
          <cell r="F1636" t="str">
            <v xml:space="preserve"> 2-3</v>
          </cell>
        </row>
        <row r="1637">
          <cell r="H1637" t="str">
            <v>Udelené karty - priestupok</v>
          </cell>
        </row>
        <row r="1639">
          <cell r="I1639" t="str">
            <v>FERENČÍKOVÁ SÁRA</v>
          </cell>
          <cell r="P1639" t="str">
            <v>KOTESOVÁ ADELA</v>
          </cell>
        </row>
        <row r="1640">
          <cell r="H1640" t="str">
            <v>Ž</v>
          </cell>
          <cell r="O1640" t="str">
            <v>Ž</v>
          </cell>
        </row>
        <row r="1641">
          <cell r="H1641" t="str">
            <v>ŽČ</v>
          </cell>
          <cell r="O1641" t="str">
            <v>ŽČ</v>
          </cell>
        </row>
        <row r="1642">
          <cell r="H1642" t="str">
            <v>ŽČ</v>
          </cell>
          <cell r="O1642" t="str">
            <v>ŽČ</v>
          </cell>
        </row>
        <row r="1645">
          <cell r="A1645" t="str">
            <v>K 2-3</v>
          </cell>
          <cell r="E1645" t="str">
            <v xml:space="preserve">zápas č. </v>
          </cell>
          <cell r="F1645">
            <v>83</v>
          </cell>
          <cell r="H1645" t="str">
            <v>Servis</v>
          </cell>
          <cell r="V1645" t="str">
            <v>pomer</v>
          </cell>
          <cell r="Z1645">
            <v>3</v>
          </cell>
          <cell r="AA1645">
            <v>0</v>
          </cell>
        </row>
        <row r="1646">
          <cell r="G1646" t="str">
            <v>Time out</v>
          </cell>
          <cell r="H1646" t="str">
            <v>Príjem</v>
          </cell>
          <cell r="N1646">
            <v>1</v>
          </cell>
          <cell r="O1646">
            <v>2</v>
          </cell>
          <cell r="P1646">
            <v>3</v>
          </cell>
          <cell r="Q1646">
            <v>4</v>
          </cell>
          <cell r="R1646">
            <v>5</v>
          </cell>
          <cell r="S1646">
            <v>6</v>
          </cell>
          <cell r="T1646">
            <v>7</v>
          </cell>
          <cell r="V1646" t="str">
            <v>setov</v>
          </cell>
        </row>
        <row r="1647">
          <cell r="A1647" t="str">
            <v>K2</v>
          </cell>
          <cell r="E1647" t="str">
            <v>Stôl:</v>
          </cell>
          <cell r="F1647" t="str">
            <v xml:space="preserve"> </v>
          </cell>
          <cell r="I1647" t="str">
            <v>ČULKOVÁ SIMONA</v>
          </cell>
          <cell r="N1647">
            <v>11</v>
          </cell>
          <cell r="O1647">
            <v>11</v>
          </cell>
          <cell r="P1647">
            <v>11</v>
          </cell>
          <cell r="V1647">
            <v>3</v>
          </cell>
        </row>
        <row r="1649">
          <cell r="E1649" t="str">
            <v>Dátum:</v>
          </cell>
          <cell r="F1649">
            <v>43211</v>
          </cell>
        </row>
        <row r="1650">
          <cell r="A1650" t="str">
            <v>K3</v>
          </cell>
          <cell r="E1650" t="str">
            <v>Čas:</v>
          </cell>
          <cell r="I1650" t="str">
            <v>FIALOVÁ SOFIA</v>
          </cell>
          <cell r="N1650">
            <v>8</v>
          </cell>
          <cell r="O1650">
            <v>5</v>
          </cell>
          <cell r="P1650">
            <v>5</v>
          </cell>
          <cell r="V1650">
            <v>0</v>
          </cell>
        </row>
        <row r="1652">
          <cell r="E1652" t="str">
            <v>Kategória :</v>
          </cell>
          <cell r="F1652" t="str">
            <v>MŽ</v>
          </cell>
        </row>
        <row r="1653">
          <cell r="I1653" t="str">
            <v>Rozhodca</v>
          </cell>
          <cell r="P1653" t="str">
            <v>Víťaz</v>
          </cell>
        </row>
        <row r="1654">
          <cell r="E1654" t="str">
            <v>Skupina :</v>
          </cell>
          <cell r="F1654" t="str">
            <v>K</v>
          </cell>
          <cell r="I1654" t="str">
            <v/>
          </cell>
          <cell r="N1654" t="str">
            <v>ČULKOVÁ SIMONA</v>
          </cell>
        </row>
        <row r="1656">
          <cell r="E1656" t="str">
            <v>Zápas:</v>
          </cell>
          <cell r="F1656" t="str">
            <v xml:space="preserve"> 2-3</v>
          </cell>
        </row>
        <row r="1657">
          <cell r="H1657" t="str">
            <v>Udelené karty - priestupok</v>
          </cell>
        </row>
        <row r="1659">
          <cell r="I1659" t="str">
            <v>ČULKOVÁ SIMONA</v>
          </cell>
          <cell r="P1659" t="str">
            <v>FIALOVÁ SOFIA</v>
          </cell>
        </row>
        <row r="1660">
          <cell r="H1660" t="str">
            <v>Ž</v>
          </cell>
          <cell r="O1660" t="str">
            <v>Ž</v>
          </cell>
        </row>
        <row r="1661">
          <cell r="H1661" t="str">
            <v>ŽČ</v>
          </cell>
          <cell r="O1661" t="str">
            <v>ŽČ</v>
          </cell>
        </row>
        <row r="1662">
          <cell r="H1662" t="str">
            <v>ŽČ</v>
          </cell>
          <cell r="O1662" t="str">
            <v>ŽČ</v>
          </cell>
        </row>
        <row r="1665">
          <cell r="A1665" t="str">
            <v>L 2-3</v>
          </cell>
          <cell r="E1665" t="str">
            <v xml:space="preserve">zápas č. </v>
          </cell>
          <cell r="F1665">
            <v>84</v>
          </cell>
          <cell r="H1665" t="str">
            <v>Servis</v>
          </cell>
          <cell r="V1665" t="str">
            <v>pomer</v>
          </cell>
          <cell r="Z1665">
            <v>3</v>
          </cell>
          <cell r="AA1665">
            <v>1</v>
          </cell>
        </row>
        <row r="1666">
          <cell r="G1666" t="str">
            <v>Time out</v>
          </cell>
          <cell r="H1666" t="str">
            <v>Príjem</v>
          </cell>
          <cell r="N1666">
            <v>1</v>
          </cell>
          <cell r="O1666">
            <v>2</v>
          </cell>
          <cell r="P1666">
            <v>3</v>
          </cell>
          <cell r="Q1666">
            <v>4</v>
          </cell>
          <cell r="R1666">
            <v>5</v>
          </cell>
          <cell r="S1666">
            <v>6</v>
          </cell>
          <cell r="T1666">
            <v>7</v>
          </cell>
          <cell r="V1666" t="str">
            <v>setov</v>
          </cell>
        </row>
        <row r="1667">
          <cell r="A1667" t="str">
            <v>L2</v>
          </cell>
          <cell r="E1667" t="str">
            <v>Stôl:</v>
          </cell>
          <cell r="F1667" t="str">
            <v xml:space="preserve"> </v>
          </cell>
          <cell r="I1667" t="str">
            <v>ĎUTMENTOVÁ KARIN</v>
          </cell>
          <cell r="N1667">
            <v>8</v>
          </cell>
          <cell r="O1667">
            <v>11</v>
          </cell>
          <cell r="P1667">
            <v>11</v>
          </cell>
          <cell r="Q1667">
            <v>11</v>
          </cell>
          <cell r="V1667">
            <v>3</v>
          </cell>
        </row>
        <row r="1669">
          <cell r="E1669" t="str">
            <v>Dátum:</v>
          </cell>
          <cell r="F1669">
            <v>43211</v>
          </cell>
        </row>
        <row r="1670">
          <cell r="A1670" t="str">
            <v>L3</v>
          </cell>
          <cell r="E1670" t="str">
            <v>Čas:</v>
          </cell>
          <cell r="I1670" t="str">
            <v>KORF CAROLINA</v>
          </cell>
          <cell r="N1670">
            <v>11</v>
          </cell>
          <cell r="O1670">
            <v>9</v>
          </cell>
          <cell r="P1670">
            <v>5</v>
          </cell>
          <cell r="Q1670">
            <v>6</v>
          </cell>
          <cell r="V1670">
            <v>1</v>
          </cell>
        </row>
        <row r="1672">
          <cell r="E1672" t="str">
            <v>Kategória :</v>
          </cell>
          <cell r="F1672" t="str">
            <v>MŽ</v>
          </cell>
        </row>
        <row r="1673">
          <cell r="I1673" t="str">
            <v>Rozhodca</v>
          </cell>
          <cell r="P1673" t="str">
            <v>Víťaz</v>
          </cell>
        </row>
        <row r="1674">
          <cell r="E1674" t="str">
            <v>Skupina :</v>
          </cell>
          <cell r="F1674" t="str">
            <v>L</v>
          </cell>
          <cell r="I1674" t="str">
            <v/>
          </cell>
          <cell r="N1674" t="str">
            <v>ĎUTMENTOVÁ KARIN</v>
          </cell>
        </row>
        <row r="1676">
          <cell r="E1676" t="str">
            <v>Zápas:</v>
          </cell>
          <cell r="F1676" t="str">
            <v xml:space="preserve"> 2-3</v>
          </cell>
        </row>
        <row r="1677">
          <cell r="H1677" t="str">
            <v>Udelené karty - priestupok</v>
          </cell>
        </row>
        <row r="1679">
          <cell r="I1679" t="str">
            <v>ĎUTMENTOVÁ KARIN</v>
          </cell>
          <cell r="P1679" t="str">
            <v>KORF CAROLINA</v>
          </cell>
        </row>
        <row r="1680">
          <cell r="H1680" t="str">
            <v>Ž</v>
          </cell>
          <cell r="O1680" t="str">
            <v>Ž</v>
          </cell>
        </row>
        <row r="1681">
          <cell r="H1681" t="str">
            <v>ŽČ</v>
          </cell>
          <cell r="O1681" t="str">
            <v>ŽČ</v>
          </cell>
        </row>
        <row r="1682">
          <cell r="H1682" t="str">
            <v>ŽČ</v>
          </cell>
          <cell r="O1682" t="str">
            <v>ŽČ</v>
          </cell>
        </row>
        <row r="1685">
          <cell r="A1685" t="e">
            <v>#N/A</v>
          </cell>
          <cell r="E1685" t="str">
            <v xml:space="preserve">zápas č. </v>
          </cell>
          <cell r="F1685" t="str">
            <v/>
          </cell>
          <cell r="H1685" t="str">
            <v>Servis</v>
          </cell>
          <cell r="V1685" t="str">
            <v>pomer</v>
          </cell>
          <cell r="Z1685" t="str">
            <v/>
          </cell>
          <cell r="AA1685" t="str">
            <v/>
          </cell>
        </row>
        <row r="1686">
          <cell r="G1686" t="str">
            <v>Time out</v>
          </cell>
          <cell r="H1686" t="str">
            <v>Príjem</v>
          </cell>
          <cell r="N1686">
            <v>1</v>
          </cell>
          <cell r="O1686">
            <v>2</v>
          </cell>
          <cell r="P1686">
            <v>3</v>
          </cell>
          <cell r="Q1686">
            <v>4</v>
          </cell>
          <cell r="R1686">
            <v>5</v>
          </cell>
          <cell r="S1686">
            <v>6</v>
          </cell>
          <cell r="T1686">
            <v>7</v>
          </cell>
          <cell r="V1686" t="str">
            <v>setov</v>
          </cell>
        </row>
        <row r="1687">
          <cell r="A1687" t="e">
            <v>#N/A</v>
          </cell>
          <cell r="E1687" t="str">
            <v>Stôl:</v>
          </cell>
          <cell r="F1687" t="e">
            <v>#N/A</v>
          </cell>
          <cell r="I1687" t="e">
            <v>#N/A</v>
          </cell>
          <cell r="V1687" t="str">
            <v/>
          </cell>
        </row>
        <row r="1689">
          <cell r="E1689" t="str">
            <v>Dátum:</v>
          </cell>
          <cell r="F1689">
            <v>43211</v>
          </cell>
        </row>
        <row r="1690">
          <cell r="A1690" t="e">
            <v>#N/A</v>
          </cell>
          <cell r="E1690" t="str">
            <v>Čas:</v>
          </cell>
          <cell r="I1690" t="e">
            <v>#N/A</v>
          </cell>
          <cell r="V1690" t="str">
            <v/>
          </cell>
        </row>
        <row r="1692">
          <cell r="E1692" t="str">
            <v>Kategória :</v>
          </cell>
          <cell r="F1692" t="str">
            <v>MŽ</v>
          </cell>
        </row>
        <row r="1693">
          <cell r="I1693" t="str">
            <v>Rozhodca</v>
          </cell>
          <cell r="P1693" t="str">
            <v>Víťaz</v>
          </cell>
        </row>
        <row r="1694">
          <cell r="E1694" t="str">
            <v>Skupina :</v>
          </cell>
          <cell r="F1694" t="e">
            <v>#N/A</v>
          </cell>
          <cell r="I1694" t="e">
            <v>#N/A</v>
          </cell>
          <cell r="N1694" t="str">
            <v/>
          </cell>
        </row>
        <row r="1696">
          <cell r="E1696" t="str">
            <v>Zápas:</v>
          </cell>
          <cell r="F1696" t="e">
            <v>#N/A</v>
          </cell>
        </row>
        <row r="1697">
          <cell r="H1697" t="str">
            <v>Udelené karty - priestupok</v>
          </cell>
        </row>
        <row r="1699">
          <cell r="I1699" t="e">
            <v>#N/A</v>
          </cell>
          <cell r="P1699" t="e">
            <v>#N/A</v>
          </cell>
        </row>
        <row r="1700">
          <cell r="H1700" t="str">
            <v>Ž</v>
          </cell>
          <cell r="O1700" t="str">
            <v>Ž</v>
          </cell>
        </row>
        <row r="1701">
          <cell r="H1701" t="str">
            <v>ŽČ</v>
          </cell>
          <cell r="O1701" t="str">
            <v>ŽČ</v>
          </cell>
        </row>
        <row r="1702">
          <cell r="H1702" t="str">
            <v>ŽČ</v>
          </cell>
          <cell r="O1702" t="str">
            <v>ŽČ</v>
          </cell>
        </row>
        <row r="1705">
          <cell r="A1705" t="e">
            <v>#N/A</v>
          </cell>
          <cell r="E1705" t="str">
            <v xml:space="preserve">zápas č. </v>
          </cell>
          <cell r="F1705" t="str">
            <v/>
          </cell>
          <cell r="H1705" t="str">
            <v>Servis</v>
          </cell>
          <cell r="V1705" t="str">
            <v>pomer</v>
          </cell>
          <cell r="Z1705" t="str">
            <v/>
          </cell>
          <cell r="AA1705" t="str">
            <v/>
          </cell>
        </row>
        <row r="1706">
          <cell r="G1706" t="str">
            <v>Time out</v>
          </cell>
          <cell r="H1706" t="str">
            <v>Príjem</v>
          </cell>
          <cell r="N1706">
            <v>1</v>
          </cell>
          <cell r="O1706">
            <v>2</v>
          </cell>
          <cell r="P1706">
            <v>3</v>
          </cell>
          <cell r="Q1706">
            <v>4</v>
          </cell>
          <cell r="R1706">
            <v>5</v>
          </cell>
          <cell r="S1706">
            <v>6</v>
          </cell>
          <cell r="T1706">
            <v>7</v>
          </cell>
          <cell r="V1706" t="str">
            <v>setov</v>
          </cell>
        </row>
        <row r="1707">
          <cell r="A1707" t="e">
            <v>#N/A</v>
          </cell>
          <cell r="E1707" t="str">
            <v>Stôl:</v>
          </cell>
          <cell r="F1707" t="e">
            <v>#N/A</v>
          </cell>
          <cell r="I1707" t="e">
            <v>#N/A</v>
          </cell>
          <cell r="V1707" t="str">
            <v/>
          </cell>
        </row>
        <row r="1709">
          <cell r="E1709" t="str">
            <v>Dátum:</v>
          </cell>
          <cell r="F1709">
            <v>43211</v>
          </cell>
        </row>
        <row r="1710">
          <cell r="A1710" t="e">
            <v>#N/A</v>
          </cell>
          <cell r="E1710" t="str">
            <v>Čas:</v>
          </cell>
          <cell r="I1710" t="e">
            <v>#N/A</v>
          </cell>
          <cell r="V1710" t="str">
            <v/>
          </cell>
        </row>
        <row r="1712">
          <cell r="E1712" t="str">
            <v>Kategória :</v>
          </cell>
          <cell r="F1712" t="str">
            <v>MŽ</v>
          </cell>
        </row>
        <row r="1713">
          <cell r="I1713" t="str">
            <v>Rozhodca</v>
          </cell>
          <cell r="P1713" t="str">
            <v>Víťaz</v>
          </cell>
        </row>
        <row r="1714">
          <cell r="E1714" t="str">
            <v>Skupina :</v>
          </cell>
          <cell r="F1714" t="e">
            <v>#N/A</v>
          </cell>
          <cell r="I1714" t="e">
            <v>#N/A</v>
          </cell>
          <cell r="N1714" t="str">
            <v/>
          </cell>
        </row>
        <row r="1716">
          <cell r="E1716" t="str">
            <v>Zápas:</v>
          </cell>
          <cell r="F1716" t="e">
            <v>#N/A</v>
          </cell>
        </row>
        <row r="1717">
          <cell r="H1717" t="str">
            <v>Udelené karty - priestupok</v>
          </cell>
        </row>
        <row r="1719">
          <cell r="I1719" t="e">
            <v>#N/A</v>
          </cell>
          <cell r="P1719" t="e">
            <v>#N/A</v>
          </cell>
        </row>
        <row r="1720">
          <cell r="H1720" t="str">
            <v>Ž</v>
          </cell>
          <cell r="O1720" t="str">
            <v>Ž</v>
          </cell>
        </row>
        <row r="1721">
          <cell r="H1721" t="str">
            <v>ŽČ</v>
          </cell>
          <cell r="O1721" t="str">
            <v>ŽČ</v>
          </cell>
        </row>
        <row r="1722">
          <cell r="H1722" t="str">
            <v>ŽČ</v>
          </cell>
          <cell r="O1722" t="str">
            <v>ŽČ</v>
          </cell>
        </row>
        <row r="1725">
          <cell r="A1725" t="e">
            <v>#N/A</v>
          </cell>
          <cell r="E1725" t="str">
            <v xml:space="preserve">zápas č. </v>
          </cell>
          <cell r="F1725" t="str">
            <v/>
          </cell>
          <cell r="H1725" t="str">
            <v>Servis</v>
          </cell>
          <cell r="V1725" t="str">
            <v>pomer</v>
          </cell>
          <cell r="Z1725" t="str">
            <v/>
          </cell>
          <cell r="AA1725" t="str">
            <v/>
          </cell>
        </row>
        <row r="1726">
          <cell r="G1726" t="str">
            <v>Time out</v>
          </cell>
          <cell r="H1726" t="str">
            <v>Príjem</v>
          </cell>
          <cell r="N1726">
            <v>1</v>
          </cell>
          <cell r="O1726">
            <v>2</v>
          </cell>
          <cell r="P1726">
            <v>3</v>
          </cell>
          <cell r="Q1726">
            <v>4</v>
          </cell>
          <cell r="R1726">
            <v>5</v>
          </cell>
          <cell r="S1726">
            <v>6</v>
          </cell>
          <cell r="T1726">
            <v>7</v>
          </cell>
          <cell r="V1726" t="str">
            <v>setov</v>
          </cell>
        </row>
        <row r="1727">
          <cell r="A1727" t="e">
            <v>#N/A</v>
          </cell>
          <cell r="E1727" t="str">
            <v>Stôl:</v>
          </cell>
          <cell r="F1727" t="e">
            <v>#N/A</v>
          </cell>
          <cell r="I1727" t="e">
            <v>#N/A</v>
          </cell>
          <cell r="V1727" t="str">
            <v/>
          </cell>
        </row>
        <row r="1729">
          <cell r="E1729" t="str">
            <v>Dátum:</v>
          </cell>
          <cell r="F1729">
            <v>43211</v>
          </cell>
        </row>
        <row r="1730">
          <cell r="A1730" t="e">
            <v>#N/A</v>
          </cell>
          <cell r="E1730" t="str">
            <v>Čas:</v>
          </cell>
          <cell r="I1730" t="e">
            <v>#N/A</v>
          </cell>
          <cell r="V1730" t="str">
            <v/>
          </cell>
        </row>
        <row r="1732">
          <cell r="E1732" t="str">
            <v>Kategória :</v>
          </cell>
          <cell r="F1732" t="str">
            <v>MŽ</v>
          </cell>
        </row>
        <row r="1733">
          <cell r="I1733" t="str">
            <v>Rozhodca</v>
          </cell>
          <cell r="P1733" t="str">
            <v>Víťaz</v>
          </cell>
        </row>
        <row r="1734">
          <cell r="E1734" t="str">
            <v>Skupina :</v>
          </cell>
          <cell r="F1734" t="e">
            <v>#N/A</v>
          </cell>
          <cell r="I1734" t="e">
            <v>#N/A</v>
          </cell>
          <cell r="N1734" t="str">
            <v/>
          </cell>
        </row>
        <row r="1736">
          <cell r="E1736" t="str">
            <v>Zápas:</v>
          </cell>
          <cell r="F1736" t="e">
            <v>#N/A</v>
          </cell>
        </row>
        <row r="1737">
          <cell r="H1737" t="str">
            <v>Udelené karty - priestupok</v>
          </cell>
        </row>
        <row r="1739">
          <cell r="I1739" t="e">
            <v>#N/A</v>
          </cell>
          <cell r="P1739" t="e">
            <v>#N/A</v>
          </cell>
        </row>
        <row r="1740">
          <cell r="H1740" t="str">
            <v>Ž</v>
          </cell>
          <cell r="O1740" t="str">
            <v>Ž</v>
          </cell>
        </row>
        <row r="1741">
          <cell r="H1741" t="str">
            <v>ŽČ</v>
          </cell>
          <cell r="O1741" t="str">
            <v>ŽČ</v>
          </cell>
        </row>
        <row r="1742">
          <cell r="H1742" t="str">
            <v>ŽČ</v>
          </cell>
          <cell r="O1742" t="str">
            <v>ŽČ</v>
          </cell>
        </row>
        <row r="1745">
          <cell r="A1745" t="e">
            <v>#N/A</v>
          </cell>
          <cell r="E1745" t="str">
            <v xml:space="preserve">zápas č. </v>
          </cell>
          <cell r="F1745" t="str">
            <v/>
          </cell>
          <cell r="H1745" t="str">
            <v>Servis</v>
          </cell>
          <cell r="V1745" t="str">
            <v>pomer</v>
          </cell>
          <cell r="Z1745" t="str">
            <v/>
          </cell>
          <cell r="AA1745" t="str">
            <v/>
          </cell>
        </row>
        <row r="1746">
          <cell r="G1746" t="str">
            <v>Time out</v>
          </cell>
          <cell r="H1746" t="str">
            <v>Príjem</v>
          </cell>
          <cell r="N1746">
            <v>1</v>
          </cell>
          <cell r="O1746">
            <v>2</v>
          </cell>
          <cell r="P1746">
            <v>3</v>
          </cell>
          <cell r="Q1746">
            <v>4</v>
          </cell>
          <cell r="R1746">
            <v>5</v>
          </cell>
          <cell r="S1746">
            <v>6</v>
          </cell>
          <cell r="T1746">
            <v>7</v>
          </cell>
          <cell r="V1746" t="str">
            <v>setov</v>
          </cell>
        </row>
        <row r="1747">
          <cell r="A1747" t="e">
            <v>#N/A</v>
          </cell>
          <cell r="E1747" t="str">
            <v>Stôl:</v>
          </cell>
          <cell r="F1747" t="e">
            <v>#N/A</v>
          </cell>
          <cell r="I1747" t="e">
            <v>#N/A</v>
          </cell>
          <cell r="V1747" t="str">
            <v/>
          </cell>
        </row>
        <row r="1749">
          <cell r="E1749" t="str">
            <v>Dátum:</v>
          </cell>
          <cell r="F1749">
            <v>43211</v>
          </cell>
        </row>
        <row r="1750">
          <cell r="A1750" t="e">
            <v>#N/A</v>
          </cell>
          <cell r="E1750" t="str">
            <v>Čas:</v>
          </cell>
          <cell r="I1750" t="e">
            <v>#N/A</v>
          </cell>
          <cell r="V1750" t="str">
            <v/>
          </cell>
        </row>
        <row r="1752">
          <cell r="E1752" t="str">
            <v>Kategória :</v>
          </cell>
          <cell r="F1752" t="str">
            <v>MŽ</v>
          </cell>
        </row>
        <row r="1753">
          <cell r="I1753" t="str">
            <v>Rozhodca</v>
          </cell>
          <cell r="P1753" t="str">
            <v>Víťaz</v>
          </cell>
        </row>
        <row r="1754">
          <cell r="E1754" t="str">
            <v>Skupina :</v>
          </cell>
          <cell r="F1754" t="e">
            <v>#N/A</v>
          </cell>
          <cell r="I1754" t="e">
            <v>#N/A</v>
          </cell>
          <cell r="N1754" t="str">
            <v/>
          </cell>
        </row>
        <row r="1756">
          <cell r="E1756" t="str">
            <v>Zápas:</v>
          </cell>
          <cell r="F1756" t="e">
            <v>#N/A</v>
          </cell>
        </row>
        <row r="1757">
          <cell r="H1757" t="str">
            <v>Udelené karty - priestupok</v>
          </cell>
        </row>
        <row r="1759">
          <cell r="I1759" t="e">
            <v>#N/A</v>
          </cell>
          <cell r="P1759" t="e">
            <v>#N/A</v>
          </cell>
        </row>
        <row r="1760">
          <cell r="H1760" t="str">
            <v>Ž</v>
          </cell>
          <cell r="O1760" t="str">
            <v>Ž</v>
          </cell>
        </row>
        <row r="1761">
          <cell r="H1761" t="str">
            <v>ŽČ</v>
          </cell>
          <cell r="O1761" t="str">
            <v>ŽČ</v>
          </cell>
        </row>
        <row r="1762">
          <cell r="H1762" t="str">
            <v>ŽČ</v>
          </cell>
          <cell r="O1762" t="str">
            <v>ŽČ</v>
          </cell>
        </row>
        <row r="1765">
          <cell r="A1765" t="e">
            <v>#N/A</v>
          </cell>
          <cell r="E1765" t="str">
            <v xml:space="preserve">zápas č. </v>
          </cell>
          <cell r="F1765" t="str">
            <v/>
          </cell>
          <cell r="H1765" t="str">
            <v>Servis</v>
          </cell>
          <cell r="V1765" t="str">
            <v>pomer</v>
          </cell>
          <cell r="Z1765" t="str">
            <v/>
          </cell>
          <cell r="AA1765" t="str">
            <v/>
          </cell>
        </row>
        <row r="1766">
          <cell r="G1766" t="str">
            <v>Time out</v>
          </cell>
          <cell r="H1766" t="str">
            <v>Príjem</v>
          </cell>
          <cell r="N1766">
            <v>1</v>
          </cell>
          <cell r="O1766">
            <v>2</v>
          </cell>
          <cell r="P1766">
            <v>3</v>
          </cell>
          <cell r="Q1766">
            <v>4</v>
          </cell>
          <cell r="R1766">
            <v>5</v>
          </cell>
          <cell r="S1766">
            <v>6</v>
          </cell>
          <cell r="T1766">
            <v>7</v>
          </cell>
          <cell r="V1766" t="str">
            <v>setov</v>
          </cell>
        </row>
        <row r="1767">
          <cell r="A1767" t="e">
            <v>#N/A</v>
          </cell>
          <cell r="E1767" t="str">
            <v>Stôl:</v>
          </cell>
          <cell r="F1767" t="e">
            <v>#N/A</v>
          </cell>
          <cell r="I1767" t="e">
            <v>#N/A</v>
          </cell>
          <cell r="V1767" t="str">
            <v/>
          </cell>
        </row>
        <row r="1769">
          <cell r="E1769" t="str">
            <v>Dátum:</v>
          </cell>
          <cell r="F1769">
            <v>43211</v>
          </cell>
        </row>
        <row r="1770">
          <cell r="A1770" t="e">
            <v>#N/A</v>
          </cell>
          <cell r="E1770" t="str">
            <v>Čas:</v>
          </cell>
          <cell r="I1770" t="e">
            <v>#N/A</v>
          </cell>
          <cell r="V1770" t="str">
            <v/>
          </cell>
        </row>
        <row r="1772">
          <cell r="E1772" t="str">
            <v>Kategória :</v>
          </cell>
          <cell r="F1772" t="str">
            <v>MŽ</v>
          </cell>
        </row>
        <row r="1773">
          <cell r="I1773" t="str">
            <v>Rozhodca</v>
          </cell>
          <cell r="P1773" t="str">
            <v>Víťaz</v>
          </cell>
        </row>
        <row r="1774">
          <cell r="E1774" t="str">
            <v>Skupina :</v>
          </cell>
          <cell r="F1774" t="e">
            <v>#N/A</v>
          </cell>
          <cell r="I1774" t="e">
            <v>#N/A</v>
          </cell>
          <cell r="N1774" t="str">
            <v/>
          </cell>
        </row>
        <row r="1776">
          <cell r="E1776" t="str">
            <v>Zápas:</v>
          </cell>
          <cell r="F1776" t="e">
            <v>#N/A</v>
          </cell>
        </row>
        <row r="1777">
          <cell r="H1777" t="str">
            <v>Udelené karty - priestupok</v>
          </cell>
        </row>
        <row r="1779">
          <cell r="I1779" t="e">
            <v>#N/A</v>
          </cell>
          <cell r="P1779" t="e">
            <v>#N/A</v>
          </cell>
        </row>
        <row r="1780">
          <cell r="H1780" t="str">
            <v>Ž</v>
          </cell>
          <cell r="O1780" t="str">
            <v>Ž</v>
          </cell>
        </row>
        <row r="1781">
          <cell r="H1781" t="str">
            <v>ŽČ</v>
          </cell>
          <cell r="O1781" t="str">
            <v>ŽČ</v>
          </cell>
        </row>
        <row r="1782">
          <cell r="H1782" t="str">
            <v>ŽČ</v>
          </cell>
          <cell r="O1782" t="str">
            <v>ŽČ</v>
          </cell>
        </row>
        <row r="1785">
          <cell r="A1785" t="e">
            <v>#N/A</v>
          </cell>
          <cell r="E1785" t="str">
            <v xml:space="preserve">zápas č. </v>
          </cell>
          <cell r="F1785" t="str">
            <v/>
          </cell>
          <cell r="H1785" t="str">
            <v>Servis</v>
          </cell>
          <cell r="V1785" t="str">
            <v>pomer</v>
          </cell>
          <cell r="Z1785" t="str">
            <v/>
          </cell>
          <cell r="AA1785" t="str">
            <v/>
          </cell>
        </row>
        <row r="1786">
          <cell r="G1786" t="str">
            <v>Time out</v>
          </cell>
          <cell r="H1786" t="str">
            <v>Príjem</v>
          </cell>
          <cell r="N1786">
            <v>1</v>
          </cell>
          <cell r="O1786">
            <v>2</v>
          </cell>
          <cell r="P1786">
            <v>3</v>
          </cell>
          <cell r="Q1786">
            <v>4</v>
          </cell>
          <cell r="R1786">
            <v>5</v>
          </cell>
          <cell r="S1786">
            <v>6</v>
          </cell>
          <cell r="T1786">
            <v>7</v>
          </cell>
          <cell r="V1786" t="str">
            <v>setov</v>
          </cell>
        </row>
        <row r="1787">
          <cell r="A1787" t="e">
            <v>#N/A</v>
          </cell>
          <cell r="E1787" t="str">
            <v>Stôl:</v>
          </cell>
          <cell r="F1787" t="e">
            <v>#N/A</v>
          </cell>
          <cell r="I1787" t="e">
            <v>#N/A</v>
          </cell>
          <cell r="V1787" t="str">
            <v/>
          </cell>
        </row>
        <row r="1789">
          <cell r="E1789" t="str">
            <v>Dátum:</v>
          </cell>
          <cell r="F1789">
            <v>43211</v>
          </cell>
        </row>
        <row r="1790">
          <cell r="A1790" t="e">
            <v>#N/A</v>
          </cell>
          <cell r="E1790" t="str">
            <v>Čas:</v>
          </cell>
          <cell r="I1790" t="e">
            <v>#N/A</v>
          </cell>
          <cell r="V1790" t="str">
            <v/>
          </cell>
        </row>
        <row r="1792">
          <cell r="E1792" t="str">
            <v>Kategória :</v>
          </cell>
          <cell r="F1792" t="str">
            <v>MŽ</v>
          </cell>
        </row>
        <row r="1793">
          <cell r="I1793" t="str">
            <v>Rozhodca</v>
          </cell>
          <cell r="P1793" t="str">
            <v>Víťaz</v>
          </cell>
        </row>
        <row r="1794">
          <cell r="E1794" t="str">
            <v>Skupina :</v>
          </cell>
          <cell r="F1794" t="e">
            <v>#N/A</v>
          </cell>
          <cell r="I1794" t="e">
            <v>#N/A</v>
          </cell>
          <cell r="N1794" t="str">
            <v/>
          </cell>
        </row>
        <row r="1796">
          <cell r="E1796" t="str">
            <v>Zápas:</v>
          </cell>
          <cell r="F1796" t="e">
            <v>#N/A</v>
          </cell>
        </row>
        <row r="1797">
          <cell r="H1797" t="str">
            <v>Udelené karty - priestupok</v>
          </cell>
        </row>
        <row r="1799">
          <cell r="I1799" t="e">
            <v>#N/A</v>
          </cell>
          <cell r="P1799" t="e">
            <v>#N/A</v>
          </cell>
        </row>
        <row r="1800">
          <cell r="H1800" t="str">
            <v>Ž</v>
          </cell>
          <cell r="O1800" t="str">
            <v>Ž</v>
          </cell>
        </row>
        <row r="1801">
          <cell r="H1801" t="str">
            <v>ŽČ</v>
          </cell>
          <cell r="O1801" t="str">
            <v>ŽČ</v>
          </cell>
        </row>
        <row r="1802">
          <cell r="H1802" t="str">
            <v>ŽČ</v>
          </cell>
          <cell r="O1802" t="str">
            <v>ŽČ</v>
          </cell>
        </row>
        <row r="1805">
          <cell r="A1805" t="e">
            <v>#N/A</v>
          </cell>
          <cell r="E1805" t="str">
            <v xml:space="preserve">zápas č. </v>
          </cell>
          <cell r="F1805" t="str">
            <v/>
          </cell>
          <cell r="H1805" t="str">
            <v>Servis</v>
          </cell>
          <cell r="V1805" t="str">
            <v>pomer</v>
          </cell>
          <cell r="Z1805" t="str">
            <v/>
          </cell>
          <cell r="AA1805" t="str">
            <v/>
          </cell>
        </row>
        <row r="1806">
          <cell r="G1806" t="str">
            <v>Time out</v>
          </cell>
          <cell r="H1806" t="str">
            <v>Príjem</v>
          </cell>
          <cell r="N1806">
            <v>1</v>
          </cell>
          <cell r="O1806">
            <v>2</v>
          </cell>
          <cell r="P1806">
            <v>3</v>
          </cell>
          <cell r="Q1806">
            <v>4</v>
          </cell>
          <cell r="R1806">
            <v>5</v>
          </cell>
          <cell r="S1806">
            <v>6</v>
          </cell>
          <cell r="T1806">
            <v>7</v>
          </cell>
          <cell r="V1806" t="str">
            <v>setov</v>
          </cell>
        </row>
        <row r="1807">
          <cell r="A1807" t="e">
            <v>#N/A</v>
          </cell>
          <cell r="E1807" t="str">
            <v>Stôl:</v>
          </cell>
          <cell r="F1807" t="e">
            <v>#N/A</v>
          </cell>
          <cell r="I1807" t="e">
            <v>#N/A</v>
          </cell>
          <cell r="V1807" t="str">
            <v/>
          </cell>
        </row>
        <row r="1809">
          <cell r="E1809" t="str">
            <v>Dátum:</v>
          </cell>
          <cell r="F1809">
            <v>43211</v>
          </cell>
        </row>
        <row r="1810">
          <cell r="A1810" t="e">
            <v>#N/A</v>
          </cell>
          <cell r="E1810" t="str">
            <v>Čas:</v>
          </cell>
          <cell r="I1810" t="e">
            <v>#N/A</v>
          </cell>
          <cell r="V1810" t="str">
            <v/>
          </cell>
        </row>
        <row r="1812">
          <cell r="E1812" t="str">
            <v>Kategória :</v>
          </cell>
          <cell r="F1812" t="str">
            <v>MŽ</v>
          </cell>
        </row>
        <row r="1813">
          <cell r="I1813" t="str">
            <v>Rozhodca</v>
          </cell>
          <cell r="P1813" t="str">
            <v>Víťaz</v>
          </cell>
        </row>
        <row r="1814">
          <cell r="E1814" t="str">
            <v>Skupina :</v>
          </cell>
          <cell r="F1814" t="e">
            <v>#N/A</v>
          </cell>
          <cell r="I1814" t="e">
            <v>#N/A</v>
          </cell>
          <cell r="N1814" t="str">
            <v/>
          </cell>
        </row>
        <row r="1816">
          <cell r="E1816" t="str">
            <v>Zápas:</v>
          </cell>
          <cell r="F1816" t="e">
            <v>#N/A</v>
          </cell>
        </row>
        <row r="1817">
          <cell r="H1817" t="str">
            <v>Udelené karty - priestupok</v>
          </cell>
        </row>
        <row r="1819">
          <cell r="I1819" t="e">
            <v>#N/A</v>
          </cell>
          <cell r="P1819" t="e">
            <v>#N/A</v>
          </cell>
        </row>
        <row r="1820">
          <cell r="H1820" t="str">
            <v>Ž</v>
          </cell>
          <cell r="O1820" t="str">
            <v>Ž</v>
          </cell>
        </row>
        <row r="1821">
          <cell r="H1821" t="str">
            <v>ŽČ</v>
          </cell>
          <cell r="O1821" t="str">
            <v>ŽČ</v>
          </cell>
        </row>
        <row r="1822">
          <cell r="H1822" t="str">
            <v>ŽČ</v>
          </cell>
          <cell r="O1822" t="str">
            <v>ŽČ</v>
          </cell>
        </row>
        <row r="1825">
          <cell r="A1825" t="e">
            <v>#N/A</v>
          </cell>
          <cell r="E1825" t="str">
            <v xml:space="preserve">zápas č. </v>
          </cell>
          <cell r="F1825" t="str">
            <v/>
          </cell>
          <cell r="H1825" t="str">
            <v>Servis</v>
          </cell>
          <cell r="V1825" t="str">
            <v>pomer</v>
          </cell>
          <cell r="Z1825" t="str">
            <v/>
          </cell>
          <cell r="AA1825" t="str">
            <v/>
          </cell>
        </row>
        <row r="1826">
          <cell r="G1826" t="str">
            <v>Time out</v>
          </cell>
          <cell r="H1826" t="str">
            <v>Príjem</v>
          </cell>
          <cell r="N1826">
            <v>1</v>
          </cell>
          <cell r="O1826">
            <v>2</v>
          </cell>
          <cell r="P1826">
            <v>3</v>
          </cell>
          <cell r="Q1826">
            <v>4</v>
          </cell>
          <cell r="R1826">
            <v>5</v>
          </cell>
          <cell r="S1826">
            <v>6</v>
          </cell>
          <cell r="T1826">
            <v>7</v>
          </cell>
          <cell r="V1826" t="str">
            <v>setov</v>
          </cell>
        </row>
        <row r="1827">
          <cell r="A1827" t="e">
            <v>#N/A</v>
          </cell>
          <cell r="E1827" t="str">
            <v>Stôl:</v>
          </cell>
          <cell r="F1827" t="e">
            <v>#N/A</v>
          </cell>
          <cell r="I1827" t="e">
            <v>#N/A</v>
          </cell>
          <cell r="V1827" t="str">
            <v/>
          </cell>
        </row>
        <row r="1829">
          <cell r="E1829" t="str">
            <v>Dátum:</v>
          </cell>
          <cell r="F1829">
            <v>43211</v>
          </cell>
        </row>
        <row r="1830">
          <cell r="A1830" t="e">
            <v>#N/A</v>
          </cell>
          <cell r="E1830" t="str">
            <v>Čas:</v>
          </cell>
          <cell r="I1830" t="e">
            <v>#N/A</v>
          </cell>
          <cell r="V1830" t="str">
            <v/>
          </cell>
        </row>
        <row r="1832">
          <cell r="E1832" t="str">
            <v>Kategória :</v>
          </cell>
          <cell r="F1832" t="str">
            <v>MŽ</v>
          </cell>
        </row>
        <row r="1833">
          <cell r="I1833" t="str">
            <v>Rozhodca</v>
          </cell>
          <cell r="P1833" t="str">
            <v>Víťaz</v>
          </cell>
        </row>
        <row r="1834">
          <cell r="E1834" t="str">
            <v>Skupina :</v>
          </cell>
          <cell r="F1834" t="e">
            <v>#N/A</v>
          </cell>
          <cell r="I1834" t="e">
            <v>#N/A</v>
          </cell>
          <cell r="N1834" t="str">
            <v/>
          </cell>
        </row>
        <row r="1836">
          <cell r="E1836" t="str">
            <v>Zápas:</v>
          </cell>
          <cell r="F1836" t="e">
            <v>#N/A</v>
          </cell>
        </row>
        <row r="1837">
          <cell r="H1837" t="str">
            <v>Udelené karty - priestupok</v>
          </cell>
        </row>
        <row r="1839">
          <cell r="I1839" t="e">
            <v>#N/A</v>
          </cell>
          <cell r="P1839" t="e">
            <v>#N/A</v>
          </cell>
        </row>
        <row r="1840">
          <cell r="H1840" t="str">
            <v>Ž</v>
          </cell>
          <cell r="O1840" t="str">
            <v>Ž</v>
          </cell>
        </row>
        <row r="1841">
          <cell r="H1841" t="str">
            <v>ŽČ</v>
          </cell>
          <cell r="O1841" t="str">
            <v>ŽČ</v>
          </cell>
        </row>
        <row r="1842">
          <cell r="H1842" t="str">
            <v>ŽČ</v>
          </cell>
          <cell r="O1842" t="str">
            <v>ŽČ</v>
          </cell>
        </row>
        <row r="1845">
          <cell r="A1845" t="e">
            <v>#N/A</v>
          </cell>
          <cell r="E1845" t="str">
            <v xml:space="preserve">zápas č. </v>
          </cell>
          <cell r="F1845" t="str">
            <v/>
          </cell>
          <cell r="H1845" t="str">
            <v>Servis</v>
          </cell>
          <cell r="V1845" t="str">
            <v>pomer</v>
          </cell>
          <cell r="Z1845" t="str">
            <v/>
          </cell>
          <cell r="AA1845" t="str">
            <v/>
          </cell>
        </row>
        <row r="1846">
          <cell r="G1846" t="str">
            <v>Time out</v>
          </cell>
          <cell r="H1846" t="str">
            <v>Príjem</v>
          </cell>
          <cell r="N1846">
            <v>1</v>
          </cell>
          <cell r="O1846">
            <v>2</v>
          </cell>
          <cell r="P1846">
            <v>3</v>
          </cell>
          <cell r="Q1846">
            <v>4</v>
          </cell>
          <cell r="R1846">
            <v>5</v>
          </cell>
          <cell r="S1846">
            <v>6</v>
          </cell>
          <cell r="T1846">
            <v>7</v>
          </cell>
          <cell r="V1846" t="str">
            <v>setov</v>
          </cell>
        </row>
        <row r="1847">
          <cell r="A1847" t="e">
            <v>#N/A</v>
          </cell>
          <cell r="E1847" t="str">
            <v>Stôl:</v>
          </cell>
          <cell r="F1847" t="e">
            <v>#N/A</v>
          </cell>
          <cell r="I1847" t="e">
            <v>#N/A</v>
          </cell>
          <cell r="V1847" t="str">
            <v/>
          </cell>
        </row>
        <row r="1849">
          <cell r="E1849" t="str">
            <v>Dátum:</v>
          </cell>
          <cell r="F1849">
            <v>43211</v>
          </cell>
        </row>
        <row r="1850">
          <cell r="A1850" t="e">
            <v>#N/A</v>
          </cell>
          <cell r="E1850" t="str">
            <v>Čas:</v>
          </cell>
          <cell r="I1850" t="e">
            <v>#N/A</v>
          </cell>
          <cell r="V1850" t="str">
            <v/>
          </cell>
        </row>
        <row r="1852">
          <cell r="E1852" t="str">
            <v>Kategória :</v>
          </cell>
          <cell r="F1852" t="str">
            <v>MŽ</v>
          </cell>
        </row>
        <row r="1853">
          <cell r="I1853" t="str">
            <v>Rozhodca</v>
          </cell>
          <cell r="P1853" t="str">
            <v>Víťaz</v>
          </cell>
        </row>
        <row r="1854">
          <cell r="E1854" t="str">
            <v>Skupina :</v>
          </cell>
          <cell r="F1854" t="e">
            <v>#N/A</v>
          </cell>
          <cell r="I1854" t="e">
            <v>#N/A</v>
          </cell>
          <cell r="N1854" t="str">
            <v/>
          </cell>
        </row>
        <row r="1856">
          <cell r="E1856" t="str">
            <v>Zápas:</v>
          </cell>
          <cell r="F1856" t="e">
            <v>#N/A</v>
          </cell>
        </row>
        <row r="1857">
          <cell r="H1857" t="str">
            <v>Udelené karty - priestupok</v>
          </cell>
        </row>
        <row r="1859">
          <cell r="I1859" t="e">
            <v>#N/A</v>
          </cell>
          <cell r="P1859" t="e">
            <v>#N/A</v>
          </cell>
        </row>
        <row r="1860">
          <cell r="H1860" t="str">
            <v>Ž</v>
          </cell>
          <cell r="O1860" t="str">
            <v>Ž</v>
          </cell>
        </row>
        <row r="1861">
          <cell r="H1861" t="str">
            <v>ŽČ</v>
          </cell>
          <cell r="O1861" t="str">
            <v>ŽČ</v>
          </cell>
        </row>
        <row r="1862">
          <cell r="H1862" t="str">
            <v>ŽČ</v>
          </cell>
          <cell r="O1862" t="str">
            <v>ŽČ</v>
          </cell>
        </row>
        <row r="1865">
          <cell r="A1865" t="e">
            <v>#N/A</v>
          </cell>
          <cell r="E1865" t="str">
            <v xml:space="preserve">zápas č. </v>
          </cell>
          <cell r="F1865" t="str">
            <v/>
          </cell>
          <cell r="H1865" t="str">
            <v>Servis</v>
          </cell>
          <cell r="V1865" t="str">
            <v>pomer</v>
          </cell>
          <cell r="Z1865" t="str">
            <v/>
          </cell>
          <cell r="AA1865" t="str">
            <v/>
          </cell>
        </row>
        <row r="1866">
          <cell r="G1866" t="str">
            <v>Time out</v>
          </cell>
          <cell r="H1866" t="str">
            <v>Príjem</v>
          </cell>
          <cell r="N1866">
            <v>1</v>
          </cell>
          <cell r="O1866">
            <v>2</v>
          </cell>
          <cell r="P1866">
            <v>3</v>
          </cell>
          <cell r="Q1866">
            <v>4</v>
          </cell>
          <cell r="R1866">
            <v>5</v>
          </cell>
          <cell r="S1866">
            <v>6</v>
          </cell>
          <cell r="T1866">
            <v>7</v>
          </cell>
          <cell r="V1866" t="str">
            <v>setov</v>
          </cell>
        </row>
        <row r="1867">
          <cell r="A1867" t="e">
            <v>#N/A</v>
          </cell>
          <cell r="E1867" t="str">
            <v>Stôl:</v>
          </cell>
          <cell r="F1867" t="e">
            <v>#N/A</v>
          </cell>
          <cell r="I1867" t="e">
            <v>#N/A</v>
          </cell>
          <cell r="V1867" t="str">
            <v/>
          </cell>
        </row>
        <row r="1869">
          <cell r="E1869" t="str">
            <v>Dátum:</v>
          </cell>
          <cell r="F1869">
            <v>43211</v>
          </cell>
        </row>
        <row r="1870">
          <cell r="A1870" t="e">
            <v>#N/A</v>
          </cell>
          <cell r="E1870" t="str">
            <v>Čas:</v>
          </cell>
          <cell r="I1870" t="e">
            <v>#N/A</v>
          </cell>
          <cell r="V1870" t="str">
            <v/>
          </cell>
        </row>
        <row r="1872">
          <cell r="E1872" t="str">
            <v>Kategória :</v>
          </cell>
          <cell r="F1872" t="str">
            <v>MŽ</v>
          </cell>
        </row>
        <row r="1873">
          <cell r="I1873" t="str">
            <v>Rozhodca</v>
          </cell>
          <cell r="P1873" t="str">
            <v>Víťaz</v>
          </cell>
        </row>
        <row r="1874">
          <cell r="E1874" t="str">
            <v>Skupina :</v>
          </cell>
          <cell r="F1874" t="e">
            <v>#N/A</v>
          </cell>
          <cell r="I1874" t="e">
            <v>#N/A</v>
          </cell>
          <cell r="N1874" t="str">
            <v/>
          </cell>
        </row>
        <row r="1876">
          <cell r="E1876" t="str">
            <v>Zápas:</v>
          </cell>
          <cell r="F1876" t="e">
            <v>#N/A</v>
          </cell>
        </row>
        <row r="1877">
          <cell r="H1877" t="str">
            <v>Udelené karty - priestupok</v>
          </cell>
        </row>
        <row r="1879">
          <cell r="I1879" t="e">
            <v>#N/A</v>
          </cell>
          <cell r="P1879" t="e">
            <v>#N/A</v>
          </cell>
        </row>
        <row r="1880">
          <cell r="H1880" t="str">
            <v>Ž</v>
          </cell>
          <cell r="O1880" t="str">
            <v>Ž</v>
          </cell>
        </row>
        <row r="1881">
          <cell r="H1881" t="str">
            <v>ŽČ</v>
          </cell>
          <cell r="O1881" t="str">
            <v>ŽČ</v>
          </cell>
        </row>
        <row r="1882">
          <cell r="H1882" t="str">
            <v>ŽČ</v>
          </cell>
          <cell r="O1882" t="str">
            <v>ŽČ</v>
          </cell>
        </row>
        <row r="1885">
          <cell r="A1885" t="e">
            <v>#N/A</v>
          </cell>
          <cell r="E1885" t="str">
            <v xml:space="preserve">zápas č. </v>
          </cell>
          <cell r="F1885" t="str">
            <v/>
          </cell>
          <cell r="H1885" t="str">
            <v>Servis</v>
          </cell>
          <cell r="V1885" t="str">
            <v>pomer</v>
          </cell>
          <cell r="Z1885" t="str">
            <v/>
          </cell>
          <cell r="AA1885" t="str">
            <v/>
          </cell>
        </row>
        <row r="1886">
          <cell r="G1886" t="str">
            <v>Time out</v>
          </cell>
          <cell r="H1886" t="str">
            <v>Príjem</v>
          </cell>
          <cell r="N1886">
            <v>1</v>
          </cell>
          <cell r="O1886">
            <v>2</v>
          </cell>
          <cell r="P1886">
            <v>3</v>
          </cell>
          <cell r="Q1886">
            <v>4</v>
          </cell>
          <cell r="R1886">
            <v>5</v>
          </cell>
          <cell r="S1886">
            <v>6</v>
          </cell>
          <cell r="T1886">
            <v>7</v>
          </cell>
          <cell r="V1886" t="str">
            <v>setov</v>
          </cell>
        </row>
        <row r="1887">
          <cell r="A1887" t="e">
            <v>#N/A</v>
          </cell>
          <cell r="E1887" t="str">
            <v>Stôl:</v>
          </cell>
          <cell r="F1887" t="e">
            <v>#N/A</v>
          </cell>
          <cell r="I1887" t="e">
            <v>#N/A</v>
          </cell>
          <cell r="V1887" t="str">
            <v/>
          </cell>
        </row>
        <row r="1889">
          <cell r="E1889" t="str">
            <v>Dátum:</v>
          </cell>
          <cell r="F1889">
            <v>43211</v>
          </cell>
        </row>
        <row r="1890">
          <cell r="A1890" t="e">
            <v>#N/A</v>
          </cell>
          <cell r="E1890" t="str">
            <v>Čas:</v>
          </cell>
          <cell r="I1890" t="e">
            <v>#N/A</v>
          </cell>
          <cell r="V1890" t="str">
            <v/>
          </cell>
        </row>
        <row r="1892">
          <cell r="E1892" t="str">
            <v>Kategória :</v>
          </cell>
          <cell r="F1892" t="str">
            <v>MŽ</v>
          </cell>
        </row>
        <row r="1893">
          <cell r="I1893" t="str">
            <v>Rozhodca</v>
          </cell>
          <cell r="P1893" t="str">
            <v>Víťaz</v>
          </cell>
        </row>
        <row r="1894">
          <cell r="E1894" t="str">
            <v>Skupina :</v>
          </cell>
          <cell r="F1894" t="e">
            <v>#N/A</v>
          </cell>
          <cell r="I1894" t="e">
            <v>#N/A</v>
          </cell>
          <cell r="N1894" t="str">
            <v/>
          </cell>
        </row>
        <row r="1896">
          <cell r="E1896" t="str">
            <v>Zápas:</v>
          </cell>
          <cell r="F1896" t="e">
            <v>#N/A</v>
          </cell>
        </row>
        <row r="1897">
          <cell r="H1897" t="str">
            <v>Udelené karty - priestupok</v>
          </cell>
        </row>
        <row r="1899">
          <cell r="I1899" t="e">
            <v>#N/A</v>
          </cell>
          <cell r="P1899" t="e">
            <v>#N/A</v>
          </cell>
        </row>
        <row r="1900">
          <cell r="H1900" t="str">
            <v>Ž</v>
          </cell>
          <cell r="O1900" t="str">
            <v>Ž</v>
          </cell>
        </row>
        <row r="1901">
          <cell r="H1901" t="str">
            <v>ŽČ</v>
          </cell>
          <cell r="O1901" t="str">
            <v>ŽČ</v>
          </cell>
        </row>
        <row r="1902">
          <cell r="H1902" t="str">
            <v>ŽČ</v>
          </cell>
          <cell r="O1902" t="str">
            <v>ŽČ</v>
          </cell>
        </row>
        <row r="1905">
          <cell r="A1905" t="e">
            <v>#N/A</v>
          </cell>
          <cell r="E1905" t="str">
            <v xml:space="preserve">zápas č. </v>
          </cell>
          <cell r="F1905" t="str">
            <v/>
          </cell>
          <cell r="H1905" t="str">
            <v>Servis</v>
          </cell>
          <cell r="V1905" t="str">
            <v>pomer</v>
          </cell>
          <cell r="Z1905" t="str">
            <v/>
          </cell>
          <cell r="AA1905" t="str">
            <v/>
          </cell>
        </row>
        <row r="1906">
          <cell r="G1906" t="str">
            <v>Time out</v>
          </cell>
          <cell r="H1906" t="str">
            <v>Príjem</v>
          </cell>
          <cell r="N1906">
            <v>1</v>
          </cell>
          <cell r="O1906">
            <v>2</v>
          </cell>
          <cell r="P1906">
            <v>3</v>
          </cell>
          <cell r="Q1906">
            <v>4</v>
          </cell>
          <cell r="R1906">
            <v>5</v>
          </cell>
          <cell r="S1906">
            <v>6</v>
          </cell>
          <cell r="T1906">
            <v>7</v>
          </cell>
          <cell r="V1906" t="str">
            <v>setov</v>
          </cell>
        </row>
        <row r="1907">
          <cell r="A1907" t="e">
            <v>#N/A</v>
          </cell>
          <cell r="E1907" t="str">
            <v>Stôl:</v>
          </cell>
          <cell r="F1907" t="e">
            <v>#N/A</v>
          </cell>
          <cell r="I1907" t="e">
            <v>#N/A</v>
          </cell>
          <cell r="V1907" t="str">
            <v/>
          </cell>
        </row>
        <row r="1909">
          <cell r="E1909" t="str">
            <v>Dátum:</v>
          </cell>
          <cell r="F1909">
            <v>43211</v>
          </cell>
        </row>
        <row r="1910">
          <cell r="A1910" t="e">
            <v>#N/A</v>
          </cell>
          <cell r="E1910" t="str">
            <v>Čas:</v>
          </cell>
          <cell r="I1910" t="e">
            <v>#N/A</v>
          </cell>
          <cell r="V1910" t="str">
            <v/>
          </cell>
        </row>
        <row r="1912">
          <cell r="E1912" t="str">
            <v>Kategória :</v>
          </cell>
          <cell r="F1912" t="str">
            <v>MŽ</v>
          </cell>
        </row>
        <row r="1913">
          <cell r="I1913" t="str">
            <v>Rozhodca</v>
          </cell>
          <cell r="P1913" t="str">
            <v>Víťaz</v>
          </cell>
        </row>
        <row r="1914">
          <cell r="E1914" t="str">
            <v>Skupina :</v>
          </cell>
          <cell r="F1914" t="e">
            <v>#N/A</v>
          </cell>
          <cell r="I1914" t="e">
            <v>#N/A</v>
          </cell>
          <cell r="N1914" t="str">
            <v/>
          </cell>
        </row>
        <row r="1916">
          <cell r="E1916" t="str">
            <v>Zápas:</v>
          </cell>
          <cell r="F1916" t="e">
            <v>#N/A</v>
          </cell>
        </row>
        <row r="1917">
          <cell r="H1917" t="str">
            <v>Udelené karty - priestupok</v>
          </cell>
        </row>
        <row r="1919">
          <cell r="I1919" t="e">
            <v>#N/A</v>
          </cell>
          <cell r="P1919" t="e">
            <v>#N/A</v>
          </cell>
        </row>
        <row r="1920">
          <cell r="H1920" t="str">
            <v>Ž</v>
          </cell>
          <cell r="O1920" t="str">
            <v>Ž</v>
          </cell>
        </row>
        <row r="1921">
          <cell r="H1921" t="str">
            <v>ŽČ</v>
          </cell>
          <cell r="O1921" t="str">
            <v>ŽČ</v>
          </cell>
        </row>
        <row r="1922">
          <cell r="H1922" t="str">
            <v>ŽČ</v>
          </cell>
          <cell r="O1922" t="str">
            <v>ŽČ</v>
          </cell>
        </row>
        <row r="1925">
          <cell r="A1925" t="e">
            <v>#N/A</v>
          </cell>
          <cell r="E1925" t="str">
            <v xml:space="preserve">zápas č. </v>
          </cell>
          <cell r="F1925" t="str">
            <v/>
          </cell>
          <cell r="H1925" t="str">
            <v>Servis</v>
          </cell>
          <cell r="V1925" t="str">
            <v>pomer</v>
          </cell>
          <cell r="Z1925" t="str">
            <v/>
          </cell>
          <cell r="AA1925" t="str">
            <v/>
          </cell>
        </row>
        <row r="1926">
          <cell r="G1926" t="str">
            <v>Time out</v>
          </cell>
          <cell r="H1926" t="str">
            <v>Príjem</v>
          </cell>
          <cell r="N1926">
            <v>1</v>
          </cell>
          <cell r="O1926">
            <v>2</v>
          </cell>
          <cell r="P1926">
            <v>3</v>
          </cell>
          <cell r="Q1926">
            <v>4</v>
          </cell>
          <cell r="R1926">
            <v>5</v>
          </cell>
          <cell r="S1926">
            <v>6</v>
          </cell>
          <cell r="T1926">
            <v>7</v>
          </cell>
          <cell r="V1926" t="str">
            <v>setov</v>
          </cell>
        </row>
        <row r="1927">
          <cell r="A1927" t="e">
            <v>#N/A</v>
          </cell>
          <cell r="E1927" t="str">
            <v>Stôl:</v>
          </cell>
          <cell r="F1927" t="e">
            <v>#N/A</v>
          </cell>
          <cell r="I1927" t="e">
            <v>#N/A</v>
          </cell>
          <cell r="V1927" t="str">
            <v/>
          </cell>
        </row>
        <row r="1929">
          <cell r="E1929" t="str">
            <v>Dátum:</v>
          </cell>
          <cell r="F1929">
            <v>43211</v>
          </cell>
        </row>
        <row r="1930">
          <cell r="A1930" t="e">
            <v>#N/A</v>
          </cell>
          <cell r="E1930" t="str">
            <v>Čas:</v>
          </cell>
          <cell r="I1930" t="e">
            <v>#N/A</v>
          </cell>
          <cell r="V1930" t="str">
            <v/>
          </cell>
        </row>
        <row r="1932">
          <cell r="E1932" t="str">
            <v>Kategória :</v>
          </cell>
          <cell r="F1932" t="str">
            <v>MŽ</v>
          </cell>
        </row>
        <row r="1933">
          <cell r="I1933" t="str">
            <v>Rozhodca</v>
          </cell>
          <cell r="P1933" t="str">
            <v>Víťaz</v>
          </cell>
        </row>
        <row r="1934">
          <cell r="E1934" t="str">
            <v>Skupina :</v>
          </cell>
          <cell r="F1934" t="e">
            <v>#N/A</v>
          </cell>
          <cell r="I1934" t="e">
            <v>#N/A</v>
          </cell>
          <cell r="N1934" t="str">
            <v/>
          </cell>
        </row>
        <row r="1936">
          <cell r="E1936" t="str">
            <v>Zápas:</v>
          </cell>
          <cell r="F1936" t="e">
            <v>#N/A</v>
          </cell>
        </row>
        <row r="1937">
          <cell r="H1937" t="str">
            <v>Udelené karty - priestupok</v>
          </cell>
        </row>
        <row r="1939">
          <cell r="I1939" t="e">
            <v>#N/A</v>
          </cell>
          <cell r="P1939" t="e">
            <v>#N/A</v>
          </cell>
        </row>
        <row r="1940">
          <cell r="H1940" t="str">
            <v>Ž</v>
          </cell>
          <cell r="O1940" t="str">
            <v>Ž</v>
          </cell>
        </row>
        <row r="1941">
          <cell r="H1941" t="str">
            <v>ŽČ</v>
          </cell>
          <cell r="O1941" t="str">
            <v>ŽČ</v>
          </cell>
        </row>
        <row r="1942">
          <cell r="H1942" t="str">
            <v>ŽČ</v>
          </cell>
          <cell r="O1942" t="str">
            <v>ŽČ</v>
          </cell>
        </row>
        <row r="1945">
          <cell r="A1945" t="e">
            <v>#N/A</v>
          </cell>
          <cell r="E1945" t="str">
            <v xml:space="preserve">zápas č. </v>
          </cell>
          <cell r="F1945" t="str">
            <v/>
          </cell>
          <cell r="H1945" t="str">
            <v>Servis</v>
          </cell>
          <cell r="V1945" t="str">
            <v>pomer</v>
          </cell>
          <cell r="Z1945" t="str">
            <v/>
          </cell>
          <cell r="AA1945" t="str">
            <v/>
          </cell>
        </row>
        <row r="1946">
          <cell r="G1946" t="str">
            <v>Time out</v>
          </cell>
          <cell r="H1946" t="str">
            <v>Príjem</v>
          </cell>
          <cell r="N1946">
            <v>1</v>
          </cell>
          <cell r="O1946">
            <v>2</v>
          </cell>
          <cell r="P1946">
            <v>3</v>
          </cell>
          <cell r="Q1946">
            <v>4</v>
          </cell>
          <cell r="R1946">
            <v>5</v>
          </cell>
          <cell r="S1946">
            <v>6</v>
          </cell>
          <cell r="T1946">
            <v>7</v>
          </cell>
          <cell r="V1946" t="str">
            <v>setov</v>
          </cell>
        </row>
        <row r="1947">
          <cell r="A1947" t="e">
            <v>#N/A</v>
          </cell>
          <cell r="E1947" t="str">
            <v>Stôl:</v>
          </cell>
          <cell r="F1947" t="e">
            <v>#N/A</v>
          </cell>
          <cell r="I1947" t="e">
            <v>#N/A</v>
          </cell>
          <cell r="V1947" t="str">
            <v/>
          </cell>
        </row>
        <row r="1949">
          <cell r="E1949" t="str">
            <v>Dátum:</v>
          </cell>
          <cell r="F1949">
            <v>43211</v>
          </cell>
        </row>
        <row r="1950">
          <cell r="A1950" t="e">
            <v>#N/A</v>
          </cell>
          <cell r="E1950" t="str">
            <v>Čas:</v>
          </cell>
          <cell r="I1950" t="e">
            <v>#N/A</v>
          </cell>
          <cell r="V1950" t="str">
            <v/>
          </cell>
        </row>
        <row r="1952">
          <cell r="E1952" t="str">
            <v>Kategória :</v>
          </cell>
          <cell r="F1952" t="str">
            <v>MŽ</v>
          </cell>
        </row>
        <row r="1953">
          <cell r="I1953" t="str">
            <v>Rozhodca</v>
          </cell>
          <cell r="P1953" t="str">
            <v>Víťaz</v>
          </cell>
        </row>
        <row r="1954">
          <cell r="E1954" t="str">
            <v>Skupina :</v>
          </cell>
          <cell r="F1954" t="e">
            <v>#N/A</v>
          </cell>
          <cell r="I1954" t="e">
            <v>#N/A</v>
          </cell>
          <cell r="N1954" t="str">
            <v/>
          </cell>
        </row>
        <row r="1956">
          <cell r="E1956" t="str">
            <v>Zápas:</v>
          </cell>
          <cell r="F1956" t="e">
            <v>#N/A</v>
          </cell>
        </row>
        <row r="1957">
          <cell r="H1957" t="str">
            <v>Udelené karty - priestupok</v>
          </cell>
        </row>
        <row r="1959">
          <cell r="I1959" t="e">
            <v>#N/A</v>
          </cell>
          <cell r="P1959" t="e">
            <v>#N/A</v>
          </cell>
        </row>
        <row r="1960">
          <cell r="H1960" t="str">
            <v>Ž</v>
          </cell>
          <cell r="O1960" t="str">
            <v>Ž</v>
          </cell>
        </row>
        <row r="1961">
          <cell r="H1961" t="str">
            <v>ŽČ</v>
          </cell>
          <cell r="O1961" t="str">
            <v>ŽČ</v>
          </cell>
        </row>
        <row r="1962">
          <cell r="H1962" t="str">
            <v>ŽČ</v>
          </cell>
          <cell r="O1962" t="str">
            <v>ŽČ</v>
          </cell>
        </row>
        <row r="1965">
          <cell r="A1965" t="e">
            <v>#N/A</v>
          </cell>
          <cell r="E1965" t="str">
            <v xml:space="preserve">zápas č. </v>
          </cell>
          <cell r="F1965" t="str">
            <v/>
          </cell>
          <cell r="H1965" t="str">
            <v>Servis</v>
          </cell>
          <cell r="V1965" t="str">
            <v>pomer</v>
          </cell>
          <cell r="Z1965" t="str">
            <v/>
          </cell>
          <cell r="AA1965" t="str">
            <v/>
          </cell>
        </row>
        <row r="1966">
          <cell r="G1966" t="str">
            <v>Time out</v>
          </cell>
          <cell r="H1966" t="str">
            <v>Príjem</v>
          </cell>
          <cell r="N1966">
            <v>1</v>
          </cell>
          <cell r="O1966">
            <v>2</v>
          </cell>
          <cell r="P1966">
            <v>3</v>
          </cell>
          <cell r="Q1966">
            <v>4</v>
          </cell>
          <cell r="R1966">
            <v>5</v>
          </cell>
          <cell r="S1966">
            <v>6</v>
          </cell>
          <cell r="T1966">
            <v>7</v>
          </cell>
          <cell r="V1966" t="str">
            <v>setov</v>
          </cell>
        </row>
        <row r="1967">
          <cell r="A1967" t="e">
            <v>#N/A</v>
          </cell>
          <cell r="E1967" t="str">
            <v>Stôl:</v>
          </cell>
          <cell r="F1967" t="e">
            <v>#N/A</v>
          </cell>
          <cell r="I1967" t="e">
            <v>#N/A</v>
          </cell>
          <cell r="V1967" t="str">
            <v/>
          </cell>
        </row>
        <row r="1969">
          <cell r="E1969" t="str">
            <v>Dátum:</v>
          </cell>
          <cell r="F1969">
            <v>43211</v>
          </cell>
        </row>
        <row r="1970">
          <cell r="A1970" t="e">
            <v>#N/A</v>
          </cell>
          <cell r="E1970" t="str">
            <v>Čas:</v>
          </cell>
          <cell r="I1970" t="e">
            <v>#N/A</v>
          </cell>
          <cell r="V1970" t="str">
            <v/>
          </cell>
        </row>
        <row r="1972">
          <cell r="E1972" t="str">
            <v>Kategória :</v>
          </cell>
          <cell r="F1972" t="str">
            <v>MŽ</v>
          </cell>
        </row>
        <row r="1973">
          <cell r="I1973" t="str">
            <v>Rozhodca</v>
          </cell>
          <cell r="P1973" t="str">
            <v>Víťaz</v>
          </cell>
        </row>
        <row r="1974">
          <cell r="E1974" t="str">
            <v>Skupina :</v>
          </cell>
          <cell r="F1974" t="e">
            <v>#N/A</v>
          </cell>
          <cell r="I1974" t="e">
            <v>#N/A</v>
          </cell>
          <cell r="N1974" t="str">
            <v/>
          </cell>
        </row>
        <row r="1976">
          <cell r="E1976" t="str">
            <v>Zápas:</v>
          </cell>
          <cell r="F1976" t="e">
            <v>#N/A</v>
          </cell>
        </row>
        <row r="1977">
          <cell r="H1977" t="str">
            <v>Udelené karty - priestupok</v>
          </cell>
        </row>
        <row r="1979">
          <cell r="I1979" t="e">
            <v>#N/A</v>
          </cell>
          <cell r="P1979" t="e">
            <v>#N/A</v>
          </cell>
        </row>
        <row r="1980">
          <cell r="H1980" t="str">
            <v>Ž</v>
          </cell>
          <cell r="O1980" t="str">
            <v>Ž</v>
          </cell>
        </row>
        <row r="1981">
          <cell r="H1981" t="str">
            <v>ŽČ</v>
          </cell>
          <cell r="O1981" t="str">
            <v>ŽČ</v>
          </cell>
        </row>
        <row r="1982">
          <cell r="H1982" t="str">
            <v>ŽČ</v>
          </cell>
          <cell r="O1982" t="str">
            <v>ŽČ</v>
          </cell>
        </row>
        <row r="1985">
          <cell r="A1985" t="e">
            <v>#N/A</v>
          </cell>
          <cell r="E1985" t="str">
            <v xml:space="preserve">zápas č. </v>
          </cell>
          <cell r="F1985" t="str">
            <v/>
          </cell>
          <cell r="H1985" t="str">
            <v>Servis</v>
          </cell>
          <cell r="V1985" t="str">
            <v>pomer</v>
          </cell>
          <cell r="Z1985" t="str">
            <v/>
          </cell>
          <cell r="AA1985" t="str">
            <v/>
          </cell>
        </row>
        <row r="1986">
          <cell r="G1986" t="str">
            <v>Time out</v>
          </cell>
          <cell r="H1986" t="str">
            <v>Príjem</v>
          </cell>
          <cell r="N1986">
            <v>1</v>
          </cell>
          <cell r="O1986">
            <v>2</v>
          </cell>
          <cell r="P1986">
            <v>3</v>
          </cell>
          <cell r="Q1986">
            <v>4</v>
          </cell>
          <cell r="R1986">
            <v>5</v>
          </cell>
          <cell r="S1986">
            <v>6</v>
          </cell>
          <cell r="T1986">
            <v>7</v>
          </cell>
          <cell r="V1986" t="str">
            <v>setov</v>
          </cell>
        </row>
        <row r="1987">
          <cell r="A1987" t="e">
            <v>#N/A</v>
          </cell>
          <cell r="E1987" t="str">
            <v>Stôl:</v>
          </cell>
          <cell r="F1987" t="e">
            <v>#N/A</v>
          </cell>
          <cell r="I1987" t="e">
            <v>#N/A</v>
          </cell>
          <cell r="V1987" t="str">
            <v/>
          </cell>
        </row>
        <row r="1989">
          <cell r="E1989" t="str">
            <v>Dátum:</v>
          </cell>
          <cell r="F1989">
            <v>43211</v>
          </cell>
        </row>
        <row r="1990">
          <cell r="A1990" t="e">
            <v>#N/A</v>
          </cell>
          <cell r="E1990" t="str">
            <v>Čas:</v>
          </cell>
          <cell r="I1990" t="e">
            <v>#N/A</v>
          </cell>
          <cell r="V1990" t="str">
            <v/>
          </cell>
        </row>
        <row r="1992">
          <cell r="E1992" t="str">
            <v>Kategória :</v>
          </cell>
          <cell r="F1992" t="str">
            <v>MŽ</v>
          </cell>
        </row>
        <row r="1993">
          <cell r="I1993" t="str">
            <v>Rozhodca</v>
          </cell>
          <cell r="P1993" t="str">
            <v>Víťaz</v>
          </cell>
        </row>
        <row r="1994">
          <cell r="E1994" t="str">
            <v>Skupina :</v>
          </cell>
          <cell r="F1994" t="e">
            <v>#N/A</v>
          </cell>
          <cell r="I1994" t="e">
            <v>#N/A</v>
          </cell>
          <cell r="N1994" t="str">
            <v/>
          </cell>
        </row>
        <row r="1996">
          <cell r="E1996" t="str">
            <v>Zápas:</v>
          </cell>
          <cell r="F1996" t="e">
            <v>#N/A</v>
          </cell>
        </row>
        <row r="1997">
          <cell r="H1997" t="str">
            <v>Udelené karty - priestupok</v>
          </cell>
        </row>
        <row r="1999">
          <cell r="I1999" t="e">
            <v>#N/A</v>
          </cell>
          <cell r="P1999" t="e">
            <v>#N/A</v>
          </cell>
        </row>
        <row r="2000">
          <cell r="H2000" t="str">
            <v>Ž</v>
          </cell>
          <cell r="O2000" t="str">
            <v>Ž</v>
          </cell>
        </row>
        <row r="2001">
          <cell r="H2001" t="str">
            <v>ŽČ</v>
          </cell>
          <cell r="O2001" t="str">
            <v>ŽČ</v>
          </cell>
        </row>
        <row r="2002">
          <cell r="H2002" t="str">
            <v>ŽČ</v>
          </cell>
          <cell r="O2002" t="str">
            <v>ŽČ</v>
          </cell>
        </row>
        <row r="2005">
          <cell r="A2005" t="e">
            <v>#N/A</v>
          </cell>
          <cell r="E2005" t="str">
            <v xml:space="preserve">zápas č. </v>
          </cell>
          <cell r="F2005" t="str">
            <v/>
          </cell>
          <cell r="H2005" t="str">
            <v>Servis</v>
          </cell>
          <cell r="V2005" t="str">
            <v>pomer</v>
          </cell>
          <cell r="Z2005" t="str">
            <v/>
          </cell>
          <cell r="AA2005" t="str">
            <v/>
          </cell>
        </row>
        <row r="2006">
          <cell r="G2006" t="str">
            <v>Time out</v>
          </cell>
          <cell r="H2006" t="str">
            <v>Príjem</v>
          </cell>
          <cell r="N2006">
            <v>1</v>
          </cell>
          <cell r="O2006">
            <v>2</v>
          </cell>
          <cell r="P2006">
            <v>3</v>
          </cell>
          <cell r="Q2006">
            <v>4</v>
          </cell>
          <cell r="R2006">
            <v>5</v>
          </cell>
          <cell r="S2006">
            <v>6</v>
          </cell>
          <cell r="T2006">
            <v>7</v>
          </cell>
          <cell r="V2006" t="str">
            <v>setov</v>
          </cell>
        </row>
        <row r="2007">
          <cell r="A2007" t="e">
            <v>#N/A</v>
          </cell>
          <cell r="E2007" t="str">
            <v>Stôl:</v>
          </cell>
          <cell r="F2007" t="e">
            <v>#N/A</v>
          </cell>
          <cell r="I2007" t="e">
            <v>#N/A</v>
          </cell>
          <cell r="V2007" t="str">
            <v/>
          </cell>
        </row>
        <row r="2009">
          <cell r="E2009" t="str">
            <v>Dátum:</v>
          </cell>
          <cell r="F2009">
            <v>43211</v>
          </cell>
        </row>
        <row r="2010">
          <cell r="A2010" t="e">
            <v>#N/A</v>
          </cell>
          <cell r="E2010" t="str">
            <v>Čas:</v>
          </cell>
          <cell r="I2010" t="e">
            <v>#N/A</v>
          </cell>
          <cell r="V2010" t="str">
            <v/>
          </cell>
        </row>
        <row r="2012">
          <cell r="E2012" t="str">
            <v>Kategória :</v>
          </cell>
          <cell r="F2012" t="str">
            <v>MŽ</v>
          </cell>
        </row>
        <row r="2013">
          <cell r="I2013" t="str">
            <v>Rozhodca</v>
          </cell>
          <cell r="P2013" t="str">
            <v>Víťaz</v>
          </cell>
        </row>
        <row r="2014">
          <cell r="E2014" t="str">
            <v>Skupina :</v>
          </cell>
          <cell r="F2014" t="e">
            <v>#N/A</v>
          </cell>
          <cell r="I2014" t="e">
            <v>#N/A</v>
          </cell>
          <cell r="N2014" t="str">
            <v/>
          </cell>
        </row>
        <row r="2016">
          <cell r="E2016" t="str">
            <v>Zápas:</v>
          </cell>
          <cell r="F2016" t="e">
            <v>#N/A</v>
          </cell>
        </row>
        <row r="2017">
          <cell r="H2017" t="str">
            <v>Udelené karty - priestupok</v>
          </cell>
        </row>
        <row r="2019">
          <cell r="I2019" t="e">
            <v>#N/A</v>
          </cell>
          <cell r="P2019" t="e">
            <v>#N/A</v>
          </cell>
        </row>
        <row r="2020">
          <cell r="H2020" t="str">
            <v>Ž</v>
          </cell>
          <cell r="O2020" t="str">
            <v>Ž</v>
          </cell>
        </row>
        <row r="2021">
          <cell r="H2021" t="str">
            <v>ŽČ</v>
          </cell>
          <cell r="O2021" t="str">
            <v>ŽČ</v>
          </cell>
        </row>
        <row r="2022">
          <cell r="H2022" t="str">
            <v>ŽČ</v>
          </cell>
          <cell r="O2022" t="str">
            <v>ŽČ</v>
          </cell>
        </row>
        <row r="2025">
          <cell r="A2025" t="e">
            <v>#N/A</v>
          </cell>
          <cell r="E2025" t="str">
            <v xml:space="preserve">zápas č. </v>
          </cell>
          <cell r="F2025" t="str">
            <v/>
          </cell>
          <cell r="H2025" t="str">
            <v>Servis</v>
          </cell>
          <cell r="V2025" t="str">
            <v>pomer</v>
          </cell>
          <cell r="Z2025" t="str">
            <v/>
          </cell>
          <cell r="AA2025" t="str">
            <v/>
          </cell>
        </row>
        <row r="2026">
          <cell r="G2026" t="str">
            <v>Time out</v>
          </cell>
          <cell r="H2026" t="str">
            <v>Príjem</v>
          </cell>
          <cell r="N2026">
            <v>1</v>
          </cell>
          <cell r="O2026">
            <v>2</v>
          </cell>
          <cell r="P2026">
            <v>3</v>
          </cell>
          <cell r="Q2026">
            <v>4</v>
          </cell>
          <cell r="R2026">
            <v>5</v>
          </cell>
          <cell r="S2026">
            <v>6</v>
          </cell>
          <cell r="T2026">
            <v>7</v>
          </cell>
          <cell r="V2026" t="str">
            <v>setov</v>
          </cell>
        </row>
        <row r="2027">
          <cell r="A2027" t="e">
            <v>#N/A</v>
          </cell>
          <cell r="E2027" t="str">
            <v>Stôl:</v>
          </cell>
          <cell r="F2027" t="e">
            <v>#N/A</v>
          </cell>
          <cell r="I2027" t="e">
            <v>#N/A</v>
          </cell>
          <cell r="V2027" t="str">
            <v/>
          </cell>
        </row>
        <row r="2029">
          <cell r="E2029" t="str">
            <v>Dátum:</v>
          </cell>
          <cell r="F2029">
            <v>43211</v>
          </cell>
        </row>
        <row r="2030">
          <cell r="A2030" t="e">
            <v>#N/A</v>
          </cell>
          <cell r="E2030" t="str">
            <v>Čas:</v>
          </cell>
          <cell r="I2030" t="e">
            <v>#N/A</v>
          </cell>
          <cell r="V2030" t="str">
            <v/>
          </cell>
        </row>
        <row r="2032">
          <cell r="E2032" t="str">
            <v>Kategória :</v>
          </cell>
          <cell r="F2032" t="str">
            <v>MŽ</v>
          </cell>
        </row>
        <row r="2033">
          <cell r="I2033" t="str">
            <v>Rozhodca</v>
          </cell>
          <cell r="P2033" t="str">
            <v>Víťaz</v>
          </cell>
        </row>
        <row r="2034">
          <cell r="E2034" t="str">
            <v>Skupina :</v>
          </cell>
          <cell r="F2034" t="e">
            <v>#N/A</v>
          </cell>
          <cell r="I2034" t="e">
            <v>#N/A</v>
          </cell>
          <cell r="N2034" t="str">
            <v/>
          </cell>
        </row>
        <row r="2036">
          <cell r="E2036" t="str">
            <v>Zápas:</v>
          </cell>
          <cell r="F2036" t="e">
            <v>#N/A</v>
          </cell>
        </row>
        <row r="2037">
          <cell r="H2037" t="str">
            <v>Udelené karty - priestupok</v>
          </cell>
        </row>
        <row r="2039">
          <cell r="I2039" t="e">
            <v>#N/A</v>
          </cell>
          <cell r="P2039" t="e">
            <v>#N/A</v>
          </cell>
        </row>
        <row r="2040">
          <cell r="H2040" t="str">
            <v>Ž</v>
          </cell>
          <cell r="O2040" t="str">
            <v>Ž</v>
          </cell>
        </row>
        <row r="2041">
          <cell r="H2041" t="str">
            <v>ŽČ</v>
          </cell>
          <cell r="O2041" t="str">
            <v>ŽČ</v>
          </cell>
        </row>
        <row r="2042">
          <cell r="H2042" t="str">
            <v>ŽČ</v>
          </cell>
          <cell r="O2042" t="str">
            <v>ŽČ</v>
          </cell>
        </row>
        <row r="2045">
          <cell r="A2045" t="e">
            <v>#N/A</v>
          </cell>
          <cell r="E2045" t="str">
            <v xml:space="preserve">zápas č. </v>
          </cell>
          <cell r="F2045" t="str">
            <v/>
          </cell>
          <cell r="H2045" t="str">
            <v>Servis</v>
          </cell>
          <cell r="V2045" t="str">
            <v>pomer</v>
          </cell>
          <cell r="Z2045" t="str">
            <v/>
          </cell>
          <cell r="AA2045" t="str">
            <v/>
          </cell>
        </row>
        <row r="2046">
          <cell r="G2046" t="str">
            <v>Time out</v>
          </cell>
          <cell r="H2046" t="str">
            <v>Príjem</v>
          </cell>
          <cell r="N2046">
            <v>1</v>
          </cell>
          <cell r="O2046">
            <v>2</v>
          </cell>
          <cell r="P2046">
            <v>3</v>
          </cell>
          <cell r="Q2046">
            <v>4</v>
          </cell>
          <cell r="R2046">
            <v>5</v>
          </cell>
          <cell r="S2046">
            <v>6</v>
          </cell>
          <cell r="T2046">
            <v>7</v>
          </cell>
          <cell r="V2046" t="str">
            <v>setov</v>
          </cell>
        </row>
        <row r="2047">
          <cell r="A2047" t="e">
            <v>#N/A</v>
          </cell>
          <cell r="E2047" t="str">
            <v>Stôl:</v>
          </cell>
          <cell r="F2047" t="e">
            <v>#N/A</v>
          </cell>
          <cell r="I2047" t="e">
            <v>#N/A</v>
          </cell>
          <cell r="V2047" t="str">
            <v/>
          </cell>
        </row>
        <row r="2049">
          <cell r="E2049" t="str">
            <v>Dátum:</v>
          </cell>
          <cell r="F2049">
            <v>43211</v>
          </cell>
        </row>
        <row r="2050">
          <cell r="A2050" t="e">
            <v>#N/A</v>
          </cell>
          <cell r="E2050" t="str">
            <v>Čas:</v>
          </cell>
          <cell r="I2050" t="e">
            <v>#N/A</v>
          </cell>
          <cell r="V2050" t="str">
            <v/>
          </cell>
        </row>
        <row r="2052">
          <cell r="E2052" t="str">
            <v>Kategória :</v>
          </cell>
          <cell r="F2052" t="str">
            <v>MŽ</v>
          </cell>
        </row>
        <row r="2053">
          <cell r="I2053" t="str">
            <v>Rozhodca</v>
          </cell>
          <cell r="P2053" t="str">
            <v>Víťaz</v>
          </cell>
        </row>
        <row r="2054">
          <cell r="E2054" t="str">
            <v>Skupina :</v>
          </cell>
          <cell r="F2054" t="e">
            <v>#N/A</v>
          </cell>
          <cell r="I2054" t="e">
            <v>#N/A</v>
          </cell>
          <cell r="N2054" t="str">
            <v/>
          </cell>
        </row>
        <row r="2056">
          <cell r="E2056" t="str">
            <v>Zápas:</v>
          </cell>
          <cell r="F2056" t="e">
            <v>#N/A</v>
          </cell>
        </row>
        <row r="2057">
          <cell r="H2057" t="str">
            <v>Udelené karty - priestupok</v>
          </cell>
        </row>
        <row r="2059">
          <cell r="I2059" t="e">
            <v>#N/A</v>
          </cell>
          <cell r="P2059" t="e">
            <v>#N/A</v>
          </cell>
        </row>
        <row r="2060">
          <cell r="H2060" t="str">
            <v>Ž</v>
          </cell>
          <cell r="O2060" t="str">
            <v>Ž</v>
          </cell>
        </row>
        <row r="2061">
          <cell r="H2061" t="str">
            <v>ŽČ</v>
          </cell>
          <cell r="O2061" t="str">
            <v>ŽČ</v>
          </cell>
        </row>
        <row r="2062">
          <cell r="H2062" t="str">
            <v>ŽČ</v>
          </cell>
          <cell r="O2062" t="str">
            <v>ŽČ</v>
          </cell>
        </row>
        <row r="2065">
          <cell r="A2065" t="e">
            <v>#N/A</v>
          </cell>
          <cell r="E2065" t="str">
            <v xml:space="preserve">zápas č. </v>
          </cell>
          <cell r="F2065" t="str">
            <v/>
          </cell>
          <cell r="H2065" t="str">
            <v>Servis</v>
          </cell>
          <cell r="V2065" t="str">
            <v>pomer</v>
          </cell>
          <cell r="Z2065" t="str">
            <v/>
          </cell>
          <cell r="AA2065" t="str">
            <v/>
          </cell>
        </row>
        <row r="2066">
          <cell r="G2066" t="str">
            <v>Time out</v>
          </cell>
          <cell r="H2066" t="str">
            <v>Príjem</v>
          </cell>
          <cell r="N2066">
            <v>1</v>
          </cell>
          <cell r="O2066">
            <v>2</v>
          </cell>
          <cell r="P2066">
            <v>3</v>
          </cell>
          <cell r="Q2066">
            <v>4</v>
          </cell>
          <cell r="R2066">
            <v>5</v>
          </cell>
          <cell r="S2066">
            <v>6</v>
          </cell>
          <cell r="T2066">
            <v>7</v>
          </cell>
          <cell r="V2066" t="str">
            <v>setov</v>
          </cell>
        </row>
        <row r="2067">
          <cell r="A2067" t="e">
            <v>#N/A</v>
          </cell>
          <cell r="E2067" t="str">
            <v>Stôl:</v>
          </cell>
          <cell r="F2067" t="e">
            <v>#N/A</v>
          </cell>
          <cell r="I2067" t="e">
            <v>#N/A</v>
          </cell>
          <cell r="V2067" t="str">
            <v/>
          </cell>
        </row>
        <row r="2069">
          <cell r="E2069" t="str">
            <v>Dátum:</v>
          </cell>
          <cell r="F2069">
            <v>43211</v>
          </cell>
        </row>
        <row r="2070">
          <cell r="A2070" t="e">
            <v>#N/A</v>
          </cell>
          <cell r="E2070" t="str">
            <v>Čas:</v>
          </cell>
          <cell r="I2070" t="e">
            <v>#N/A</v>
          </cell>
          <cell r="V2070" t="str">
            <v/>
          </cell>
        </row>
        <row r="2072">
          <cell r="E2072" t="str">
            <v>Kategória :</v>
          </cell>
          <cell r="F2072" t="str">
            <v>MŽ</v>
          </cell>
        </row>
        <row r="2073">
          <cell r="I2073" t="str">
            <v>Rozhodca</v>
          </cell>
          <cell r="P2073" t="str">
            <v>Víťaz</v>
          </cell>
        </row>
        <row r="2074">
          <cell r="E2074" t="str">
            <v>Skupina :</v>
          </cell>
          <cell r="F2074" t="e">
            <v>#N/A</v>
          </cell>
          <cell r="I2074" t="e">
            <v>#N/A</v>
          </cell>
          <cell r="N2074" t="str">
            <v/>
          </cell>
        </row>
        <row r="2076">
          <cell r="E2076" t="str">
            <v>Zápas:</v>
          </cell>
          <cell r="F2076" t="e">
            <v>#N/A</v>
          </cell>
        </row>
        <row r="2077">
          <cell r="H2077" t="str">
            <v>Udelené karty - priestupok</v>
          </cell>
        </row>
        <row r="2079">
          <cell r="I2079" t="e">
            <v>#N/A</v>
          </cell>
          <cell r="P2079" t="e">
            <v>#N/A</v>
          </cell>
        </row>
        <row r="2080">
          <cell r="H2080" t="str">
            <v>Ž</v>
          </cell>
          <cell r="O2080" t="str">
            <v>Ž</v>
          </cell>
        </row>
        <row r="2081">
          <cell r="H2081" t="str">
            <v>ŽČ</v>
          </cell>
          <cell r="O2081" t="str">
            <v>ŽČ</v>
          </cell>
        </row>
        <row r="2082">
          <cell r="H2082" t="str">
            <v>ŽČ</v>
          </cell>
          <cell r="O2082" t="str">
            <v>ŽČ</v>
          </cell>
        </row>
        <row r="2085">
          <cell r="A2085" t="e">
            <v>#N/A</v>
          </cell>
          <cell r="E2085" t="str">
            <v xml:space="preserve">zápas č. </v>
          </cell>
          <cell r="F2085" t="str">
            <v/>
          </cell>
          <cell r="H2085" t="str">
            <v>Servis</v>
          </cell>
          <cell r="V2085" t="str">
            <v>pomer</v>
          </cell>
          <cell r="Z2085" t="str">
            <v/>
          </cell>
          <cell r="AA2085" t="str">
            <v/>
          </cell>
        </row>
        <row r="2086">
          <cell r="G2086" t="str">
            <v>Time out</v>
          </cell>
          <cell r="H2086" t="str">
            <v>Príjem</v>
          </cell>
          <cell r="N2086">
            <v>1</v>
          </cell>
          <cell r="O2086">
            <v>2</v>
          </cell>
          <cell r="P2086">
            <v>3</v>
          </cell>
          <cell r="Q2086">
            <v>4</v>
          </cell>
          <cell r="R2086">
            <v>5</v>
          </cell>
          <cell r="S2086">
            <v>6</v>
          </cell>
          <cell r="T2086">
            <v>7</v>
          </cell>
          <cell r="V2086" t="str">
            <v>setov</v>
          </cell>
        </row>
        <row r="2087">
          <cell r="A2087" t="e">
            <v>#N/A</v>
          </cell>
          <cell r="E2087" t="str">
            <v>Stôl:</v>
          </cell>
          <cell r="F2087" t="e">
            <v>#N/A</v>
          </cell>
          <cell r="I2087" t="e">
            <v>#N/A</v>
          </cell>
          <cell r="V2087" t="str">
            <v/>
          </cell>
        </row>
        <row r="2089">
          <cell r="E2089" t="str">
            <v>Dátum:</v>
          </cell>
          <cell r="F2089">
            <v>43211</v>
          </cell>
        </row>
        <row r="2090">
          <cell r="A2090" t="e">
            <v>#N/A</v>
          </cell>
          <cell r="E2090" t="str">
            <v>Čas:</v>
          </cell>
          <cell r="I2090" t="e">
            <v>#N/A</v>
          </cell>
          <cell r="V2090" t="str">
            <v/>
          </cell>
        </row>
        <row r="2092">
          <cell r="E2092" t="str">
            <v>Kategória :</v>
          </cell>
          <cell r="F2092" t="str">
            <v>MŽ</v>
          </cell>
        </row>
        <row r="2093">
          <cell r="I2093" t="str">
            <v>Rozhodca</v>
          </cell>
          <cell r="P2093" t="str">
            <v>Víťaz</v>
          </cell>
        </row>
        <row r="2094">
          <cell r="E2094" t="str">
            <v>Skupina :</v>
          </cell>
          <cell r="F2094" t="e">
            <v>#N/A</v>
          </cell>
          <cell r="I2094" t="e">
            <v>#N/A</v>
          </cell>
          <cell r="N2094" t="str">
            <v/>
          </cell>
        </row>
        <row r="2096">
          <cell r="E2096" t="str">
            <v>Zápas:</v>
          </cell>
          <cell r="F2096" t="e">
            <v>#N/A</v>
          </cell>
        </row>
        <row r="2097">
          <cell r="H2097" t="str">
            <v>Udelené karty - priestupok</v>
          </cell>
        </row>
        <row r="2099">
          <cell r="I2099" t="e">
            <v>#N/A</v>
          </cell>
          <cell r="P2099" t="e">
            <v>#N/A</v>
          </cell>
        </row>
        <row r="2100">
          <cell r="H2100" t="str">
            <v>Ž</v>
          </cell>
          <cell r="O2100" t="str">
            <v>Ž</v>
          </cell>
        </row>
        <row r="2101">
          <cell r="H2101" t="str">
            <v>ŽČ</v>
          </cell>
          <cell r="O2101" t="str">
            <v>ŽČ</v>
          </cell>
        </row>
        <row r="2102">
          <cell r="H2102" t="str">
            <v>ŽČ</v>
          </cell>
          <cell r="O2102" t="str">
            <v>ŽČ</v>
          </cell>
        </row>
        <row r="2105">
          <cell r="A2105" t="e">
            <v>#N/A</v>
          </cell>
          <cell r="E2105" t="str">
            <v xml:space="preserve">zápas č. </v>
          </cell>
          <cell r="F2105" t="str">
            <v/>
          </cell>
          <cell r="H2105" t="str">
            <v>Servis</v>
          </cell>
          <cell r="V2105" t="str">
            <v>pomer</v>
          </cell>
          <cell r="Z2105" t="str">
            <v/>
          </cell>
          <cell r="AA2105" t="str">
            <v/>
          </cell>
        </row>
        <row r="2106">
          <cell r="G2106" t="str">
            <v>Time out</v>
          </cell>
          <cell r="H2106" t="str">
            <v>Príjem</v>
          </cell>
          <cell r="N2106">
            <v>1</v>
          </cell>
          <cell r="O2106">
            <v>2</v>
          </cell>
          <cell r="P2106">
            <v>3</v>
          </cell>
          <cell r="Q2106">
            <v>4</v>
          </cell>
          <cell r="R2106">
            <v>5</v>
          </cell>
          <cell r="S2106">
            <v>6</v>
          </cell>
          <cell r="T2106">
            <v>7</v>
          </cell>
          <cell r="V2106" t="str">
            <v>setov</v>
          </cell>
        </row>
        <row r="2107">
          <cell r="A2107" t="e">
            <v>#N/A</v>
          </cell>
          <cell r="E2107" t="str">
            <v>Stôl:</v>
          </cell>
          <cell r="F2107" t="e">
            <v>#N/A</v>
          </cell>
          <cell r="I2107" t="e">
            <v>#N/A</v>
          </cell>
          <cell r="V2107" t="str">
            <v/>
          </cell>
        </row>
        <row r="2109">
          <cell r="E2109" t="str">
            <v>Dátum:</v>
          </cell>
          <cell r="F2109">
            <v>43211</v>
          </cell>
        </row>
        <row r="2110">
          <cell r="A2110" t="e">
            <v>#N/A</v>
          </cell>
          <cell r="E2110" t="str">
            <v>Čas:</v>
          </cell>
          <cell r="I2110" t="e">
            <v>#N/A</v>
          </cell>
          <cell r="V2110" t="str">
            <v/>
          </cell>
        </row>
        <row r="2112">
          <cell r="E2112" t="str">
            <v>Kategória :</v>
          </cell>
          <cell r="F2112" t="str">
            <v>MŽ</v>
          </cell>
        </row>
        <row r="2113">
          <cell r="I2113" t="str">
            <v>Rozhodca</v>
          </cell>
          <cell r="P2113" t="str">
            <v>Víťaz</v>
          </cell>
        </row>
        <row r="2114">
          <cell r="E2114" t="str">
            <v>Skupina :</v>
          </cell>
          <cell r="F2114" t="e">
            <v>#N/A</v>
          </cell>
          <cell r="I2114" t="e">
            <v>#N/A</v>
          </cell>
          <cell r="N2114" t="str">
            <v/>
          </cell>
        </row>
        <row r="2116">
          <cell r="E2116" t="str">
            <v>Zápas:</v>
          </cell>
          <cell r="F2116" t="e">
            <v>#N/A</v>
          </cell>
        </row>
        <row r="2117">
          <cell r="H2117" t="str">
            <v>Udelené karty - priestupok</v>
          </cell>
        </row>
        <row r="2119">
          <cell r="I2119" t="e">
            <v>#N/A</v>
          </cell>
          <cell r="P2119" t="e">
            <v>#N/A</v>
          </cell>
        </row>
        <row r="2120">
          <cell r="H2120" t="str">
            <v>Ž</v>
          </cell>
          <cell r="O2120" t="str">
            <v>Ž</v>
          </cell>
        </row>
        <row r="2121">
          <cell r="H2121" t="str">
            <v>ŽČ</v>
          </cell>
          <cell r="O2121" t="str">
            <v>ŽČ</v>
          </cell>
        </row>
        <row r="2122">
          <cell r="H2122" t="str">
            <v>ŽČ</v>
          </cell>
          <cell r="O2122" t="str">
            <v>ŽČ</v>
          </cell>
        </row>
        <row r="2125">
          <cell r="A2125" t="e">
            <v>#N/A</v>
          </cell>
          <cell r="E2125" t="str">
            <v xml:space="preserve">zápas č. </v>
          </cell>
          <cell r="F2125" t="str">
            <v/>
          </cell>
          <cell r="H2125" t="str">
            <v>Servis</v>
          </cell>
          <cell r="V2125" t="str">
            <v>pomer</v>
          </cell>
          <cell r="Z2125" t="str">
            <v/>
          </cell>
          <cell r="AA2125" t="str">
            <v/>
          </cell>
        </row>
        <row r="2126">
          <cell r="G2126" t="str">
            <v>Time out</v>
          </cell>
          <cell r="H2126" t="str">
            <v>Príjem</v>
          </cell>
          <cell r="N2126">
            <v>1</v>
          </cell>
          <cell r="O2126">
            <v>2</v>
          </cell>
          <cell r="P2126">
            <v>3</v>
          </cell>
          <cell r="Q2126">
            <v>4</v>
          </cell>
          <cell r="R2126">
            <v>5</v>
          </cell>
          <cell r="S2126">
            <v>6</v>
          </cell>
          <cell r="T2126">
            <v>7</v>
          </cell>
          <cell r="V2126" t="str">
            <v>setov</v>
          </cell>
        </row>
        <row r="2127">
          <cell r="A2127" t="e">
            <v>#N/A</v>
          </cell>
          <cell r="E2127" t="str">
            <v>Stôl:</v>
          </cell>
          <cell r="F2127" t="e">
            <v>#N/A</v>
          </cell>
          <cell r="I2127" t="e">
            <v>#N/A</v>
          </cell>
          <cell r="V2127" t="str">
            <v/>
          </cell>
        </row>
        <row r="2129">
          <cell r="E2129" t="str">
            <v>Dátum:</v>
          </cell>
          <cell r="F2129">
            <v>43211</v>
          </cell>
        </row>
        <row r="2130">
          <cell r="A2130" t="e">
            <v>#N/A</v>
          </cell>
          <cell r="E2130" t="str">
            <v>Čas:</v>
          </cell>
          <cell r="I2130" t="e">
            <v>#N/A</v>
          </cell>
          <cell r="V2130" t="str">
            <v/>
          </cell>
        </row>
        <row r="2132">
          <cell r="E2132" t="str">
            <v>Kategória :</v>
          </cell>
          <cell r="F2132" t="str">
            <v>MŽ</v>
          </cell>
        </row>
        <row r="2133">
          <cell r="I2133" t="str">
            <v>Rozhodca</v>
          </cell>
          <cell r="P2133" t="str">
            <v>Víťaz</v>
          </cell>
        </row>
        <row r="2134">
          <cell r="E2134" t="str">
            <v>Skupina :</v>
          </cell>
          <cell r="F2134" t="e">
            <v>#N/A</v>
          </cell>
          <cell r="I2134" t="e">
            <v>#N/A</v>
          </cell>
          <cell r="N2134" t="str">
            <v/>
          </cell>
        </row>
        <row r="2136">
          <cell r="E2136" t="str">
            <v>Zápas:</v>
          </cell>
          <cell r="F2136" t="e">
            <v>#N/A</v>
          </cell>
        </row>
        <row r="2137">
          <cell r="H2137" t="str">
            <v>Udelené karty - priestupok</v>
          </cell>
        </row>
        <row r="2139">
          <cell r="I2139" t="e">
            <v>#N/A</v>
          </cell>
          <cell r="P2139" t="e">
            <v>#N/A</v>
          </cell>
        </row>
        <row r="2140">
          <cell r="H2140" t="str">
            <v>Ž</v>
          </cell>
          <cell r="O2140" t="str">
            <v>Ž</v>
          </cell>
        </row>
        <row r="2141">
          <cell r="H2141" t="str">
            <v>ŽČ</v>
          </cell>
          <cell r="O2141" t="str">
            <v>ŽČ</v>
          </cell>
        </row>
        <row r="2142">
          <cell r="H2142" t="str">
            <v>ŽČ</v>
          </cell>
          <cell r="O2142" t="str">
            <v>ŽČ</v>
          </cell>
        </row>
        <row r="2145">
          <cell r="A2145" t="e">
            <v>#N/A</v>
          </cell>
          <cell r="E2145" t="str">
            <v xml:space="preserve">zápas č. </v>
          </cell>
          <cell r="F2145" t="str">
            <v/>
          </cell>
          <cell r="H2145" t="str">
            <v>Servis</v>
          </cell>
          <cell r="V2145" t="str">
            <v>pomer</v>
          </cell>
          <cell r="Z2145" t="str">
            <v/>
          </cell>
          <cell r="AA2145" t="str">
            <v/>
          </cell>
        </row>
        <row r="2146">
          <cell r="G2146" t="str">
            <v>Time out</v>
          </cell>
          <cell r="H2146" t="str">
            <v>Príjem</v>
          </cell>
          <cell r="N2146">
            <v>1</v>
          </cell>
          <cell r="O2146">
            <v>2</v>
          </cell>
          <cell r="P2146">
            <v>3</v>
          </cell>
          <cell r="Q2146">
            <v>4</v>
          </cell>
          <cell r="R2146">
            <v>5</v>
          </cell>
          <cell r="S2146">
            <v>6</v>
          </cell>
          <cell r="T2146">
            <v>7</v>
          </cell>
          <cell r="V2146" t="str">
            <v>setov</v>
          </cell>
        </row>
        <row r="2147">
          <cell r="A2147" t="e">
            <v>#N/A</v>
          </cell>
          <cell r="E2147" t="str">
            <v>Stôl:</v>
          </cell>
          <cell r="F2147" t="e">
            <v>#N/A</v>
          </cell>
          <cell r="I2147" t="e">
            <v>#N/A</v>
          </cell>
          <cell r="V2147" t="str">
            <v/>
          </cell>
        </row>
        <row r="2149">
          <cell r="E2149" t="str">
            <v>Dátum:</v>
          </cell>
          <cell r="F2149">
            <v>43211</v>
          </cell>
        </row>
        <row r="2150">
          <cell r="A2150" t="e">
            <v>#N/A</v>
          </cell>
          <cell r="E2150" t="str">
            <v>Čas:</v>
          </cell>
          <cell r="I2150" t="e">
            <v>#N/A</v>
          </cell>
          <cell r="V2150" t="str">
            <v/>
          </cell>
        </row>
        <row r="2152">
          <cell r="E2152" t="str">
            <v>Kategória :</v>
          </cell>
          <cell r="F2152" t="str">
            <v>MŽ</v>
          </cell>
        </row>
        <row r="2153">
          <cell r="I2153" t="str">
            <v>Rozhodca</v>
          </cell>
          <cell r="P2153" t="str">
            <v>Víťaz</v>
          </cell>
        </row>
        <row r="2154">
          <cell r="E2154" t="str">
            <v>Skupina :</v>
          </cell>
          <cell r="F2154" t="e">
            <v>#N/A</v>
          </cell>
          <cell r="I2154" t="e">
            <v>#N/A</v>
          </cell>
          <cell r="N2154" t="str">
            <v/>
          </cell>
        </row>
        <row r="2156">
          <cell r="E2156" t="str">
            <v>Zápas:</v>
          </cell>
          <cell r="F2156" t="e">
            <v>#N/A</v>
          </cell>
        </row>
        <row r="2157">
          <cell r="H2157" t="str">
            <v>Udelené karty - priestupok</v>
          </cell>
        </row>
        <row r="2159">
          <cell r="I2159" t="e">
            <v>#N/A</v>
          </cell>
          <cell r="P2159" t="e">
            <v>#N/A</v>
          </cell>
        </row>
        <row r="2160">
          <cell r="H2160" t="str">
            <v>Ž</v>
          </cell>
          <cell r="O2160" t="str">
            <v>Ž</v>
          </cell>
        </row>
        <row r="2161">
          <cell r="H2161" t="str">
            <v>ŽČ</v>
          </cell>
          <cell r="O2161" t="str">
            <v>ŽČ</v>
          </cell>
        </row>
        <row r="2162">
          <cell r="H2162" t="str">
            <v>ŽČ</v>
          </cell>
          <cell r="O2162" t="str">
            <v>ŽČ</v>
          </cell>
        </row>
        <row r="2165">
          <cell r="A2165" t="e">
            <v>#N/A</v>
          </cell>
          <cell r="E2165" t="str">
            <v xml:space="preserve">zápas č. </v>
          </cell>
          <cell r="F2165" t="str">
            <v/>
          </cell>
          <cell r="H2165" t="str">
            <v>Servis</v>
          </cell>
          <cell r="V2165" t="str">
            <v>pomer</v>
          </cell>
          <cell r="Z2165" t="str">
            <v/>
          </cell>
          <cell r="AA2165" t="str">
            <v/>
          </cell>
        </row>
        <row r="2166">
          <cell r="G2166" t="str">
            <v>Time out</v>
          </cell>
          <cell r="H2166" t="str">
            <v>Príjem</v>
          </cell>
          <cell r="N2166">
            <v>1</v>
          </cell>
          <cell r="O2166">
            <v>2</v>
          </cell>
          <cell r="P2166">
            <v>3</v>
          </cell>
          <cell r="Q2166">
            <v>4</v>
          </cell>
          <cell r="R2166">
            <v>5</v>
          </cell>
          <cell r="S2166">
            <v>6</v>
          </cell>
          <cell r="T2166">
            <v>7</v>
          </cell>
          <cell r="V2166" t="str">
            <v>setov</v>
          </cell>
        </row>
        <row r="2167">
          <cell r="A2167" t="e">
            <v>#N/A</v>
          </cell>
          <cell r="E2167" t="str">
            <v>Stôl:</v>
          </cell>
          <cell r="F2167" t="e">
            <v>#N/A</v>
          </cell>
          <cell r="I2167" t="e">
            <v>#N/A</v>
          </cell>
          <cell r="V2167" t="str">
            <v/>
          </cell>
        </row>
        <row r="2169">
          <cell r="E2169" t="str">
            <v>Dátum:</v>
          </cell>
          <cell r="F2169">
            <v>43211</v>
          </cell>
        </row>
        <row r="2170">
          <cell r="A2170" t="e">
            <v>#N/A</v>
          </cell>
          <cell r="E2170" t="str">
            <v>Čas:</v>
          </cell>
          <cell r="I2170" t="e">
            <v>#N/A</v>
          </cell>
          <cell r="V2170" t="str">
            <v/>
          </cell>
        </row>
        <row r="2172">
          <cell r="E2172" t="str">
            <v>Kategória :</v>
          </cell>
          <cell r="F2172" t="str">
            <v>MŽ</v>
          </cell>
        </row>
        <row r="2173">
          <cell r="I2173" t="str">
            <v>Rozhodca</v>
          </cell>
          <cell r="P2173" t="str">
            <v>Víťaz</v>
          </cell>
        </row>
        <row r="2174">
          <cell r="E2174" t="str">
            <v>Skupina :</v>
          </cell>
          <cell r="F2174" t="e">
            <v>#N/A</v>
          </cell>
          <cell r="I2174" t="e">
            <v>#N/A</v>
          </cell>
          <cell r="N2174" t="str">
            <v/>
          </cell>
        </row>
        <row r="2176">
          <cell r="E2176" t="str">
            <v>Zápas:</v>
          </cell>
          <cell r="F2176" t="e">
            <v>#N/A</v>
          </cell>
        </row>
        <row r="2177">
          <cell r="H2177" t="str">
            <v>Udelené karty - priestupok</v>
          </cell>
        </row>
        <row r="2179">
          <cell r="I2179" t="e">
            <v>#N/A</v>
          </cell>
          <cell r="P2179" t="e">
            <v>#N/A</v>
          </cell>
        </row>
        <row r="2180">
          <cell r="H2180" t="str">
            <v>Ž</v>
          </cell>
          <cell r="O2180" t="str">
            <v>Ž</v>
          </cell>
        </row>
        <row r="2181">
          <cell r="H2181" t="str">
            <v>ŽČ</v>
          </cell>
          <cell r="O2181" t="str">
            <v>ŽČ</v>
          </cell>
        </row>
        <row r="2182">
          <cell r="H2182" t="str">
            <v>ŽČ</v>
          </cell>
          <cell r="O2182" t="str">
            <v>ŽČ</v>
          </cell>
        </row>
        <row r="2185">
          <cell r="A2185" t="e">
            <v>#N/A</v>
          </cell>
          <cell r="E2185" t="str">
            <v xml:space="preserve">zápas č. </v>
          </cell>
          <cell r="F2185" t="str">
            <v/>
          </cell>
          <cell r="H2185" t="str">
            <v>Servis</v>
          </cell>
          <cell r="V2185" t="str">
            <v>pomer</v>
          </cell>
          <cell r="Z2185" t="str">
            <v/>
          </cell>
          <cell r="AA2185" t="str">
            <v/>
          </cell>
        </row>
        <row r="2186">
          <cell r="G2186" t="str">
            <v>Time out</v>
          </cell>
          <cell r="H2186" t="str">
            <v>Príjem</v>
          </cell>
          <cell r="N2186">
            <v>1</v>
          </cell>
          <cell r="O2186">
            <v>2</v>
          </cell>
          <cell r="P2186">
            <v>3</v>
          </cell>
          <cell r="Q2186">
            <v>4</v>
          </cell>
          <cell r="R2186">
            <v>5</v>
          </cell>
          <cell r="S2186">
            <v>6</v>
          </cell>
          <cell r="T2186">
            <v>7</v>
          </cell>
          <cell r="V2186" t="str">
            <v>setov</v>
          </cell>
        </row>
        <row r="2187">
          <cell r="A2187" t="e">
            <v>#N/A</v>
          </cell>
          <cell r="E2187" t="str">
            <v>Stôl:</v>
          </cell>
          <cell r="F2187" t="e">
            <v>#N/A</v>
          </cell>
          <cell r="I2187" t="e">
            <v>#N/A</v>
          </cell>
          <cell r="V2187" t="str">
            <v/>
          </cell>
        </row>
        <row r="2189">
          <cell r="E2189" t="str">
            <v>Dátum:</v>
          </cell>
          <cell r="F2189">
            <v>43211</v>
          </cell>
        </row>
        <row r="2190">
          <cell r="A2190" t="e">
            <v>#N/A</v>
          </cell>
          <cell r="E2190" t="str">
            <v>Čas:</v>
          </cell>
          <cell r="I2190" t="e">
            <v>#N/A</v>
          </cell>
          <cell r="V2190" t="str">
            <v/>
          </cell>
        </row>
        <row r="2192">
          <cell r="E2192" t="str">
            <v>Kategória :</v>
          </cell>
          <cell r="F2192" t="str">
            <v>MŽ</v>
          </cell>
        </row>
        <row r="2193">
          <cell r="I2193" t="str">
            <v>Rozhodca</v>
          </cell>
          <cell r="P2193" t="str">
            <v>Víťaz</v>
          </cell>
        </row>
        <row r="2194">
          <cell r="E2194" t="str">
            <v>Skupina :</v>
          </cell>
          <cell r="F2194" t="e">
            <v>#N/A</v>
          </cell>
          <cell r="I2194" t="e">
            <v>#N/A</v>
          </cell>
          <cell r="N2194" t="str">
            <v/>
          </cell>
        </row>
        <row r="2196">
          <cell r="E2196" t="str">
            <v>Zápas:</v>
          </cell>
          <cell r="F2196" t="e">
            <v>#N/A</v>
          </cell>
        </row>
        <row r="2197">
          <cell r="H2197" t="str">
            <v>Udelené karty - priestupok</v>
          </cell>
        </row>
        <row r="2199">
          <cell r="I2199" t="e">
            <v>#N/A</v>
          </cell>
          <cell r="P2199" t="e">
            <v>#N/A</v>
          </cell>
        </row>
        <row r="2200">
          <cell r="H2200" t="str">
            <v>Ž</v>
          </cell>
          <cell r="O2200" t="str">
            <v>Ž</v>
          </cell>
        </row>
        <row r="2201">
          <cell r="H2201" t="str">
            <v>ŽČ</v>
          </cell>
          <cell r="O2201" t="str">
            <v>ŽČ</v>
          </cell>
        </row>
        <row r="2202">
          <cell r="H2202" t="str">
            <v>ŽČ</v>
          </cell>
          <cell r="O2202" t="str">
            <v>ŽČ</v>
          </cell>
        </row>
        <row r="2205">
          <cell r="A2205" t="e">
            <v>#N/A</v>
          </cell>
          <cell r="E2205" t="str">
            <v xml:space="preserve">zápas č. </v>
          </cell>
          <cell r="F2205" t="str">
            <v/>
          </cell>
          <cell r="H2205" t="str">
            <v>Servis</v>
          </cell>
          <cell r="V2205" t="str">
            <v>pomer</v>
          </cell>
          <cell r="Z2205" t="str">
            <v/>
          </cell>
          <cell r="AA2205" t="str">
            <v/>
          </cell>
        </row>
        <row r="2206">
          <cell r="G2206" t="str">
            <v>Time out</v>
          </cell>
          <cell r="H2206" t="str">
            <v>Príjem</v>
          </cell>
          <cell r="N2206">
            <v>1</v>
          </cell>
          <cell r="O2206">
            <v>2</v>
          </cell>
          <cell r="P2206">
            <v>3</v>
          </cell>
          <cell r="Q2206">
            <v>4</v>
          </cell>
          <cell r="R2206">
            <v>5</v>
          </cell>
          <cell r="S2206">
            <v>6</v>
          </cell>
          <cell r="T2206">
            <v>7</v>
          </cell>
          <cell r="V2206" t="str">
            <v>setov</v>
          </cell>
        </row>
        <row r="2207">
          <cell r="A2207" t="e">
            <v>#N/A</v>
          </cell>
          <cell r="E2207" t="str">
            <v>Stôl:</v>
          </cell>
          <cell r="F2207" t="e">
            <v>#N/A</v>
          </cell>
          <cell r="I2207" t="e">
            <v>#N/A</v>
          </cell>
          <cell r="V2207" t="str">
            <v/>
          </cell>
        </row>
        <row r="2209">
          <cell r="E2209" t="str">
            <v>Dátum:</v>
          </cell>
          <cell r="F2209">
            <v>43211</v>
          </cell>
        </row>
        <row r="2210">
          <cell r="A2210" t="e">
            <v>#N/A</v>
          </cell>
          <cell r="E2210" t="str">
            <v>Čas:</v>
          </cell>
          <cell r="I2210" t="e">
            <v>#N/A</v>
          </cell>
          <cell r="V2210" t="str">
            <v/>
          </cell>
        </row>
        <row r="2212">
          <cell r="E2212" t="str">
            <v>Kategória :</v>
          </cell>
          <cell r="F2212" t="str">
            <v>MŽ</v>
          </cell>
        </row>
        <row r="2213">
          <cell r="I2213" t="str">
            <v>Rozhodca</v>
          </cell>
          <cell r="P2213" t="str">
            <v>Víťaz</v>
          </cell>
        </row>
        <row r="2214">
          <cell r="E2214" t="str">
            <v>Skupina :</v>
          </cell>
          <cell r="F2214" t="e">
            <v>#N/A</v>
          </cell>
          <cell r="I2214" t="e">
            <v>#N/A</v>
          </cell>
          <cell r="N2214" t="str">
            <v/>
          </cell>
        </row>
        <row r="2216">
          <cell r="E2216" t="str">
            <v>Zápas:</v>
          </cell>
          <cell r="F2216" t="e">
            <v>#N/A</v>
          </cell>
        </row>
        <row r="2217">
          <cell r="H2217" t="str">
            <v>Udelené karty - priestupok</v>
          </cell>
        </row>
        <row r="2219">
          <cell r="I2219" t="e">
            <v>#N/A</v>
          </cell>
          <cell r="P2219" t="e">
            <v>#N/A</v>
          </cell>
        </row>
        <row r="2220">
          <cell r="H2220" t="str">
            <v>Ž</v>
          </cell>
          <cell r="O2220" t="str">
            <v>Ž</v>
          </cell>
        </row>
        <row r="2221">
          <cell r="H2221" t="str">
            <v>ŽČ</v>
          </cell>
          <cell r="O2221" t="str">
            <v>ŽČ</v>
          </cell>
        </row>
        <row r="2222">
          <cell r="H2222" t="str">
            <v>ŽČ</v>
          </cell>
          <cell r="O2222" t="str">
            <v>ŽČ</v>
          </cell>
        </row>
        <row r="2225">
          <cell r="A2225" t="e">
            <v>#N/A</v>
          </cell>
          <cell r="E2225" t="str">
            <v xml:space="preserve">zápas č. </v>
          </cell>
          <cell r="F2225" t="str">
            <v/>
          </cell>
          <cell r="H2225" t="str">
            <v>Servis</v>
          </cell>
          <cell r="V2225" t="str">
            <v>pomer</v>
          </cell>
          <cell r="Z2225" t="str">
            <v/>
          </cell>
          <cell r="AA2225" t="str">
            <v/>
          </cell>
        </row>
        <row r="2226">
          <cell r="G2226" t="str">
            <v>Time out</v>
          </cell>
          <cell r="H2226" t="str">
            <v>Príjem</v>
          </cell>
          <cell r="N2226">
            <v>1</v>
          </cell>
          <cell r="O2226">
            <v>2</v>
          </cell>
          <cell r="P2226">
            <v>3</v>
          </cell>
          <cell r="Q2226">
            <v>4</v>
          </cell>
          <cell r="R2226">
            <v>5</v>
          </cell>
          <cell r="S2226">
            <v>6</v>
          </cell>
          <cell r="T2226">
            <v>7</v>
          </cell>
          <cell r="V2226" t="str">
            <v>setov</v>
          </cell>
        </row>
        <row r="2227">
          <cell r="A2227" t="e">
            <v>#N/A</v>
          </cell>
          <cell r="E2227" t="str">
            <v>Stôl:</v>
          </cell>
          <cell r="F2227" t="e">
            <v>#N/A</v>
          </cell>
          <cell r="I2227" t="e">
            <v>#N/A</v>
          </cell>
          <cell r="V2227" t="str">
            <v/>
          </cell>
        </row>
        <row r="2229">
          <cell r="E2229" t="str">
            <v>Dátum:</v>
          </cell>
          <cell r="F2229">
            <v>43211</v>
          </cell>
        </row>
        <row r="2230">
          <cell r="A2230" t="e">
            <v>#N/A</v>
          </cell>
          <cell r="E2230" t="str">
            <v>Čas:</v>
          </cell>
          <cell r="I2230" t="e">
            <v>#N/A</v>
          </cell>
          <cell r="V2230" t="str">
            <v/>
          </cell>
        </row>
        <row r="2232">
          <cell r="E2232" t="str">
            <v>Kategória :</v>
          </cell>
          <cell r="F2232" t="str">
            <v>MŽ</v>
          </cell>
        </row>
        <row r="2233">
          <cell r="I2233" t="str">
            <v>Rozhodca</v>
          </cell>
          <cell r="P2233" t="str">
            <v>Víťaz</v>
          </cell>
        </row>
        <row r="2234">
          <cell r="E2234" t="str">
            <v>Skupina :</v>
          </cell>
          <cell r="F2234" t="e">
            <v>#N/A</v>
          </cell>
          <cell r="I2234" t="e">
            <v>#N/A</v>
          </cell>
          <cell r="N2234" t="str">
            <v/>
          </cell>
        </row>
        <row r="2236">
          <cell r="E2236" t="str">
            <v>Zápas:</v>
          </cell>
          <cell r="F2236" t="e">
            <v>#N/A</v>
          </cell>
        </row>
        <row r="2237">
          <cell r="H2237" t="str">
            <v>Udelené karty - priestupok</v>
          </cell>
        </row>
        <row r="2239">
          <cell r="I2239" t="e">
            <v>#N/A</v>
          </cell>
          <cell r="P2239" t="e">
            <v>#N/A</v>
          </cell>
        </row>
        <row r="2240">
          <cell r="H2240" t="str">
            <v>Ž</v>
          </cell>
          <cell r="O2240" t="str">
            <v>Ž</v>
          </cell>
        </row>
        <row r="2241">
          <cell r="H2241" t="str">
            <v>ŽČ</v>
          </cell>
          <cell r="O2241" t="str">
            <v>ŽČ</v>
          </cell>
        </row>
        <row r="2242">
          <cell r="H2242" t="str">
            <v>ŽČ</v>
          </cell>
          <cell r="O2242" t="str">
            <v>ŽČ</v>
          </cell>
        </row>
        <row r="2245">
          <cell r="A2245" t="e">
            <v>#N/A</v>
          </cell>
          <cell r="E2245" t="str">
            <v xml:space="preserve">zápas č. </v>
          </cell>
          <cell r="F2245" t="str">
            <v/>
          </cell>
          <cell r="H2245" t="str">
            <v>Servis</v>
          </cell>
          <cell r="V2245" t="str">
            <v>pomer</v>
          </cell>
          <cell r="Z2245" t="str">
            <v/>
          </cell>
          <cell r="AA2245" t="str">
            <v/>
          </cell>
        </row>
        <row r="2246">
          <cell r="G2246" t="str">
            <v>Time out</v>
          </cell>
          <cell r="H2246" t="str">
            <v>Príjem</v>
          </cell>
          <cell r="N2246">
            <v>1</v>
          </cell>
          <cell r="O2246">
            <v>2</v>
          </cell>
          <cell r="P2246">
            <v>3</v>
          </cell>
          <cell r="Q2246">
            <v>4</v>
          </cell>
          <cell r="R2246">
            <v>5</v>
          </cell>
          <cell r="S2246">
            <v>6</v>
          </cell>
          <cell r="T2246">
            <v>7</v>
          </cell>
          <cell r="V2246" t="str">
            <v>setov</v>
          </cell>
        </row>
        <row r="2247">
          <cell r="A2247" t="e">
            <v>#N/A</v>
          </cell>
          <cell r="E2247" t="str">
            <v>Stôl:</v>
          </cell>
          <cell r="F2247" t="e">
            <v>#N/A</v>
          </cell>
          <cell r="I2247" t="e">
            <v>#N/A</v>
          </cell>
          <cell r="V2247" t="str">
            <v/>
          </cell>
        </row>
        <row r="2249">
          <cell r="E2249" t="str">
            <v>Dátum:</v>
          </cell>
          <cell r="F2249">
            <v>43211</v>
          </cell>
        </row>
        <row r="2250">
          <cell r="A2250" t="e">
            <v>#N/A</v>
          </cell>
          <cell r="E2250" t="str">
            <v>Čas:</v>
          </cell>
          <cell r="I2250" t="e">
            <v>#N/A</v>
          </cell>
          <cell r="V2250" t="str">
            <v/>
          </cell>
        </row>
        <row r="2252">
          <cell r="E2252" t="str">
            <v>Kategória :</v>
          </cell>
          <cell r="F2252" t="str">
            <v>MŽ</v>
          </cell>
        </row>
        <row r="2253">
          <cell r="I2253" t="str">
            <v>Rozhodca</v>
          </cell>
          <cell r="P2253" t="str">
            <v>Víťaz</v>
          </cell>
        </row>
        <row r="2254">
          <cell r="E2254" t="str">
            <v>Skupina :</v>
          </cell>
          <cell r="F2254" t="e">
            <v>#N/A</v>
          </cell>
          <cell r="I2254" t="e">
            <v>#N/A</v>
          </cell>
          <cell r="N2254" t="str">
            <v/>
          </cell>
        </row>
        <row r="2256">
          <cell r="E2256" t="str">
            <v>Zápas:</v>
          </cell>
          <cell r="F2256" t="e">
            <v>#N/A</v>
          </cell>
        </row>
        <row r="2257">
          <cell r="H2257" t="str">
            <v>Udelené karty - priestupok</v>
          </cell>
        </row>
        <row r="2259">
          <cell r="I2259" t="e">
            <v>#N/A</v>
          </cell>
          <cell r="P2259" t="e">
            <v>#N/A</v>
          </cell>
        </row>
        <row r="2260">
          <cell r="H2260" t="str">
            <v>Ž</v>
          </cell>
          <cell r="O2260" t="str">
            <v>Ž</v>
          </cell>
        </row>
        <row r="2261">
          <cell r="H2261" t="str">
            <v>ŽČ</v>
          </cell>
          <cell r="O2261" t="str">
            <v>ŽČ</v>
          </cell>
        </row>
        <row r="2262">
          <cell r="H2262" t="str">
            <v>ŽČ</v>
          </cell>
          <cell r="O2262" t="str">
            <v>ŽČ</v>
          </cell>
        </row>
        <row r="2265">
          <cell r="A2265" t="e">
            <v>#N/A</v>
          </cell>
          <cell r="E2265" t="str">
            <v xml:space="preserve">zápas č. </v>
          </cell>
          <cell r="F2265" t="str">
            <v/>
          </cell>
          <cell r="H2265" t="str">
            <v>Servis</v>
          </cell>
          <cell r="V2265" t="str">
            <v>pomer</v>
          </cell>
          <cell r="Z2265" t="str">
            <v/>
          </cell>
          <cell r="AA2265" t="str">
            <v/>
          </cell>
        </row>
        <row r="2266">
          <cell r="G2266" t="str">
            <v>Time out</v>
          </cell>
          <cell r="H2266" t="str">
            <v>Príjem</v>
          </cell>
          <cell r="N2266">
            <v>1</v>
          </cell>
          <cell r="O2266">
            <v>2</v>
          </cell>
          <cell r="P2266">
            <v>3</v>
          </cell>
          <cell r="Q2266">
            <v>4</v>
          </cell>
          <cell r="R2266">
            <v>5</v>
          </cell>
          <cell r="S2266">
            <v>6</v>
          </cell>
          <cell r="T2266">
            <v>7</v>
          </cell>
          <cell r="V2266" t="str">
            <v>setov</v>
          </cell>
        </row>
        <row r="2267">
          <cell r="A2267" t="e">
            <v>#N/A</v>
          </cell>
          <cell r="E2267" t="str">
            <v>Stôl:</v>
          </cell>
          <cell r="F2267" t="e">
            <v>#N/A</v>
          </cell>
          <cell r="I2267" t="e">
            <v>#N/A</v>
          </cell>
          <cell r="V2267" t="str">
            <v/>
          </cell>
        </row>
        <row r="2269">
          <cell r="E2269" t="str">
            <v>Dátum:</v>
          </cell>
          <cell r="F2269">
            <v>43211</v>
          </cell>
        </row>
        <row r="2270">
          <cell r="A2270" t="e">
            <v>#N/A</v>
          </cell>
          <cell r="E2270" t="str">
            <v>Čas:</v>
          </cell>
          <cell r="I2270" t="e">
            <v>#N/A</v>
          </cell>
          <cell r="V2270" t="str">
            <v/>
          </cell>
        </row>
        <row r="2272">
          <cell r="E2272" t="str">
            <v>Kategória :</v>
          </cell>
          <cell r="F2272" t="str">
            <v>MŽ</v>
          </cell>
        </row>
        <row r="2273">
          <cell r="I2273" t="str">
            <v>Rozhodca</v>
          </cell>
          <cell r="P2273" t="str">
            <v>Víťaz</v>
          </cell>
        </row>
        <row r="2274">
          <cell r="E2274" t="str">
            <v>Skupina :</v>
          </cell>
          <cell r="F2274" t="e">
            <v>#N/A</v>
          </cell>
          <cell r="I2274" t="e">
            <v>#N/A</v>
          </cell>
          <cell r="N2274" t="str">
            <v/>
          </cell>
        </row>
        <row r="2276">
          <cell r="E2276" t="str">
            <v>Zápas:</v>
          </cell>
          <cell r="F2276" t="e">
            <v>#N/A</v>
          </cell>
        </row>
        <row r="2277">
          <cell r="H2277" t="str">
            <v>Udelené karty - priestupok</v>
          </cell>
        </row>
        <row r="2279">
          <cell r="I2279" t="e">
            <v>#N/A</v>
          </cell>
          <cell r="P2279" t="e">
            <v>#N/A</v>
          </cell>
        </row>
        <row r="2280">
          <cell r="H2280" t="str">
            <v>Ž</v>
          </cell>
          <cell r="O2280" t="str">
            <v>Ž</v>
          </cell>
        </row>
        <row r="2281">
          <cell r="H2281" t="str">
            <v>ŽČ</v>
          </cell>
          <cell r="O2281" t="str">
            <v>ŽČ</v>
          </cell>
        </row>
        <row r="2282">
          <cell r="H2282" t="str">
            <v>ŽČ</v>
          </cell>
          <cell r="O2282" t="str">
            <v>ŽČ</v>
          </cell>
        </row>
        <row r="2285">
          <cell r="A2285" t="e">
            <v>#N/A</v>
          </cell>
          <cell r="E2285" t="str">
            <v xml:space="preserve">zápas č. </v>
          </cell>
          <cell r="F2285" t="str">
            <v/>
          </cell>
          <cell r="H2285" t="str">
            <v>Servis</v>
          </cell>
          <cell r="V2285" t="str">
            <v>pomer</v>
          </cell>
          <cell r="Z2285" t="str">
            <v/>
          </cell>
          <cell r="AA2285" t="str">
            <v/>
          </cell>
        </row>
        <row r="2286">
          <cell r="G2286" t="str">
            <v>Time out</v>
          </cell>
          <cell r="H2286" t="str">
            <v>Príjem</v>
          </cell>
          <cell r="N2286">
            <v>1</v>
          </cell>
          <cell r="O2286">
            <v>2</v>
          </cell>
          <cell r="P2286">
            <v>3</v>
          </cell>
          <cell r="Q2286">
            <v>4</v>
          </cell>
          <cell r="R2286">
            <v>5</v>
          </cell>
          <cell r="S2286">
            <v>6</v>
          </cell>
          <cell r="T2286">
            <v>7</v>
          </cell>
          <cell r="V2286" t="str">
            <v>setov</v>
          </cell>
        </row>
        <row r="2287">
          <cell r="A2287" t="e">
            <v>#N/A</v>
          </cell>
          <cell r="E2287" t="str">
            <v>Stôl:</v>
          </cell>
          <cell r="F2287" t="e">
            <v>#N/A</v>
          </cell>
          <cell r="I2287" t="e">
            <v>#N/A</v>
          </cell>
          <cell r="V2287" t="str">
            <v/>
          </cell>
        </row>
        <row r="2289">
          <cell r="E2289" t="str">
            <v>Dátum:</v>
          </cell>
          <cell r="F2289">
            <v>43211</v>
          </cell>
        </row>
        <row r="2290">
          <cell r="A2290" t="e">
            <v>#N/A</v>
          </cell>
          <cell r="E2290" t="str">
            <v>Čas:</v>
          </cell>
          <cell r="I2290" t="e">
            <v>#N/A</v>
          </cell>
          <cell r="V2290" t="str">
            <v/>
          </cell>
        </row>
        <row r="2292">
          <cell r="E2292" t="str">
            <v>Kategória :</v>
          </cell>
          <cell r="F2292" t="str">
            <v>MŽ</v>
          </cell>
        </row>
        <row r="2293">
          <cell r="I2293" t="str">
            <v>Rozhodca</v>
          </cell>
          <cell r="P2293" t="str">
            <v>Víťaz</v>
          </cell>
        </row>
        <row r="2294">
          <cell r="E2294" t="str">
            <v>Skupina :</v>
          </cell>
          <cell r="F2294" t="e">
            <v>#N/A</v>
          </cell>
          <cell r="I2294" t="e">
            <v>#N/A</v>
          </cell>
          <cell r="N2294" t="str">
            <v/>
          </cell>
        </row>
        <row r="2296">
          <cell r="E2296" t="str">
            <v>Zápas:</v>
          </cell>
          <cell r="F2296" t="e">
            <v>#N/A</v>
          </cell>
        </row>
        <row r="2297">
          <cell r="H2297" t="str">
            <v>Udelené karty - priestupok</v>
          </cell>
        </row>
        <row r="2299">
          <cell r="I2299" t="e">
            <v>#N/A</v>
          </cell>
          <cell r="P2299" t="e">
            <v>#N/A</v>
          </cell>
        </row>
        <row r="2300">
          <cell r="H2300" t="str">
            <v>Ž</v>
          </cell>
          <cell r="O2300" t="str">
            <v>Ž</v>
          </cell>
        </row>
        <row r="2301">
          <cell r="H2301" t="str">
            <v>ŽČ</v>
          </cell>
          <cell r="O2301" t="str">
            <v>ŽČ</v>
          </cell>
        </row>
        <row r="2302">
          <cell r="H2302" t="str">
            <v>ŽČ</v>
          </cell>
          <cell r="O2302" t="str">
            <v>ŽČ</v>
          </cell>
        </row>
        <row r="2305">
          <cell r="A2305" t="e">
            <v>#N/A</v>
          </cell>
          <cell r="E2305" t="str">
            <v xml:space="preserve">zápas č. </v>
          </cell>
          <cell r="F2305" t="str">
            <v/>
          </cell>
          <cell r="H2305" t="str">
            <v>Servis</v>
          </cell>
          <cell r="V2305" t="str">
            <v>pomer</v>
          </cell>
          <cell r="Z2305" t="str">
            <v/>
          </cell>
          <cell r="AA2305" t="str">
            <v/>
          </cell>
        </row>
        <row r="2306">
          <cell r="G2306" t="str">
            <v>Time out</v>
          </cell>
          <cell r="H2306" t="str">
            <v>Príjem</v>
          </cell>
          <cell r="N2306">
            <v>1</v>
          </cell>
          <cell r="O2306">
            <v>2</v>
          </cell>
          <cell r="P2306">
            <v>3</v>
          </cell>
          <cell r="Q2306">
            <v>4</v>
          </cell>
          <cell r="R2306">
            <v>5</v>
          </cell>
          <cell r="S2306">
            <v>6</v>
          </cell>
          <cell r="T2306">
            <v>7</v>
          </cell>
          <cell r="V2306" t="str">
            <v>setov</v>
          </cell>
        </row>
        <row r="2307">
          <cell r="A2307" t="e">
            <v>#N/A</v>
          </cell>
          <cell r="E2307" t="str">
            <v>Stôl:</v>
          </cell>
          <cell r="F2307" t="e">
            <v>#N/A</v>
          </cell>
          <cell r="I2307" t="e">
            <v>#N/A</v>
          </cell>
          <cell r="V2307" t="str">
            <v/>
          </cell>
        </row>
        <row r="2309">
          <cell r="E2309" t="str">
            <v>Dátum:</v>
          </cell>
          <cell r="F2309">
            <v>43211</v>
          </cell>
        </row>
        <row r="2310">
          <cell r="A2310" t="e">
            <v>#N/A</v>
          </cell>
          <cell r="E2310" t="str">
            <v>Čas:</v>
          </cell>
          <cell r="I2310" t="e">
            <v>#N/A</v>
          </cell>
          <cell r="V2310" t="str">
            <v/>
          </cell>
        </row>
        <row r="2312">
          <cell r="E2312" t="str">
            <v>Kategória :</v>
          </cell>
          <cell r="F2312" t="str">
            <v>MŽ</v>
          </cell>
        </row>
        <row r="2313">
          <cell r="I2313" t="str">
            <v>Rozhodca</v>
          </cell>
          <cell r="P2313" t="str">
            <v>Víťaz</v>
          </cell>
        </row>
        <row r="2314">
          <cell r="E2314" t="str">
            <v>Skupina :</v>
          </cell>
          <cell r="F2314" t="e">
            <v>#N/A</v>
          </cell>
          <cell r="I2314" t="e">
            <v>#N/A</v>
          </cell>
          <cell r="N2314" t="str">
            <v/>
          </cell>
        </row>
        <row r="2316">
          <cell r="E2316" t="str">
            <v>Zápas:</v>
          </cell>
          <cell r="F2316" t="e">
            <v>#N/A</v>
          </cell>
        </row>
        <row r="2317">
          <cell r="H2317" t="str">
            <v>Udelené karty - priestupok</v>
          </cell>
        </row>
        <row r="2319">
          <cell r="I2319" t="e">
            <v>#N/A</v>
          </cell>
          <cell r="P2319" t="e">
            <v>#N/A</v>
          </cell>
        </row>
        <row r="2320">
          <cell r="H2320" t="str">
            <v>Ž</v>
          </cell>
          <cell r="O2320" t="str">
            <v>Ž</v>
          </cell>
        </row>
        <row r="2321">
          <cell r="H2321" t="str">
            <v>ŽČ</v>
          </cell>
          <cell r="O2321" t="str">
            <v>ŽČ</v>
          </cell>
        </row>
        <row r="2322">
          <cell r="H2322" t="str">
            <v>ŽČ</v>
          </cell>
          <cell r="O2322" t="str">
            <v>ŽČ</v>
          </cell>
        </row>
        <row r="2325">
          <cell r="A2325" t="e">
            <v>#N/A</v>
          </cell>
          <cell r="E2325" t="str">
            <v xml:space="preserve">zápas č. </v>
          </cell>
          <cell r="F2325" t="str">
            <v/>
          </cell>
          <cell r="H2325" t="str">
            <v>Servis</v>
          </cell>
          <cell r="V2325" t="str">
            <v>pomer</v>
          </cell>
          <cell r="Z2325" t="str">
            <v/>
          </cell>
          <cell r="AA2325" t="str">
            <v/>
          </cell>
        </row>
        <row r="2326">
          <cell r="G2326" t="str">
            <v>Time out</v>
          </cell>
          <cell r="H2326" t="str">
            <v>Príjem</v>
          </cell>
          <cell r="N2326">
            <v>1</v>
          </cell>
          <cell r="O2326">
            <v>2</v>
          </cell>
          <cell r="P2326">
            <v>3</v>
          </cell>
          <cell r="Q2326">
            <v>4</v>
          </cell>
          <cell r="R2326">
            <v>5</v>
          </cell>
          <cell r="S2326">
            <v>6</v>
          </cell>
          <cell r="T2326">
            <v>7</v>
          </cell>
          <cell r="V2326" t="str">
            <v>setov</v>
          </cell>
        </row>
        <row r="2327">
          <cell r="A2327" t="e">
            <v>#N/A</v>
          </cell>
          <cell r="E2327" t="str">
            <v>Stôl:</v>
          </cell>
          <cell r="F2327" t="e">
            <v>#N/A</v>
          </cell>
          <cell r="I2327" t="e">
            <v>#N/A</v>
          </cell>
          <cell r="V2327" t="str">
            <v/>
          </cell>
        </row>
        <row r="2329">
          <cell r="E2329" t="str">
            <v>Dátum:</v>
          </cell>
          <cell r="F2329">
            <v>43211</v>
          </cell>
        </row>
        <row r="2330">
          <cell r="A2330" t="e">
            <v>#N/A</v>
          </cell>
          <cell r="E2330" t="str">
            <v>Čas:</v>
          </cell>
          <cell r="I2330" t="e">
            <v>#N/A</v>
          </cell>
          <cell r="V2330" t="str">
            <v/>
          </cell>
        </row>
        <row r="2332">
          <cell r="E2332" t="str">
            <v>Kategória :</v>
          </cell>
          <cell r="F2332" t="str">
            <v>MŽ</v>
          </cell>
        </row>
        <row r="2333">
          <cell r="I2333" t="str">
            <v>Rozhodca</v>
          </cell>
          <cell r="P2333" t="str">
            <v>Víťaz</v>
          </cell>
        </row>
        <row r="2334">
          <cell r="E2334" t="str">
            <v>Skupina :</v>
          </cell>
          <cell r="F2334" t="e">
            <v>#N/A</v>
          </cell>
          <cell r="I2334" t="e">
            <v>#N/A</v>
          </cell>
          <cell r="N2334" t="str">
            <v/>
          </cell>
        </row>
        <row r="2336">
          <cell r="E2336" t="str">
            <v>Zápas:</v>
          </cell>
          <cell r="F2336" t="e">
            <v>#N/A</v>
          </cell>
        </row>
        <row r="2337">
          <cell r="H2337" t="str">
            <v>Udelené karty - priestupok</v>
          </cell>
        </row>
        <row r="2339">
          <cell r="I2339" t="e">
            <v>#N/A</v>
          </cell>
          <cell r="P2339" t="e">
            <v>#N/A</v>
          </cell>
        </row>
        <row r="2340">
          <cell r="H2340" t="str">
            <v>Ž</v>
          </cell>
          <cell r="O2340" t="str">
            <v>Ž</v>
          </cell>
        </row>
        <row r="2341">
          <cell r="H2341" t="str">
            <v>ŽČ</v>
          </cell>
          <cell r="O2341" t="str">
            <v>ŽČ</v>
          </cell>
        </row>
        <row r="2342">
          <cell r="H2342" t="str">
            <v>ŽČ</v>
          </cell>
          <cell r="O2342" t="str">
            <v>ŽČ</v>
          </cell>
        </row>
        <row r="2345">
          <cell r="A2345" t="e">
            <v>#N/A</v>
          </cell>
          <cell r="E2345" t="str">
            <v xml:space="preserve">zápas č. </v>
          </cell>
          <cell r="F2345" t="str">
            <v/>
          </cell>
          <cell r="H2345" t="str">
            <v>Servis</v>
          </cell>
          <cell r="V2345" t="str">
            <v>pomer</v>
          </cell>
          <cell r="Z2345" t="str">
            <v/>
          </cell>
          <cell r="AA2345" t="str">
            <v/>
          </cell>
        </row>
        <row r="2346">
          <cell r="G2346" t="str">
            <v>Time out</v>
          </cell>
          <cell r="H2346" t="str">
            <v>Príjem</v>
          </cell>
          <cell r="N2346">
            <v>1</v>
          </cell>
          <cell r="O2346">
            <v>2</v>
          </cell>
          <cell r="P2346">
            <v>3</v>
          </cell>
          <cell r="Q2346">
            <v>4</v>
          </cell>
          <cell r="R2346">
            <v>5</v>
          </cell>
          <cell r="S2346">
            <v>6</v>
          </cell>
          <cell r="T2346">
            <v>7</v>
          </cell>
          <cell r="V2346" t="str">
            <v>setov</v>
          </cell>
        </row>
        <row r="2347">
          <cell r="A2347" t="e">
            <v>#N/A</v>
          </cell>
          <cell r="E2347" t="str">
            <v>Stôl:</v>
          </cell>
          <cell r="F2347" t="e">
            <v>#N/A</v>
          </cell>
          <cell r="I2347" t="e">
            <v>#N/A</v>
          </cell>
          <cell r="V2347" t="str">
            <v/>
          </cell>
        </row>
        <row r="2349">
          <cell r="E2349" t="str">
            <v>Dátum:</v>
          </cell>
          <cell r="F2349">
            <v>43211</v>
          </cell>
        </row>
        <row r="2350">
          <cell r="A2350" t="e">
            <v>#N/A</v>
          </cell>
          <cell r="E2350" t="str">
            <v>Čas:</v>
          </cell>
          <cell r="I2350" t="e">
            <v>#N/A</v>
          </cell>
          <cell r="V2350" t="str">
            <v/>
          </cell>
        </row>
        <row r="2352">
          <cell r="E2352" t="str">
            <v>Kategória :</v>
          </cell>
          <cell r="F2352" t="str">
            <v>MŽ</v>
          </cell>
        </row>
        <row r="2353">
          <cell r="I2353" t="str">
            <v>Rozhodca</v>
          </cell>
          <cell r="P2353" t="str">
            <v>Víťaz</v>
          </cell>
        </row>
        <row r="2354">
          <cell r="E2354" t="str">
            <v>Skupina :</v>
          </cell>
          <cell r="F2354" t="e">
            <v>#N/A</v>
          </cell>
          <cell r="I2354" t="e">
            <v>#N/A</v>
          </cell>
          <cell r="N2354" t="str">
            <v/>
          </cell>
        </row>
        <row r="2356">
          <cell r="E2356" t="str">
            <v>Zápas:</v>
          </cell>
          <cell r="F2356" t="e">
            <v>#N/A</v>
          </cell>
        </row>
        <row r="2357">
          <cell r="H2357" t="str">
            <v>Udelené karty - priestupok</v>
          </cell>
        </row>
        <row r="2359">
          <cell r="I2359" t="e">
            <v>#N/A</v>
          </cell>
          <cell r="P2359" t="e">
            <v>#N/A</v>
          </cell>
        </row>
        <row r="2360">
          <cell r="H2360" t="str">
            <v>Ž</v>
          </cell>
          <cell r="O2360" t="str">
            <v>Ž</v>
          </cell>
        </row>
        <row r="2361">
          <cell r="H2361" t="str">
            <v>ŽČ</v>
          </cell>
          <cell r="O2361" t="str">
            <v>ŽČ</v>
          </cell>
        </row>
        <row r="2362">
          <cell r="H2362" t="str">
            <v>ŽČ</v>
          </cell>
          <cell r="O2362" t="str">
            <v>ŽČ</v>
          </cell>
        </row>
        <row r="2365">
          <cell r="A2365" t="e">
            <v>#N/A</v>
          </cell>
          <cell r="E2365" t="str">
            <v xml:space="preserve">zápas č. </v>
          </cell>
          <cell r="F2365" t="str">
            <v/>
          </cell>
          <cell r="H2365" t="str">
            <v>Servis</v>
          </cell>
          <cell r="V2365" t="str">
            <v>pomer</v>
          </cell>
          <cell r="Z2365" t="str">
            <v/>
          </cell>
          <cell r="AA2365" t="str">
            <v/>
          </cell>
        </row>
        <row r="2366">
          <cell r="G2366" t="str">
            <v>Time out</v>
          </cell>
          <cell r="H2366" t="str">
            <v>Príjem</v>
          </cell>
          <cell r="N2366">
            <v>1</v>
          </cell>
          <cell r="O2366">
            <v>2</v>
          </cell>
          <cell r="P2366">
            <v>3</v>
          </cell>
          <cell r="Q2366">
            <v>4</v>
          </cell>
          <cell r="R2366">
            <v>5</v>
          </cell>
          <cell r="S2366">
            <v>6</v>
          </cell>
          <cell r="T2366">
            <v>7</v>
          </cell>
          <cell r="V2366" t="str">
            <v>setov</v>
          </cell>
        </row>
        <row r="2367">
          <cell r="A2367" t="e">
            <v>#N/A</v>
          </cell>
          <cell r="E2367" t="str">
            <v>Stôl:</v>
          </cell>
          <cell r="F2367" t="e">
            <v>#N/A</v>
          </cell>
          <cell r="I2367" t="e">
            <v>#N/A</v>
          </cell>
          <cell r="V2367" t="str">
            <v/>
          </cell>
        </row>
        <row r="2369">
          <cell r="E2369" t="str">
            <v>Dátum:</v>
          </cell>
          <cell r="F2369">
            <v>43211</v>
          </cell>
        </row>
        <row r="2370">
          <cell r="A2370" t="e">
            <v>#N/A</v>
          </cell>
          <cell r="E2370" t="str">
            <v>Čas:</v>
          </cell>
          <cell r="I2370" t="e">
            <v>#N/A</v>
          </cell>
          <cell r="V2370" t="str">
            <v/>
          </cell>
        </row>
        <row r="2372">
          <cell r="E2372" t="str">
            <v>Kategória :</v>
          </cell>
          <cell r="F2372" t="str">
            <v>MŽ</v>
          </cell>
        </row>
        <row r="2373">
          <cell r="I2373" t="str">
            <v>Rozhodca</v>
          </cell>
          <cell r="P2373" t="str">
            <v>Víťaz</v>
          </cell>
        </row>
        <row r="2374">
          <cell r="E2374" t="str">
            <v>Skupina :</v>
          </cell>
          <cell r="F2374" t="e">
            <v>#N/A</v>
          </cell>
          <cell r="I2374" t="e">
            <v>#N/A</v>
          </cell>
          <cell r="N2374" t="str">
            <v/>
          </cell>
        </row>
        <row r="2376">
          <cell r="E2376" t="str">
            <v>Zápas:</v>
          </cell>
          <cell r="F2376" t="e">
            <v>#N/A</v>
          </cell>
        </row>
        <row r="2377">
          <cell r="H2377" t="str">
            <v>Udelené karty - priestupok</v>
          </cell>
        </row>
        <row r="2379">
          <cell r="I2379" t="e">
            <v>#N/A</v>
          </cell>
          <cell r="P2379" t="e">
            <v>#N/A</v>
          </cell>
        </row>
        <row r="2380">
          <cell r="H2380" t="str">
            <v>Ž</v>
          </cell>
          <cell r="O2380" t="str">
            <v>Ž</v>
          </cell>
        </row>
        <row r="2381">
          <cell r="H2381" t="str">
            <v>ŽČ</v>
          </cell>
          <cell r="O2381" t="str">
            <v>ŽČ</v>
          </cell>
        </row>
        <row r="2382">
          <cell r="H2382" t="str">
            <v>ŽČ</v>
          </cell>
          <cell r="O2382" t="str">
            <v>ŽČ</v>
          </cell>
        </row>
        <row r="2385">
          <cell r="A2385" t="e">
            <v>#N/A</v>
          </cell>
          <cell r="E2385" t="str">
            <v xml:space="preserve">zápas č. </v>
          </cell>
          <cell r="F2385" t="str">
            <v/>
          </cell>
          <cell r="H2385" t="str">
            <v>Servis</v>
          </cell>
          <cell r="V2385" t="str">
            <v>pomer</v>
          </cell>
          <cell r="Z2385" t="str">
            <v/>
          </cell>
          <cell r="AA2385" t="str">
            <v/>
          </cell>
        </row>
        <row r="2386">
          <cell r="G2386" t="str">
            <v>Time out</v>
          </cell>
          <cell r="H2386" t="str">
            <v>Príjem</v>
          </cell>
          <cell r="N2386">
            <v>1</v>
          </cell>
          <cell r="O2386">
            <v>2</v>
          </cell>
          <cell r="P2386">
            <v>3</v>
          </cell>
          <cell r="Q2386">
            <v>4</v>
          </cell>
          <cell r="R2386">
            <v>5</v>
          </cell>
          <cell r="S2386">
            <v>6</v>
          </cell>
          <cell r="T2386">
            <v>7</v>
          </cell>
          <cell r="V2386" t="str">
            <v>setov</v>
          </cell>
        </row>
        <row r="2387">
          <cell r="A2387" t="e">
            <v>#N/A</v>
          </cell>
          <cell r="E2387" t="str">
            <v>Stôl:</v>
          </cell>
          <cell r="F2387" t="e">
            <v>#N/A</v>
          </cell>
          <cell r="I2387" t="e">
            <v>#N/A</v>
          </cell>
          <cell r="V2387" t="str">
            <v/>
          </cell>
        </row>
        <row r="2389">
          <cell r="E2389" t="str">
            <v>Dátum:</v>
          </cell>
          <cell r="F2389">
            <v>43211</v>
          </cell>
        </row>
        <row r="2390">
          <cell r="A2390" t="e">
            <v>#N/A</v>
          </cell>
          <cell r="E2390" t="str">
            <v>Čas:</v>
          </cell>
          <cell r="I2390" t="e">
            <v>#N/A</v>
          </cell>
          <cell r="V2390" t="str">
            <v/>
          </cell>
        </row>
        <row r="2392">
          <cell r="E2392" t="str">
            <v>Kategória :</v>
          </cell>
          <cell r="F2392" t="str">
            <v>MŽ</v>
          </cell>
        </row>
        <row r="2393">
          <cell r="I2393" t="str">
            <v>Rozhodca</v>
          </cell>
          <cell r="P2393" t="str">
            <v>Víťaz</v>
          </cell>
        </row>
        <row r="2394">
          <cell r="E2394" t="str">
            <v>Skupina :</v>
          </cell>
          <cell r="F2394" t="e">
            <v>#N/A</v>
          </cell>
          <cell r="I2394" t="e">
            <v>#N/A</v>
          </cell>
          <cell r="N2394" t="str">
            <v/>
          </cell>
        </row>
        <row r="2396">
          <cell r="E2396" t="str">
            <v>Zápas:</v>
          </cell>
          <cell r="F2396" t="e">
            <v>#N/A</v>
          </cell>
        </row>
        <row r="2397">
          <cell r="H2397" t="str">
            <v>Udelené karty - priestupok</v>
          </cell>
        </row>
        <row r="2399">
          <cell r="I2399" t="e">
            <v>#N/A</v>
          </cell>
          <cell r="P2399" t="e">
            <v>#N/A</v>
          </cell>
        </row>
        <row r="2400">
          <cell r="H2400" t="str">
            <v>Ž</v>
          </cell>
          <cell r="O2400" t="str">
            <v>Ž</v>
          </cell>
        </row>
        <row r="2401">
          <cell r="H2401" t="str">
            <v>ŽČ</v>
          </cell>
          <cell r="O2401" t="str">
            <v>ŽČ</v>
          </cell>
        </row>
        <row r="2402">
          <cell r="H2402" t="str">
            <v>ŽČ</v>
          </cell>
          <cell r="O2402" t="str">
            <v>ŽČ</v>
          </cell>
        </row>
        <row r="2405">
          <cell r="A2405" t="e">
            <v>#N/A</v>
          </cell>
          <cell r="E2405" t="str">
            <v xml:space="preserve">zápas č. </v>
          </cell>
          <cell r="F2405" t="str">
            <v/>
          </cell>
          <cell r="H2405" t="str">
            <v>Servis</v>
          </cell>
          <cell r="V2405" t="str">
            <v>pomer</v>
          </cell>
          <cell r="Z2405" t="str">
            <v/>
          </cell>
          <cell r="AA2405" t="str">
            <v/>
          </cell>
        </row>
        <row r="2406">
          <cell r="G2406" t="str">
            <v>Time out</v>
          </cell>
          <cell r="H2406" t="str">
            <v>Príjem</v>
          </cell>
          <cell r="N2406">
            <v>1</v>
          </cell>
          <cell r="O2406">
            <v>2</v>
          </cell>
          <cell r="P2406">
            <v>3</v>
          </cell>
          <cell r="Q2406">
            <v>4</v>
          </cell>
          <cell r="R2406">
            <v>5</v>
          </cell>
          <cell r="S2406">
            <v>6</v>
          </cell>
          <cell r="T2406">
            <v>7</v>
          </cell>
          <cell r="V2406" t="str">
            <v>setov</v>
          </cell>
        </row>
        <row r="2407">
          <cell r="A2407" t="e">
            <v>#N/A</v>
          </cell>
          <cell r="E2407" t="str">
            <v>Stôl:</v>
          </cell>
          <cell r="F2407" t="e">
            <v>#N/A</v>
          </cell>
          <cell r="I2407" t="e">
            <v>#N/A</v>
          </cell>
          <cell r="V2407" t="str">
            <v/>
          </cell>
        </row>
        <row r="2409">
          <cell r="E2409" t="str">
            <v>Dátum:</v>
          </cell>
          <cell r="F2409">
            <v>43211</v>
          </cell>
        </row>
        <row r="2410">
          <cell r="A2410" t="e">
            <v>#N/A</v>
          </cell>
          <cell r="E2410" t="str">
            <v>Čas:</v>
          </cell>
          <cell r="I2410" t="e">
            <v>#N/A</v>
          </cell>
          <cell r="V2410" t="str">
            <v/>
          </cell>
        </row>
        <row r="2412">
          <cell r="E2412" t="str">
            <v>Kategória :</v>
          </cell>
          <cell r="F2412" t="str">
            <v>MŽ</v>
          </cell>
        </row>
        <row r="2413">
          <cell r="I2413" t="str">
            <v>Rozhodca</v>
          </cell>
          <cell r="P2413" t="str">
            <v>Víťaz</v>
          </cell>
        </row>
        <row r="2414">
          <cell r="E2414" t="str">
            <v>Skupina :</v>
          </cell>
          <cell r="F2414" t="e">
            <v>#N/A</v>
          </cell>
          <cell r="I2414" t="e">
            <v>#N/A</v>
          </cell>
          <cell r="N2414" t="str">
            <v/>
          </cell>
        </row>
        <row r="2416">
          <cell r="E2416" t="str">
            <v>Zápas:</v>
          </cell>
          <cell r="F2416" t="e">
            <v>#N/A</v>
          </cell>
        </row>
        <row r="2417">
          <cell r="H2417" t="str">
            <v>Udelené karty - priestupok</v>
          </cell>
        </row>
        <row r="2419">
          <cell r="I2419" t="e">
            <v>#N/A</v>
          </cell>
          <cell r="P2419" t="e">
            <v>#N/A</v>
          </cell>
        </row>
        <row r="2420">
          <cell r="H2420" t="str">
            <v>Ž</v>
          </cell>
          <cell r="O2420" t="str">
            <v>Ž</v>
          </cell>
        </row>
        <row r="2421">
          <cell r="H2421" t="str">
            <v>ŽČ</v>
          </cell>
          <cell r="O2421" t="str">
            <v>ŽČ</v>
          </cell>
        </row>
        <row r="2422">
          <cell r="H2422" t="str">
            <v>ŽČ</v>
          </cell>
          <cell r="O2422" t="str">
            <v>ŽČ</v>
          </cell>
        </row>
        <row r="2425">
          <cell r="A2425" t="e">
            <v>#N/A</v>
          </cell>
          <cell r="E2425" t="str">
            <v xml:space="preserve">zápas č. </v>
          </cell>
          <cell r="F2425" t="str">
            <v/>
          </cell>
          <cell r="H2425" t="str">
            <v>Servis</v>
          </cell>
          <cell r="V2425" t="str">
            <v>pomer</v>
          </cell>
          <cell r="Z2425" t="str">
            <v/>
          </cell>
          <cell r="AA2425" t="str">
            <v/>
          </cell>
        </row>
        <row r="2426">
          <cell r="G2426" t="str">
            <v>Time out</v>
          </cell>
          <cell r="H2426" t="str">
            <v>Príjem</v>
          </cell>
          <cell r="N2426">
            <v>1</v>
          </cell>
          <cell r="O2426">
            <v>2</v>
          </cell>
          <cell r="P2426">
            <v>3</v>
          </cell>
          <cell r="Q2426">
            <v>4</v>
          </cell>
          <cell r="R2426">
            <v>5</v>
          </cell>
          <cell r="S2426">
            <v>6</v>
          </cell>
          <cell r="T2426">
            <v>7</v>
          </cell>
          <cell r="V2426" t="str">
            <v>setov</v>
          </cell>
        </row>
        <row r="2427">
          <cell r="A2427" t="e">
            <v>#N/A</v>
          </cell>
          <cell r="E2427" t="str">
            <v>Stôl:</v>
          </cell>
          <cell r="F2427" t="e">
            <v>#N/A</v>
          </cell>
          <cell r="I2427" t="e">
            <v>#N/A</v>
          </cell>
          <cell r="V2427" t="str">
            <v/>
          </cell>
        </row>
        <row r="2429">
          <cell r="E2429" t="str">
            <v>Dátum:</v>
          </cell>
          <cell r="F2429">
            <v>43211</v>
          </cell>
        </row>
        <row r="2430">
          <cell r="A2430" t="e">
            <v>#N/A</v>
          </cell>
          <cell r="E2430" t="str">
            <v>Čas:</v>
          </cell>
          <cell r="I2430" t="e">
            <v>#N/A</v>
          </cell>
          <cell r="V2430" t="str">
            <v/>
          </cell>
        </row>
        <row r="2432">
          <cell r="E2432" t="str">
            <v>Kategória :</v>
          </cell>
          <cell r="F2432" t="str">
            <v>MŽ</v>
          </cell>
        </row>
        <row r="2433">
          <cell r="I2433" t="str">
            <v>Rozhodca</v>
          </cell>
          <cell r="P2433" t="str">
            <v>Víťaz</v>
          </cell>
        </row>
        <row r="2434">
          <cell r="E2434" t="str">
            <v>Skupina :</v>
          </cell>
          <cell r="F2434" t="e">
            <v>#N/A</v>
          </cell>
          <cell r="I2434" t="e">
            <v>#N/A</v>
          </cell>
          <cell r="N2434" t="str">
            <v/>
          </cell>
        </row>
        <row r="2436">
          <cell r="E2436" t="str">
            <v>Zápas:</v>
          </cell>
          <cell r="F2436" t="e">
            <v>#N/A</v>
          </cell>
        </row>
        <row r="2437">
          <cell r="H2437" t="str">
            <v>Udelené karty - priestupok</v>
          </cell>
        </row>
        <row r="2439">
          <cell r="I2439" t="e">
            <v>#N/A</v>
          </cell>
          <cell r="P2439" t="e">
            <v>#N/A</v>
          </cell>
        </row>
        <row r="2440">
          <cell r="H2440" t="str">
            <v>Ž</v>
          </cell>
          <cell r="O2440" t="str">
            <v>Ž</v>
          </cell>
        </row>
        <row r="2441">
          <cell r="H2441" t="str">
            <v>ŽČ</v>
          </cell>
          <cell r="O2441" t="str">
            <v>ŽČ</v>
          </cell>
        </row>
        <row r="2442">
          <cell r="H2442" t="str">
            <v>ŽČ</v>
          </cell>
          <cell r="O2442" t="str">
            <v>ŽČ</v>
          </cell>
        </row>
        <row r="2445">
          <cell r="A2445" t="e">
            <v>#N/A</v>
          </cell>
          <cell r="E2445" t="str">
            <v xml:space="preserve">zápas č. </v>
          </cell>
          <cell r="F2445" t="str">
            <v/>
          </cell>
          <cell r="H2445" t="str">
            <v>Servis</v>
          </cell>
          <cell r="V2445" t="str">
            <v>pomer</v>
          </cell>
          <cell r="Z2445" t="str">
            <v/>
          </cell>
          <cell r="AA2445" t="str">
            <v/>
          </cell>
        </row>
        <row r="2446">
          <cell r="G2446" t="str">
            <v>Time out</v>
          </cell>
          <cell r="H2446" t="str">
            <v>Príjem</v>
          </cell>
          <cell r="N2446">
            <v>1</v>
          </cell>
          <cell r="O2446">
            <v>2</v>
          </cell>
          <cell r="P2446">
            <v>3</v>
          </cell>
          <cell r="Q2446">
            <v>4</v>
          </cell>
          <cell r="R2446">
            <v>5</v>
          </cell>
          <cell r="S2446">
            <v>6</v>
          </cell>
          <cell r="T2446">
            <v>7</v>
          </cell>
          <cell r="V2446" t="str">
            <v>setov</v>
          </cell>
        </row>
        <row r="2447">
          <cell r="A2447" t="e">
            <v>#N/A</v>
          </cell>
          <cell r="E2447" t="str">
            <v>Stôl:</v>
          </cell>
          <cell r="F2447" t="e">
            <v>#N/A</v>
          </cell>
          <cell r="I2447" t="e">
            <v>#N/A</v>
          </cell>
          <cell r="V2447" t="str">
            <v/>
          </cell>
        </row>
        <row r="2449">
          <cell r="E2449" t="str">
            <v>Dátum:</v>
          </cell>
          <cell r="F2449">
            <v>43211</v>
          </cell>
        </row>
        <row r="2450">
          <cell r="A2450" t="e">
            <v>#N/A</v>
          </cell>
          <cell r="E2450" t="str">
            <v>Čas:</v>
          </cell>
          <cell r="I2450" t="e">
            <v>#N/A</v>
          </cell>
          <cell r="V2450" t="str">
            <v/>
          </cell>
        </row>
        <row r="2452">
          <cell r="E2452" t="str">
            <v>Kategória :</v>
          </cell>
          <cell r="F2452" t="str">
            <v>MŽ</v>
          </cell>
        </row>
        <row r="2453">
          <cell r="I2453" t="str">
            <v>Rozhodca</v>
          </cell>
          <cell r="P2453" t="str">
            <v>Víťaz</v>
          </cell>
        </row>
        <row r="2454">
          <cell r="E2454" t="str">
            <v>Skupina :</v>
          </cell>
          <cell r="F2454" t="e">
            <v>#N/A</v>
          </cell>
          <cell r="I2454" t="e">
            <v>#N/A</v>
          </cell>
          <cell r="N2454" t="str">
            <v/>
          </cell>
        </row>
        <row r="2456">
          <cell r="E2456" t="str">
            <v>Zápas:</v>
          </cell>
          <cell r="F2456" t="e">
            <v>#N/A</v>
          </cell>
        </row>
        <row r="2457">
          <cell r="H2457" t="str">
            <v>Udelené karty - priestupok</v>
          </cell>
        </row>
        <row r="2459">
          <cell r="I2459" t="e">
            <v>#N/A</v>
          </cell>
          <cell r="P2459" t="e">
            <v>#N/A</v>
          </cell>
        </row>
        <row r="2460">
          <cell r="H2460" t="str">
            <v>Ž</v>
          </cell>
          <cell r="O2460" t="str">
            <v>Ž</v>
          </cell>
        </row>
        <row r="2461">
          <cell r="H2461" t="str">
            <v>ŽČ</v>
          </cell>
          <cell r="O2461" t="str">
            <v>ŽČ</v>
          </cell>
        </row>
        <row r="2462">
          <cell r="H2462" t="str">
            <v>ŽČ</v>
          </cell>
          <cell r="O2462" t="str">
            <v>ŽČ</v>
          </cell>
        </row>
        <row r="2465">
          <cell r="A2465" t="e">
            <v>#N/A</v>
          </cell>
          <cell r="E2465" t="str">
            <v xml:space="preserve">zápas č. </v>
          </cell>
          <cell r="F2465" t="str">
            <v/>
          </cell>
          <cell r="H2465" t="str">
            <v>Servis</v>
          </cell>
          <cell r="V2465" t="str">
            <v>pomer</v>
          </cell>
          <cell r="Z2465" t="str">
            <v/>
          </cell>
          <cell r="AA2465" t="str">
            <v/>
          </cell>
        </row>
        <row r="2466">
          <cell r="G2466" t="str">
            <v>Time out</v>
          </cell>
          <cell r="H2466" t="str">
            <v>Príjem</v>
          </cell>
          <cell r="N2466">
            <v>1</v>
          </cell>
          <cell r="O2466">
            <v>2</v>
          </cell>
          <cell r="P2466">
            <v>3</v>
          </cell>
          <cell r="Q2466">
            <v>4</v>
          </cell>
          <cell r="R2466">
            <v>5</v>
          </cell>
          <cell r="S2466">
            <v>6</v>
          </cell>
          <cell r="T2466">
            <v>7</v>
          </cell>
          <cell r="V2466" t="str">
            <v>setov</v>
          </cell>
        </row>
        <row r="2467">
          <cell r="A2467" t="e">
            <v>#N/A</v>
          </cell>
          <cell r="E2467" t="str">
            <v>Stôl:</v>
          </cell>
          <cell r="F2467" t="e">
            <v>#N/A</v>
          </cell>
          <cell r="I2467" t="e">
            <v>#N/A</v>
          </cell>
          <cell r="V2467" t="str">
            <v/>
          </cell>
        </row>
        <row r="2469">
          <cell r="E2469" t="str">
            <v>Dátum:</v>
          </cell>
          <cell r="F2469">
            <v>43211</v>
          </cell>
        </row>
        <row r="2470">
          <cell r="A2470" t="e">
            <v>#N/A</v>
          </cell>
          <cell r="E2470" t="str">
            <v>Čas:</v>
          </cell>
          <cell r="I2470" t="e">
            <v>#N/A</v>
          </cell>
          <cell r="V2470" t="str">
            <v/>
          </cell>
        </row>
        <row r="2472">
          <cell r="E2472" t="str">
            <v>Kategória :</v>
          </cell>
          <cell r="F2472" t="str">
            <v>MŽ</v>
          </cell>
        </row>
        <row r="2473">
          <cell r="I2473" t="str">
            <v>Rozhodca</v>
          </cell>
          <cell r="P2473" t="str">
            <v>Víťaz</v>
          </cell>
        </row>
        <row r="2474">
          <cell r="E2474" t="str">
            <v>Skupina :</v>
          </cell>
          <cell r="F2474" t="e">
            <v>#N/A</v>
          </cell>
          <cell r="I2474" t="e">
            <v>#N/A</v>
          </cell>
          <cell r="N2474" t="str">
            <v/>
          </cell>
        </row>
        <row r="2476">
          <cell r="E2476" t="str">
            <v>Zápas:</v>
          </cell>
          <cell r="F2476" t="e">
            <v>#N/A</v>
          </cell>
        </row>
        <row r="2477">
          <cell r="H2477" t="str">
            <v>Udelené karty - priestupok</v>
          </cell>
        </row>
        <row r="2479">
          <cell r="I2479" t="e">
            <v>#N/A</v>
          </cell>
          <cell r="P2479" t="e">
            <v>#N/A</v>
          </cell>
        </row>
        <row r="2480">
          <cell r="H2480" t="str">
            <v>Ž</v>
          </cell>
          <cell r="O2480" t="str">
            <v>Ž</v>
          </cell>
        </row>
        <row r="2481">
          <cell r="H2481" t="str">
            <v>ŽČ</v>
          </cell>
          <cell r="O2481" t="str">
            <v>ŽČ</v>
          </cell>
        </row>
        <row r="2482">
          <cell r="H2482" t="str">
            <v>ŽČ</v>
          </cell>
          <cell r="O2482" t="str">
            <v>ŽČ</v>
          </cell>
        </row>
        <row r="2485">
          <cell r="A2485" t="e">
            <v>#N/A</v>
          </cell>
          <cell r="E2485" t="str">
            <v xml:space="preserve">zápas č. </v>
          </cell>
          <cell r="F2485" t="str">
            <v/>
          </cell>
          <cell r="H2485" t="str">
            <v>Servis</v>
          </cell>
          <cell r="V2485" t="str">
            <v>pomer</v>
          </cell>
          <cell r="Z2485" t="str">
            <v/>
          </cell>
          <cell r="AA2485" t="str">
            <v/>
          </cell>
        </row>
        <row r="2486">
          <cell r="G2486" t="str">
            <v>Time out</v>
          </cell>
          <cell r="H2486" t="str">
            <v>Príjem</v>
          </cell>
          <cell r="N2486">
            <v>1</v>
          </cell>
          <cell r="O2486">
            <v>2</v>
          </cell>
          <cell r="P2486">
            <v>3</v>
          </cell>
          <cell r="Q2486">
            <v>4</v>
          </cell>
          <cell r="R2486">
            <v>5</v>
          </cell>
          <cell r="S2486">
            <v>6</v>
          </cell>
          <cell r="T2486">
            <v>7</v>
          </cell>
          <cell r="V2486" t="str">
            <v>setov</v>
          </cell>
        </row>
        <row r="2487">
          <cell r="A2487" t="e">
            <v>#N/A</v>
          </cell>
          <cell r="E2487" t="str">
            <v>Stôl:</v>
          </cell>
          <cell r="F2487" t="e">
            <v>#N/A</v>
          </cell>
          <cell r="I2487" t="e">
            <v>#N/A</v>
          </cell>
          <cell r="V2487" t="str">
            <v/>
          </cell>
        </row>
        <row r="2489">
          <cell r="E2489" t="str">
            <v>Dátum:</v>
          </cell>
          <cell r="F2489">
            <v>43211</v>
          </cell>
        </row>
        <row r="2490">
          <cell r="A2490" t="e">
            <v>#N/A</v>
          </cell>
          <cell r="E2490" t="str">
            <v>Čas:</v>
          </cell>
          <cell r="I2490" t="e">
            <v>#N/A</v>
          </cell>
          <cell r="V2490" t="str">
            <v/>
          </cell>
        </row>
        <row r="2492">
          <cell r="E2492" t="str">
            <v>Kategória :</v>
          </cell>
          <cell r="F2492" t="str">
            <v>MŽ</v>
          </cell>
        </row>
        <row r="2493">
          <cell r="I2493" t="str">
            <v>Rozhodca</v>
          </cell>
          <cell r="P2493" t="str">
            <v>Víťaz</v>
          </cell>
        </row>
        <row r="2494">
          <cell r="E2494" t="str">
            <v>Skupina :</v>
          </cell>
          <cell r="F2494" t="e">
            <v>#N/A</v>
          </cell>
          <cell r="I2494" t="e">
            <v>#N/A</v>
          </cell>
          <cell r="N2494" t="str">
            <v/>
          </cell>
        </row>
        <row r="2496">
          <cell r="E2496" t="str">
            <v>Zápas:</v>
          </cell>
          <cell r="F2496" t="e">
            <v>#N/A</v>
          </cell>
        </row>
        <row r="2497">
          <cell r="H2497" t="str">
            <v>Udelené karty - priestupok</v>
          </cell>
        </row>
        <row r="2499">
          <cell r="I2499" t="e">
            <v>#N/A</v>
          </cell>
          <cell r="P2499" t="e">
            <v>#N/A</v>
          </cell>
        </row>
        <row r="2500">
          <cell r="H2500" t="str">
            <v>Ž</v>
          </cell>
          <cell r="O2500" t="str">
            <v>Ž</v>
          </cell>
        </row>
        <row r="2501">
          <cell r="H2501" t="str">
            <v>ŽČ</v>
          </cell>
          <cell r="O2501" t="str">
            <v>ŽČ</v>
          </cell>
        </row>
        <row r="2502">
          <cell r="H2502" t="str">
            <v>ŽČ</v>
          </cell>
          <cell r="O2502" t="str">
            <v>ŽČ</v>
          </cell>
        </row>
        <row r="2505">
          <cell r="A2505" t="e">
            <v>#N/A</v>
          </cell>
          <cell r="E2505" t="str">
            <v xml:space="preserve">zápas č. </v>
          </cell>
          <cell r="F2505" t="str">
            <v/>
          </cell>
          <cell r="H2505" t="str">
            <v>Servis</v>
          </cell>
          <cell r="V2505" t="str">
            <v>pomer</v>
          </cell>
          <cell r="Z2505" t="str">
            <v/>
          </cell>
          <cell r="AA2505" t="str">
            <v/>
          </cell>
        </row>
        <row r="2506">
          <cell r="G2506" t="str">
            <v>Time out</v>
          </cell>
          <cell r="H2506" t="str">
            <v>Príjem</v>
          </cell>
          <cell r="N2506">
            <v>1</v>
          </cell>
          <cell r="O2506">
            <v>2</v>
          </cell>
          <cell r="P2506">
            <v>3</v>
          </cell>
          <cell r="Q2506">
            <v>4</v>
          </cell>
          <cell r="R2506">
            <v>5</v>
          </cell>
          <cell r="S2506">
            <v>6</v>
          </cell>
          <cell r="T2506">
            <v>7</v>
          </cell>
          <cell r="V2506" t="str">
            <v>setov</v>
          </cell>
        </row>
        <row r="2507">
          <cell r="A2507" t="e">
            <v>#N/A</v>
          </cell>
          <cell r="E2507" t="str">
            <v>Stôl:</v>
          </cell>
          <cell r="F2507" t="e">
            <v>#N/A</v>
          </cell>
          <cell r="I2507" t="e">
            <v>#N/A</v>
          </cell>
          <cell r="V2507" t="str">
            <v/>
          </cell>
        </row>
        <row r="2509">
          <cell r="E2509" t="str">
            <v>Dátum:</v>
          </cell>
          <cell r="F2509">
            <v>43211</v>
          </cell>
        </row>
        <row r="2510">
          <cell r="A2510" t="e">
            <v>#N/A</v>
          </cell>
          <cell r="E2510" t="str">
            <v>Čas:</v>
          </cell>
          <cell r="I2510" t="e">
            <v>#N/A</v>
          </cell>
          <cell r="V2510" t="str">
            <v/>
          </cell>
        </row>
        <row r="2512">
          <cell r="E2512" t="str">
            <v>Kategória :</v>
          </cell>
          <cell r="F2512" t="str">
            <v>MŽ</v>
          </cell>
        </row>
        <row r="2513">
          <cell r="I2513" t="str">
            <v>Rozhodca</v>
          </cell>
          <cell r="P2513" t="str">
            <v>Víťaz</v>
          </cell>
        </row>
        <row r="2514">
          <cell r="E2514" t="str">
            <v>Skupina :</v>
          </cell>
          <cell r="F2514" t="e">
            <v>#N/A</v>
          </cell>
          <cell r="I2514" t="e">
            <v>#N/A</v>
          </cell>
          <cell r="N2514" t="str">
            <v/>
          </cell>
        </row>
        <row r="2516">
          <cell r="E2516" t="str">
            <v>Zápas:</v>
          </cell>
          <cell r="F2516" t="e">
            <v>#N/A</v>
          </cell>
        </row>
        <row r="2517">
          <cell r="H2517" t="str">
            <v>Udelené karty - priestupok</v>
          </cell>
        </row>
        <row r="2519">
          <cell r="I2519" t="e">
            <v>#N/A</v>
          </cell>
          <cell r="P2519" t="e">
            <v>#N/A</v>
          </cell>
        </row>
        <row r="2520">
          <cell r="H2520" t="str">
            <v>Ž</v>
          </cell>
          <cell r="O2520" t="str">
            <v>Ž</v>
          </cell>
        </row>
        <row r="2521">
          <cell r="H2521" t="str">
            <v>ŽČ</v>
          </cell>
          <cell r="O2521" t="str">
            <v>ŽČ</v>
          </cell>
        </row>
        <row r="2522">
          <cell r="H2522" t="str">
            <v>ŽČ</v>
          </cell>
          <cell r="O2522" t="str">
            <v>ŽČ</v>
          </cell>
        </row>
        <row r="2525">
          <cell r="A2525" t="e">
            <v>#N/A</v>
          </cell>
          <cell r="E2525" t="str">
            <v xml:space="preserve">zápas č. </v>
          </cell>
          <cell r="F2525" t="str">
            <v/>
          </cell>
          <cell r="H2525" t="str">
            <v>Servis</v>
          </cell>
          <cell r="V2525" t="str">
            <v>pomer</v>
          </cell>
          <cell r="Z2525" t="str">
            <v/>
          </cell>
          <cell r="AA2525" t="str">
            <v/>
          </cell>
        </row>
        <row r="2526">
          <cell r="G2526" t="str">
            <v>Time out</v>
          </cell>
          <cell r="H2526" t="str">
            <v>Príjem</v>
          </cell>
          <cell r="N2526">
            <v>1</v>
          </cell>
          <cell r="O2526">
            <v>2</v>
          </cell>
          <cell r="P2526">
            <v>3</v>
          </cell>
          <cell r="Q2526">
            <v>4</v>
          </cell>
          <cell r="R2526">
            <v>5</v>
          </cell>
          <cell r="S2526">
            <v>6</v>
          </cell>
          <cell r="T2526">
            <v>7</v>
          </cell>
          <cell r="V2526" t="str">
            <v>setov</v>
          </cell>
        </row>
        <row r="2527">
          <cell r="A2527" t="e">
            <v>#N/A</v>
          </cell>
          <cell r="E2527" t="str">
            <v>Stôl:</v>
          </cell>
          <cell r="F2527" t="e">
            <v>#N/A</v>
          </cell>
          <cell r="I2527" t="e">
            <v>#N/A</v>
          </cell>
          <cell r="V2527" t="str">
            <v/>
          </cell>
        </row>
        <row r="2529">
          <cell r="E2529" t="str">
            <v>Dátum:</v>
          </cell>
          <cell r="F2529">
            <v>43211</v>
          </cell>
        </row>
        <row r="2530">
          <cell r="A2530" t="e">
            <v>#N/A</v>
          </cell>
          <cell r="E2530" t="str">
            <v>Čas:</v>
          </cell>
          <cell r="I2530" t="e">
            <v>#N/A</v>
          </cell>
          <cell r="V2530" t="str">
            <v/>
          </cell>
        </row>
        <row r="2532">
          <cell r="E2532" t="str">
            <v>Kategória :</v>
          </cell>
          <cell r="F2532" t="str">
            <v>MŽ</v>
          </cell>
        </row>
        <row r="2533">
          <cell r="I2533" t="str">
            <v>Rozhodca</v>
          </cell>
          <cell r="P2533" t="str">
            <v>Víťaz</v>
          </cell>
        </row>
        <row r="2534">
          <cell r="E2534" t="str">
            <v>Skupina :</v>
          </cell>
          <cell r="F2534" t="e">
            <v>#N/A</v>
          </cell>
          <cell r="I2534" t="e">
            <v>#N/A</v>
          </cell>
          <cell r="N2534" t="str">
            <v/>
          </cell>
        </row>
        <row r="2536">
          <cell r="E2536" t="str">
            <v>Zápas:</v>
          </cell>
          <cell r="F2536" t="e">
            <v>#N/A</v>
          </cell>
        </row>
        <row r="2537">
          <cell r="H2537" t="str">
            <v>Udelené karty - priestupok</v>
          </cell>
        </row>
        <row r="2539">
          <cell r="I2539" t="e">
            <v>#N/A</v>
          </cell>
          <cell r="P2539" t="e">
            <v>#N/A</v>
          </cell>
        </row>
        <row r="2540">
          <cell r="H2540" t="str">
            <v>Ž</v>
          </cell>
          <cell r="O2540" t="str">
            <v>Ž</v>
          </cell>
        </row>
        <row r="2541">
          <cell r="H2541" t="str">
            <v>ŽČ</v>
          </cell>
          <cell r="O2541" t="str">
            <v>ŽČ</v>
          </cell>
        </row>
        <row r="2542">
          <cell r="H2542" t="str">
            <v>ŽČ</v>
          </cell>
          <cell r="O2542" t="str">
            <v>ŽČ</v>
          </cell>
        </row>
        <row r="2545">
          <cell r="A2545" t="e">
            <v>#N/A</v>
          </cell>
          <cell r="E2545" t="str">
            <v xml:space="preserve">zápas č. </v>
          </cell>
          <cell r="F2545" t="str">
            <v/>
          </cell>
          <cell r="H2545" t="str">
            <v>Servis</v>
          </cell>
          <cell r="V2545" t="str">
            <v>pomer</v>
          </cell>
          <cell r="Z2545" t="str">
            <v/>
          </cell>
          <cell r="AA2545" t="str">
            <v/>
          </cell>
        </row>
        <row r="2546">
          <cell r="G2546" t="str">
            <v>Time out</v>
          </cell>
          <cell r="H2546" t="str">
            <v>Príjem</v>
          </cell>
          <cell r="N2546">
            <v>1</v>
          </cell>
          <cell r="O2546">
            <v>2</v>
          </cell>
          <cell r="P2546">
            <v>3</v>
          </cell>
          <cell r="Q2546">
            <v>4</v>
          </cell>
          <cell r="R2546">
            <v>5</v>
          </cell>
          <cell r="S2546">
            <v>6</v>
          </cell>
          <cell r="T2546">
            <v>7</v>
          </cell>
          <cell r="V2546" t="str">
            <v>setov</v>
          </cell>
        </row>
        <row r="2547">
          <cell r="A2547" t="e">
            <v>#N/A</v>
          </cell>
          <cell r="E2547" t="str">
            <v>Stôl:</v>
          </cell>
          <cell r="F2547" t="e">
            <v>#N/A</v>
          </cell>
          <cell r="I2547" t="e">
            <v>#N/A</v>
          </cell>
          <cell r="V2547" t="str">
            <v/>
          </cell>
        </row>
        <row r="2549">
          <cell r="E2549" t="str">
            <v>Dátum:</v>
          </cell>
          <cell r="F2549">
            <v>43211</v>
          </cell>
        </row>
        <row r="2550">
          <cell r="A2550" t="e">
            <v>#N/A</v>
          </cell>
          <cell r="E2550" t="str">
            <v>Čas:</v>
          </cell>
          <cell r="I2550" t="e">
            <v>#N/A</v>
          </cell>
          <cell r="V2550" t="str">
            <v/>
          </cell>
        </row>
        <row r="2552">
          <cell r="E2552" t="str">
            <v>Kategória :</v>
          </cell>
          <cell r="F2552" t="str">
            <v>MŽ</v>
          </cell>
        </row>
        <row r="2553">
          <cell r="I2553" t="str">
            <v>Rozhodca</v>
          </cell>
          <cell r="P2553" t="str">
            <v>Víťaz</v>
          </cell>
        </row>
        <row r="2554">
          <cell r="E2554" t="str">
            <v>Skupina :</v>
          </cell>
          <cell r="F2554" t="e">
            <v>#N/A</v>
          </cell>
          <cell r="I2554" t="e">
            <v>#N/A</v>
          </cell>
          <cell r="N2554" t="str">
            <v/>
          </cell>
        </row>
        <row r="2556">
          <cell r="E2556" t="str">
            <v>Zápas:</v>
          </cell>
          <cell r="F2556" t="e">
            <v>#N/A</v>
          </cell>
        </row>
        <row r="2557">
          <cell r="H2557" t="str">
            <v>Udelené karty - priestupok</v>
          </cell>
        </row>
        <row r="2559">
          <cell r="I2559" t="e">
            <v>#N/A</v>
          </cell>
          <cell r="P2559" t="e">
            <v>#N/A</v>
          </cell>
        </row>
        <row r="2560">
          <cell r="H2560" t="str">
            <v>Ž</v>
          </cell>
          <cell r="O2560" t="str">
            <v>Ž</v>
          </cell>
        </row>
        <row r="2561">
          <cell r="H2561" t="str">
            <v>ŽČ</v>
          </cell>
          <cell r="O2561" t="str">
            <v>ŽČ</v>
          </cell>
        </row>
        <row r="2562">
          <cell r="H2562" t="str">
            <v>ŽČ</v>
          </cell>
          <cell r="O2562" t="str">
            <v>ŽČ</v>
          </cell>
        </row>
        <row r="2565">
          <cell r="A2565" t="e">
            <v>#N/A</v>
          </cell>
          <cell r="E2565" t="str">
            <v xml:space="preserve">zápas č. </v>
          </cell>
          <cell r="F2565" t="str">
            <v/>
          </cell>
          <cell r="H2565" t="str">
            <v>Servis</v>
          </cell>
          <cell r="V2565" t="str">
            <v>pomer</v>
          </cell>
          <cell r="Z2565" t="str">
            <v/>
          </cell>
          <cell r="AA2565" t="str">
            <v/>
          </cell>
        </row>
        <row r="2566">
          <cell r="G2566" t="str">
            <v>Time out</v>
          </cell>
          <cell r="H2566" t="str">
            <v>Príjem</v>
          </cell>
          <cell r="N2566">
            <v>1</v>
          </cell>
          <cell r="O2566">
            <v>2</v>
          </cell>
          <cell r="P2566">
            <v>3</v>
          </cell>
          <cell r="Q2566">
            <v>4</v>
          </cell>
          <cell r="R2566">
            <v>5</v>
          </cell>
          <cell r="S2566">
            <v>6</v>
          </cell>
          <cell r="T2566">
            <v>7</v>
          </cell>
          <cell r="V2566" t="str">
            <v>setov</v>
          </cell>
        </row>
        <row r="2567">
          <cell r="A2567" t="e">
            <v>#N/A</v>
          </cell>
          <cell r="E2567" t="str">
            <v>Stôl:</v>
          </cell>
          <cell r="F2567" t="e">
            <v>#N/A</v>
          </cell>
          <cell r="I2567" t="e">
            <v>#N/A</v>
          </cell>
          <cell r="V2567" t="str">
            <v/>
          </cell>
        </row>
        <row r="2569">
          <cell r="E2569" t="str">
            <v>Dátum:</v>
          </cell>
          <cell r="F2569">
            <v>43211</v>
          </cell>
        </row>
        <row r="2570">
          <cell r="A2570" t="e">
            <v>#N/A</v>
          </cell>
          <cell r="E2570" t="str">
            <v>Čas:</v>
          </cell>
          <cell r="I2570" t="e">
            <v>#N/A</v>
          </cell>
          <cell r="V2570" t="str">
            <v/>
          </cell>
        </row>
        <row r="2572">
          <cell r="E2572" t="str">
            <v>Kategória :</v>
          </cell>
          <cell r="F2572" t="str">
            <v>MŽ</v>
          </cell>
        </row>
        <row r="2573">
          <cell r="I2573" t="str">
            <v>Rozhodca</v>
          </cell>
          <cell r="P2573" t="str">
            <v>Víťaz</v>
          </cell>
        </row>
        <row r="2574">
          <cell r="E2574" t="str">
            <v>Skupina :</v>
          </cell>
          <cell r="F2574" t="e">
            <v>#N/A</v>
          </cell>
          <cell r="I2574" t="e">
            <v>#N/A</v>
          </cell>
          <cell r="N2574" t="str">
            <v/>
          </cell>
        </row>
        <row r="2576">
          <cell r="E2576" t="str">
            <v>Zápas:</v>
          </cell>
          <cell r="F2576" t="e">
            <v>#N/A</v>
          </cell>
        </row>
        <row r="2577">
          <cell r="H2577" t="str">
            <v>Udelené karty - priestupok</v>
          </cell>
        </row>
        <row r="2579">
          <cell r="I2579" t="e">
            <v>#N/A</v>
          </cell>
          <cell r="P2579" t="e">
            <v>#N/A</v>
          </cell>
        </row>
        <row r="2580">
          <cell r="H2580" t="str">
            <v>Ž</v>
          </cell>
          <cell r="O2580" t="str">
            <v>Ž</v>
          </cell>
        </row>
        <row r="2581">
          <cell r="H2581" t="str">
            <v>ŽČ</v>
          </cell>
          <cell r="O2581" t="str">
            <v>ŽČ</v>
          </cell>
        </row>
        <row r="2582">
          <cell r="H2582" t="str">
            <v>ŽČ</v>
          </cell>
          <cell r="O2582" t="str">
            <v>ŽČ</v>
          </cell>
        </row>
        <row r="2585">
          <cell r="A2585" t="e">
            <v>#N/A</v>
          </cell>
          <cell r="E2585" t="str">
            <v xml:space="preserve">zápas č. </v>
          </cell>
          <cell r="F2585" t="str">
            <v/>
          </cell>
          <cell r="H2585" t="str">
            <v>Servis</v>
          </cell>
          <cell r="V2585" t="str">
            <v>pomer</v>
          </cell>
          <cell r="Z2585" t="str">
            <v/>
          </cell>
          <cell r="AA2585" t="str">
            <v/>
          </cell>
        </row>
        <row r="2586">
          <cell r="G2586" t="str">
            <v>Time out</v>
          </cell>
          <cell r="H2586" t="str">
            <v>Príjem</v>
          </cell>
          <cell r="N2586">
            <v>1</v>
          </cell>
          <cell r="O2586">
            <v>2</v>
          </cell>
          <cell r="P2586">
            <v>3</v>
          </cell>
          <cell r="Q2586">
            <v>4</v>
          </cell>
          <cell r="R2586">
            <v>5</v>
          </cell>
          <cell r="S2586">
            <v>6</v>
          </cell>
          <cell r="T2586">
            <v>7</v>
          </cell>
          <cell r="V2586" t="str">
            <v>setov</v>
          </cell>
        </row>
        <row r="2587">
          <cell r="A2587" t="e">
            <v>#N/A</v>
          </cell>
          <cell r="E2587" t="str">
            <v>Stôl:</v>
          </cell>
          <cell r="F2587" t="e">
            <v>#N/A</v>
          </cell>
          <cell r="I2587" t="e">
            <v>#N/A</v>
          </cell>
          <cell r="V2587" t="str">
            <v/>
          </cell>
        </row>
        <row r="2589">
          <cell r="E2589" t="str">
            <v>Dátum:</v>
          </cell>
          <cell r="F2589">
            <v>43211</v>
          </cell>
        </row>
        <row r="2590">
          <cell r="A2590" t="e">
            <v>#N/A</v>
          </cell>
          <cell r="E2590" t="str">
            <v>Čas:</v>
          </cell>
          <cell r="I2590" t="e">
            <v>#N/A</v>
          </cell>
          <cell r="V2590" t="str">
            <v/>
          </cell>
        </row>
        <row r="2592">
          <cell r="E2592" t="str">
            <v>Kategória :</v>
          </cell>
          <cell r="F2592" t="str">
            <v>MŽ</v>
          </cell>
        </row>
        <row r="2593">
          <cell r="I2593" t="str">
            <v>Rozhodca</v>
          </cell>
          <cell r="P2593" t="str">
            <v>Víťaz</v>
          </cell>
        </row>
        <row r="2594">
          <cell r="E2594" t="str">
            <v>Skupina :</v>
          </cell>
          <cell r="F2594" t="e">
            <v>#N/A</v>
          </cell>
          <cell r="I2594" t="e">
            <v>#N/A</v>
          </cell>
          <cell r="N2594" t="str">
            <v/>
          </cell>
        </row>
        <row r="2596">
          <cell r="E2596" t="str">
            <v>Zápas:</v>
          </cell>
          <cell r="F2596" t="e">
            <v>#N/A</v>
          </cell>
        </row>
        <row r="2597">
          <cell r="H2597" t="str">
            <v>Udelené karty - priestupok</v>
          </cell>
        </row>
        <row r="2599">
          <cell r="I2599" t="e">
            <v>#N/A</v>
          </cell>
          <cell r="P2599" t="e">
            <v>#N/A</v>
          </cell>
        </row>
        <row r="2600">
          <cell r="H2600" t="str">
            <v>Ž</v>
          </cell>
          <cell r="O2600" t="str">
            <v>Ž</v>
          </cell>
        </row>
        <row r="2601">
          <cell r="H2601" t="str">
            <v>ŽČ</v>
          </cell>
          <cell r="O2601" t="str">
            <v>ŽČ</v>
          </cell>
        </row>
        <row r="2602">
          <cell r="H2602" t="str">
            <v>ŽČ</v>
          </cell>
          <cell r="O2602" t="str">
            <v>ŽČ</v>
          </cell>
        </row>
        <row r="2605">
          <cell r="A2605" t="e">
            <v>#N/A</v>
          </cell>
          <cell r="E2605" t="str">
            <v xml:space="preserve">zápas č. </v>
          </cell>
          <cell r="F2605" t="str">
            <v/>
          </cell>
          <cell r="H2605" t="str">
            <v>Servis</v>
          </cell>
          <cell r="V2605" t="str">
            <v>pomer</v>
          </cell>
          <cell r="Z2605" t="str">
            <v/>
          </cell>
          <cell r="AA2605" t="str">
            <v/>
          </cell>
        </row>
        <row r="2606">
          <cell r="G2606" t="str">
            <v>Time out</v>
          </cell>
          <cell r="H2606" t="str">
            <v>Príjem</v>
          </cell>
          <cell r="N2606">
            <v>1</v>
          </cell>
          <cell r="O2606">
            <v>2</v>
          </cell>
          <cell r="P2606">
            <v>3</v>
          </cell>
          <cell r="Q2606">
            <v>4</v>
          </cell>
          <cell r="R2606">
            <v>5</v>
          </cell>
          <cell r="S2606">
            <v>6</v>
          </cell>
          <cell r="T2606">
            <v>7</v>
          </cell>
          <cell r="V2606" t="str">
            <v>setov</v>
          </cell>
        </row>
        <row r="2607">
          <cell r="A2607" t="e">
            <v>#N/A</v>
          </cell>
          <cell r="E2607" t="str">
            <v>Stôl:</v>
          </cell>
          <cell r="F2607" t="e">
            <v>#N/A</v>
          </cell>
          <cell r="I2607" t="e">
            <v>#N/A</v>
          </cell>
          <cell r="V2607" t="str">
            <v/>
          </cell>
        </row>
        <row r="2609">
          <cell r="E2609" t="str">
            <v>Dátum:</v>
          </cell>
          <cell r="F2609">
            <v>43211</v>
          </cell>
        </row>
        <row r="2610">
          <cell r="A2610" t="e">
            <v>#N/A</v>
          </cell>
          <cell r="E2610" t="str">
            <v>Čas:</v>
          </cell>
          <cell r="I2610" t="e">
            <v>#N/A</v>
          </cell>
          <cell r="V2610" t="str">
            <v/>
          </cell>
        </row>
        <row r="2612">
          <cell r="E2612" t="str">
            <v>Kategória :</v>
          </cell>
          <cell r="F2612" t="str">
            <v>MŽ</v>
          </cell>
        </row>
        <row r="2613">
          <cell r="I2613" t="str">
            <v>Rozhodca</v>
          </cell>
          <cell r="P2613" t="str">
            <v>Víťaz</v>
          </cell>
        </row>
        <row r="2614">
          <cell r="E2614" t="str">
            <v>Skupina :</v>
          </cell>
          <cell r="F2614" t="e">
            <v>#N/A</v>
          </cell>
          <cell r="I2614" t="e">
            <v>#N/A</v>
          </cell>
          <cell r="N2614" t="str">
            <v/>
          </cell>
        </row>
        <row r="2616">
          <cell r="E2616" t="str">
            <v>Zápas:</v>
          </cell>
          <cell r="F2616" t="e">
            <v>#N/A</v>
          </cell>
        </row>
        <row r="2617">
          <cell r="H2617" t="str">
            <v>Udelené karty - priestupok</v>
          </cell>
        </row>
        <row r="2619">
          <cell r="I2619" t="e">
            <v>#N/A</v>
          </cell>
          <cell r="P2619" t="e">
            <v>#N/A</v>
          </cell>
        </row>
        <row r="2620">
          <cell r="H2620" t="str">
            <v>Ž</v>
          </cell>
          <cell r="O2620" t="str">
            <v>Ž</v>
          </cell>
        </row>
        <row r="2621">
          <cell r="H2621" t="str">
            <v>ŽČ</v>
          </cell>
          <cell r="O2621" t="str">
            <v>ŽČ</v>
          </cell>
        </row>
        <row r="2622">
          <cell r="H2622" t="str">
            <v>ŽČ</v>
          </cell>
          <cell r="O2622" t="str">
            <v>ŽČ</v>
          </cell>
        </row>
        <row r="2625">
          <cell r="A2625" t="e">
            <v>#N/A</v>
          </cell>
          <cell r="E2625" t="str">
            <v xml:space="preserve">zápas č. </v>
          </cell>
          <cell r="F2625" t="str">
            <v/>
          </cell>
          <cell r="H2625" t="str">
            <v>Servis</v>
          </cell>
          <cell r="V2625" t="str">
            <v>pomer</v>
          </cell>
          <cell r="Z2625" t="str">
            <v/>
          </cell>
          <cell r="AA2625" t="str">
            <v/>
          </cell>
        </row>
        <row r="2626">
          <cell r="G2626" t="str">
            <v>Time out</v>
          </cell>
          <cell r="H2626" t="str">
            <v>Príjem</v>
          </cell>
          <cell r="N2626">
            <v>1</v>
          </cell>
          <cell r="O2626">
            <v>2</v>
          </cell>
          <cell r="P2626">
            <v>3</v>
          </cell>
          <cell r="Q2626">
            <v>4</v>
          </cell>
          <cell r="R2626">
            <v>5</v>
          </cell>
          <cell r="S2626">
            <v>6</v>
          </cell>
          <cell r="T2626">
            <v>7</v>
          </cell>
          <cell r="V2626" t="str">
            <v>setov</v>
          </cell>
        </row>
        <row r="2627">
          <cell r="A2627" t="e">
            <v>#N/A</v>
          </cell>
          <cell r="E2627" t="str">
            <v>Stôl:</v>
          </cell>
          <cell r="F2627" t="e">
            <v>#N/A</v>
          </cell>
          <cell r="I2627" t="e">
            <v>#N/A</v>
          </cell>
          <cell r="V2627" t="str">
            <v/>
          </cell>
        </row>
        <row r="2629">
          <cell r="E2629" t="str">
            <v>Dátum:</v>
          </cell>
          <cell r="F2629">
            <v>43211</v>
          </cell>
        </row>
        <row r="2630">
          <cell r="A2630" t="e">
            <v>#N/A</v>
          </cell>
          <cell r="E2630" t="str">
            <v>Čas:</v>
          </cell>
          <cell r="I2630" t="e">
            <v>#N/A</v>
          </cell>
          <cell r="V2630" t="str">
            <v/>
          </cell>
        </row>
        <row r="2632">
          <cell r="E2632" t="str">
            <v>Kategória :</v>
          </cell>
          <cell r="F2632" t="str">
            <v>MŽ</v>
          </cell>
        </row>
        <row r="2633">
          <cell r="I2633" t="str">
            <v>Rozhodca</v>
          </cell>
          <cell r="P2633" t="str">
            <v>Víťaz</v>
          </cell>
        </row>
        <row r="2634">
          <cell r="E2634" t="str">
            <v>Skupina :</v>
          </cell>
          <cell r="F2634" t="e">
            <v>#N/A</v>
          </cell>
          <cell r="I2634" t="e">
            <v>#N/A</v>
          </cell>
          <cell r="N2634" t="str">
            <v/>
          </cell>
        </row>
        <row r="2636">
          <cell r="E2636" t="str">
            <v>Zápas:</v>
          </cell>
          <cell r="F2636" t="e">
            <v>#N/A</v>
          </cell>
        </row>
        <row r="2637">
          <cell r="H2637" t="str">
            <v>Udelené karty - priestupok</v>
          </cell>
        </row>
        <row r="2639">
          <cell r="I2639" t="e">
            <v>#N/A</v>
          </cell>
          <cell r="P2639" t="e">
            <v>#N/A</v>
          </cell>
        </row>
        <row r="2640">
          <cell r="H2640" t="str">
            <v>Ž</v>
          </cell>
          <cell r="O2640" t="str">
            <v>Ž</v>
          </cell>
        </row>
        <row r="2641">
          <cell r="H2641" t="str">
            <v>ŽČ</v>
          </cell>
          <cell r="O2641" t="str">
            <v>ŽČ</v>
          </cell>
        </row>
        <row r="2642">
          <cell r="H2642" t="str">
            <v>ŽČ</v>
          </cell>
          <cell r="O2642" t="str">
            <v>ŽČ</v>
          </cell>
        </row>
        <row r="2645">
          <cell r="A2645" t="e">
            <v>#N/A</v>
          </cell>
          <cell r="E2645" t="str">
            <v xml:space="preserve">zápas č. </v>
          </cell>
          <cell r="F2645" t="str">
            <v/>
          </cell>
          <cell r="H2645" t="str">
            <v>Servis</v>
          </cell>
          <cell r="V2645" t="str">
            <v>pomer</v>
          </cell>
          <cell r="Z2645" t="str">
            <v/>
          </cell>
          <cell r="AA2645" t="str">
            <v/>
          </cell>
        </row>
        <row r="2646">
          <cell r="G2646" t="str">
            <v>Time out</v>
          </cell>
          <cell r="H2646" t="str">
            <v>Príjem</v>
          </cell>
          <cell r="N2646">
            <v>1</v>
          </cell>
          <cell r="O2646">
            <v>2</v>
          </cell>
          <cell r="P2646">
            <v>3</v>
          </cell>
          <cell r="Q2646">
            <v>4</v>
          </cell>
          <cell r="R2646">
            <v>5</v>
          </cell>
          <cell r="S2646">
            <v>6</v>
          </cell>
          <cell r="T2646">
            <v>7</v>
          </cell>
          <cell r="V2646" t="str">
            <v>setov</v>
          </cell>
        </row>
        <row r="2647">
          <cell r="A2647" t="e">
            <v>#N/A</v>
          </cell>
          <cell r="E2647" t="str">
            <v>Stôl:</v>
          </cell>
          <cell r="F2647" t="e">
            <v>#N/A</v>
          </cell>
          <cell r="I2647" t="e">
            <v>#N/A</v>
          </cell>
          <cell r="V2647" t="str">
            <v/>
          </cell>
        </row>
        <row r="2649">
          <cell r="E2649" t="str">
            <v>Dátum:</v>
          </cell>
          <cell r="F2649">
            <v>43211</v>
          </cell>
        </row>
        <row r="2650">
          <cell r="A2650" t="e">
            <v>#N/A</v>
          </cell>
          <cell r="E2650" t="str">
            <v>Čas:</v>
          </cell>
          <cell r="I2650" t="e">
            <v>#N/A</v>
          </cell>
          <cell r="V2650" t="str">
            <v/>
          </cell>
        </row>
        <row r="2652">
          <cell r="E2652" t="str">
            <v>Kategória :</v>
          </cell>
          <cell r="F2652" t="str">
            <v>MŽ</v>
          </cell>
        </row>
        <row r="2653">
          <cell r="I2653" t="str">
            <v>Rozhodca</v>
          </cell>
          <cell r="P2653" t="str">
            <v>Víťaz</v>
          </cell>
        </row>
        <row r="2654">
          <cell r="E2654" t="str">
            <v>Skupina :</v>
          </cell>
          <cell r="F2654" t="e">
            <v>#N/A</v>
          </cell>
          <cell r="I2654" t="e">
            <v>#N/A</v>
          </cell>
          <cell r="N2654" t="str">
            <v/>
          </cell>
        </row>
        <row r="2656">
          <cell r="E2656" t="str">
            <v>Zápas:</v>
          </cell>
          <cell r="F2656" t="e">
            <v>#N/A</v>
          </cell>
        </row>
        <row r="2657">
          <cell r="H2657" t="str">
            <v>Udelené karty - priestupok</v>
          </cell>
        </row>
        <row r="2659">
          <cell r="I2659" t="e">
            <v>#N/A</v>
          </cell>
          <cell r="P2659" t="e">
            <v>#N/A</v>
          </cell>
        </row>
        <row r="2660">
          <cell r="H2660" t="str">
            <v>Ž</v>
          </cell>
          <cell r="O2660" t="str">
            <v>Ž</v>
          </cell>
        </row>
        <row r="2661">
          <cell r="H2661" t="str">
            <v>ŽČ</v>
          </cell>
          <cell r="O2661" t="str">
            <v>ŽČ</v>
          </cell>
        </row>
        <row r="2662">
          <cell r="H2662" t="str">
            <v>ŽČ</v>
          </cell>
          <cell r="O2662" t="str">
            <v>ŽČ</v>
          </cell>
        </row>
        <row r="2665">
          <cell r="A2665" t="e">
            <v>#N/A</v>
          </cell>
          <cell r="E2665" t="str">
            <v xml:space="preserve">zápas č. </v>
          </cell>
          <cell r="F2665" t="str">
            <v/>
          </cell>
          <cell r="H2665" t="str">
            <v>Servis</v>
          </cell>
          <cell r="V2665" t="str">
            <v>pomer</v>
          </cell>
          <cell r="Z2665" t="str">
            <v/>
          </cell>
          <cell r="AA2665" t="str">
            <v/>
          </cell>
        </row>
        <row r="2666">
          <cell r="G2666" t="str">
            <v>Time out</v>
          </cell>
          <cell r="H2666" t="str">
            <v>Príjem</v>
          </cell>
          <cell r="N2666">
            <v>1</v>
          </cell>
          <cell r="O2666">
            <v>2</v>
          </cell>
          <cell r="P2666">
            <v>3</v>
          </cell>
          <cell r="Q2666">
            <v>4</v>
          </cell>
          <cell r="R2666">
            <v>5</v>
          </cell>
          <cell r="S2666">
            <v>6</v>
          </cell>
          <cell r="T2666">
            <v>7</v>
          </cell>
          <cell r="V2666" t="str">
            <v>setov</v>
          </cell>
        </row>
        <row r="2667">
          <cell r="A2667" t="e">
            <v>#N/A</v>
          </cell>
          <cell r="E2667" t="str">
            <v>Stôl:</v>
          </cell>
          <cell r="F2667" t="e">
            <v>#N/A</v>
          </cell>
          <cell r="I2667" t="e">
            <v>#N/A</v>
          </cell>
          <cell r="V2667" t="str">
            <v/>
          </cell>
        </row>
        <row r="2669">
          <cell r="E2669" t="str">
            <v>Dátum:</v>
          </cell>
          <cell r="F2669">
            <v>43211</v>
          </cell>
        </row>
        <row r="2670">
          <cell r="A2670" t="e">
            <v>#N/A</v>
          </cell>
          <cell r="E2670" t="str">
            <v>Čas:</v>
          </cell>
          <cell r="I2670" t="e">
            <v>#N/A</v>
          </cell>
          <cell r="V2670" t="str">
            <v/>
          </cell>
        </row>
        <row r="2672">
          <cell r="E2672" t="str">
            <v>Kategória :</v>
          </cell>
          <cell r="F2672" t="str">
            <v>MŽ</v>
          </cell>
        </row>
        <row r="2673">
          <cell r="I2673" t="str">
            <v>Rozhodca</v>
          </cell>
          <cell r="P2673" t="str">
            <v>Víťaz</v>
          </cell>
        </row>
        <row r="2674">
          <cell r="E2674" t="str">
            <v>Skupina :</v>
          </cell>
          <cell r="F2674" t="e">
            <v>#N/A</v>
          </cell>
          <cell r="I2674" t="e">
            <v>#N/A</v>
          </cell>
          <cell r="N2674" t="str">
            <v/>
          </cell>
        </row>
        <row r="2676">
          <cell r="E2676" t="str">
            <v>Zápas:</v>
          </cell>
          <cell r="F2676" t="e">
            <v>#N/A</v>
          </cell>
        </row>
        <row r="2677">
          <cell r="H2677" t="str">
            <v>Udelené karty - priestupok</v>
          </cell>
        </row>
        <row r="2679">
          <cell r="I2679" t="e">
            <v>#N/A</v>
          </cell>
          <cell r="P2679" t="e">
            <v>#N/A</v>
          </cell>
        </row>
        <row r="2680">
          <cell r="H2680" t="str">
            <v>Ž</v>
          </cell>
          <cell r="O2680" t="str">
            <v>Ž</v>
          </cell>
        </row>
        <row r="2681">
          <cell r="H2681" t="str">
            <v>ŽČ</v>
          </cell>
          <cell r="O2681" t="str">
            <v>ŽČ</v>
          </cell>
        </row>
        <row r="2682">
          <cell r="H2682" t="str">
            <v>ŽČ</v>
          </cell>
          <cell r="O2682" t="str">
            <v>ŽČ</v>
          </cell>
        </row>
        <row r="2685">
          <cell r="A2685" t="e">
            <v>#N/A</v>
          </cell>
          <cell r="E2685" t="str">
            <v xml:space="preserve">zápas č. </v>
          </cell>
          <cell r="F2685" t="str">
            <v/>
          </cell>
          <cell r="H2685" t="str">
            <v>Servis</v>
          </cell>
          <cell r="V2685" t="str">
            <v>pomer</v>
          </cell>
          <cell r="Z2685" t="str">
            <v/>
          </cell>
          <cell r="AA2685" t="str">
            <v/>
          </cell>
        </row>
        <row r="2686">
          <cell r="G2686" t="str">
            <v>Time out</v>
          </cell>
          <cell r="H2686" t="str">
            <v>Príjem</v>
          </cell>
          <cell r="N2686">
            <v>1</v>
          </cell>
          <cell r="O2686">
            <v>2</v>
          </cell>
          <cell r="P2686">
            <v>3</v>
          </cell>
          <cell r="Q2686">
            <v>4</v>
          </cell>
          <cell r="R2686">
            <v>5</v>
          </cell>
          <cell r="S2686">
            <v>6</v>
          </cell>
          <cell r="T2686">
            <v>7</v>
          </cell>
          <cell r="V2686" t="str">
            <v>setov</v>
          </cell>
        </row>
        <row r="2687">
          <cell r="A2687" t="e">
            <v>#N/A</v>
          </cell>
          <cell r="E2687" t="str">
            <v>Stôl:</v>
          </cell>
          <cell r="F2687" t="e">
            <v>#N/A</v>
          </cell>
          <cell r="I2687" t="e">
            <v>#N/A</v>
          </cell>
          <cell r="V2687" t="str">
            <v/>
          </cell>
        </row>
        <row r="2689">
          <cell r="E2689" t="str">
            <v>Dátum:</v>
          </cell>
          <cell r="F2689">
            <v>43211</v>
          </cell>
        </row>
        <row r="2690">
          <cell r="A2690" t="e">
            <v>#N/A</v>
          </cell>
          <cell r="E2690" t="str">
            <v>Čas:</v>
          </cell>
          <cell r="I2690" t="e">
            <v>#N/A</v>
          </cell>
          <cell r="V2690" t="str">
            <v/>
          </cell>
        </row>
        <row r="2692">
          <cell r="E2692" t="str">
            <v>Kategória :</v>
          </cell>
          <cell r="F2692" t="str">
            <v>MŽ</v>
          </cell>
        </row>
        <row r="2693">
          <cell r="I2693" t="str">
            <v>Rozhodca</v>
          </cell>
          <cell r="P2693" t="str">
            <v>Víťaz</v>
          </cell>
        </row>
        <row r="2694">
          <cell r="E2694" t="str">
            <v>Skupina :</v>
          </cell>
          <cell r="F2694" t="e">
            <v>#N/A</v>
          </cell>
          <cell r="I2694" t="e">
            <v>#N/A</v>
          </cell>
          <cell r="N2694" t="str">
            <v/>
          </cell>
        </row>
        <row r="2696">
          <cell r="E2696" t="str">
            <v>Zápas:</v>
          </cell>
          <cell r="F2696" t="e">
            <v>#N/A</v>
          </cell>
        </row>
        <row r="2697">
          <cell r="H2697" t="str">
            <v>Udelené karty - priestupok</v>
          </cell>
        </row>
        <row r="2699">
          <cell r="I2699" t="e">
            <v>#N/A</v>
          </cell>
          <cell r="P2699" t="e">
            <v>#N/A</v>
          </cell>
        </row>
        <row r="2700">
          <cell r="H2700" t="str">
            <v>Ž</v>
          </cell>
          <cell r="O2700" t="str">
            <v>Ž</v>
          </cell>
        </row>
        <row r="2701">
          <cell r="H2701" t="str">
            <v>ŽČ</v>
          </cell>
          <cell r="O2701" t="str">
            <v>ŽČ</v>
          </cell>
        </row>
        <row r="2702">
          <cell r="H2702" t="str">
            <v>ŽČ</v>
          </cell>
          <cell r="O2702" t="str">
            <v>ŽČ</v>
          </cell>
        </row>
        <row r="2705">
          <cell r="A2705" t="e">
            <v>#N/A</v>
          </cell>
          <cell r="E2705" t="str">
            <v xml:space="preserve">zápas č. </v>
          </cell>
          <cell r="F2705" t="str">
            <v/>
          </cell>
          <cell r="H2705" t="str">
            <v>Servis</v>
          </cell>
          <cell r="V2705" t="str">
            <v>pomer</v>
          </cell>
          <cell r="Z2705" t="str">
            <v/>
          </cell>
          <cell r="AA2705" t="str">
            <v/>
          </cell>
        </row>
        <row r="2706">
          <cell r="G2706" t="str">
            <v>Time out</v>
          </cell>
          <cell r="H2706" t="str">
            <v>Príjem</v>
          </cell>
          <cell r="N2706">
            <v>1</v>
          </cell>
          <cell r="O2706">
            <v>2</v>
          </cell>
          <cell r="P2706">
            <v>3</v>
          </cell>
          <cell r="Q2706">
            <v>4</v>
          </cell>
          <cell r="R2706">
            <v>5</v>
          </cell>
          <cell r="S2706">
            <v>6</v>
          </cell>
          <cell r="T2706">
            <v>7</v>
          </cell>
          <cell r="V2706" t="str">
            <v>setov</v>
          </cell>
        </row>
        <row r="2707">
          <cell r="A2707" t="e">
            <v>#N/A</v>
          </cell>
          <cell r="E2707" t="str">
            <v>Stôl:</v>
          </cell>
          <cell r="F2707" t="e">
            <v>#N/A</v>
          </cell>
          <cell r="I2707" t="e">
            <v>#N/A</v>
          </cell>
          <cell r="V2707" t="str">
            <v/>
          </cell>
        </row>
        <row r="2709">
          <cell r="E2709" t="str">
            <v>Dátum:</v>
          </cell>
          <cell r="F2709">
            <v>43211</v>
          </cell>
        </row>
        <row r="2710">
          <cell r="A2710" t="e">
            <v>#N/A</v>
          </cell>
          <cell r="E2710" t="str">
            <v>Čas:</v>
          </cell>
          <cell r="I2710" t="e">
            <v>#N/A</v>
          </cell>
          <cell r="V2710" t="str">
            <v/>
          </cell>
        </row>
        <row r="2712">
          <cell r="E2712" t="str">
            <v>Kategória :</v>
          </cell>
          <cell r="F2712" t="str">
            <v>MŽ</v>
          </cell>
        </row>
        <row r="2713">
          <cell r="I2713" t="str">
            <v>Rozhodca</v>
          </cell>
          <cell r="P2713" t="str">
            <v>Víťaz</v>
          </cell>
        </row>
        <row r="2714">
          <cell r="E2714" t="str">
            <v>Skupina :</v>
          </cell>
          <cell r="F2714" t="e">
            <v>#N/A</v>
          </cell>
          <cell r="I2714" t="e">
            <v>#N/A</v>
          </cell>
          <cell r="N2714" t="str">
            <v/>
          </cell>
        </row>
        <row r="2716">
          <cell r="E2716" t="str">
            <v>Zápas:</v>
          </cell>
          <cell r="F2716" t="e">
            <v>#N/A</v>
          </cell>
        </row>
        <row r="2717">
          <cell r="H2717" t="str">
            <v>Udelené karty - priestupok</v>
          </cell>
        </row>
        <row r="2719">
          <cell r="I2719" t="e">
            <v>#N/A</v>
          </cell>
          <cell r="P2719" t="e">
            <v>#N/A</v>
          </cell>
        </row>
        <row r="2720">
          <cell r="H2720" t="str">
            <v>Ž</v>
          </cell>
          <cell r="O2720" t="str">
            <v>Ž</v>
          </cell>
        </row>
        <row r="2721">
          <cell r="H2721" t="str">
            <v>ŽČ</v>
          </cell>
          <cell r="O2721" t="str">
            <v>ŽČ</v>
          </cell>
        </row>
        <row r="2722">
          <cell r="H2722" t="str">
            <v>ŽČ</v>
          </cell>
          <cell r="O2722" t="str">
            <v>ŽČ</v>
          </cell>
        </row>
        <row r="2725">
          <cell r="A2725" t="e">
            <v>#N/A</v>
          </cell>
          <cell r="E2725" t="str">
            <v xml:space="preserve">zápas č. </v>
          </cell>
          <cell r="F2725" t="str">
            <v/>
          </cell>
          <cell r="H2725" t="str">
            <v>Servis</v>
          </cell>
          <cell r="V2725" t="str">
            <v>pomer</v>
          </cell>
          <cell r="Z2725" t="str">
            <v/>
          </cell>
          <cell r="AA2725" t="str">
            <v/>
          </cell>
        </row>
        <row r="2726">
          <cell r="G2726" t="str">
            <v>Time out</v>
          </cell>
          <cell r="H2726" t="str">
            <v>Príjem</v>
          </cell>
          <cell r="N2726">
            <v>1</v>
          </cell>
          <cell r="O2726">
            <v>2</v>
          </cell>
          <cell r="P2726">
            <v>3</v>
          </cell>
          <cell r="Q2726">
            <v>4</v>
          </cell>
          <cell r="R2726">
            <v>5</v>
          </cell>
          <cell r="S2726">
            <v>6</v>
          </cell>
          <cell r="T2726">
            <v>7</v>
          </cell>
          <cell r="V2726" t="str">
            <v>setov</v>
          </cell>
        </row>
        <row r="2727">
          <cell r="A2727" t="e">
            <v>#N/A</v>
          </cell>
          <cell r="E2727" t="str">
            <v>Stôl:</v>
          </cell>
          <cell r="F2727" t="e">
            <v>#N/A</v>
          </cell>
          <cell r="I2727" t="e">
            <v>#N/A</v>
          </cell>
          <cell r="V2727" t="str">
            <v/>
          </cell>
        </row>
        <row r="2729">
          <cell r="E2729" t="str">
            <v>Dátum:</v>
          </cell>
          <cell r="F2729">
            <v>43211</v>
          </cell>
        </row>
        <row r="2730">
          <cell r="A2730" t="e">
            <v>#N/A</v>
          </cell>
          <cell r="E2730" t="str">
            <v>Čas:</v>
          </cell>
          <cell r="I2730" t="e">
            <v>#N/A</v>
          </cell>
          <cell r="V2730" t="str">
            <v/>
          </cell>
        </row>
        <row r="2732">
          <cell r="E2732" t="str">
            <v>Kategória :</v>
          </cell>
          <cell r="F2732" t="str">
            <v>MŽ</v>
          </cell>
        </row>
        <row r="2733">
          <cell r="I2733" t="str">
            <v>Rozhodca</v>
          </cell>
          <cell r="P2733" t="str">
            <v>Víťaz</v>
          </cell>
        </row>
        <row r="2734">
          <cell r="E2734" t="str">
            <v>Skupina :</v>
          </cell>
          <cell r="F2734" t="e">
            <v>#N/A</v>
          </cell>
          <cell r="I2734" t="e">
            <v>#N/A</v>
          </cell>
          <cell r="N2734" t="str">
            <v/>
          </cell>
        </row>
        <row r="2736">
          <cell r="E2736" t="str">
            <v>Zápas:</v>
          </cell>
          <cell r="F2736" t="e">
            <v>#N/A</v>
          </cell>
        </row>
        <row r="2737">
          <cell r="H2737" t="str">
            <v>Udelené karty - priestupok</v>
          </cell>
        </row>
        <row r="2739">
          <cell r="I2739" t="e">
            <v>#N/A</v>
          </cell>
          <cell r="P2739" t="e">
            <v>#N/A</v>
          </cell>
        </row>
        <row r="2740">
          <cell r="H2740" t="str">
            <v>Ž</v>
          </cell>
          <cell r="O2740" t="str">
            <v>Ž</v>
          </cell>
        </row>
        <row r="2741">
          <cell r="H2741" t="str">
            <v>ŽČ</v>
          </cell>
          <cell r="O2741" t="str">
            <v>ŽČ</v>
          </cell>
        </row>
        <row r="2742">
          <cell r="H2742" t="str">
            <v>ŽČ</v>
          </cell>
          <cell r="O2742" t="str">
            <v>ŽČ</v>
          </cell>
        </row>
        <row r="2745">
          <cell r="A2745" t="e">
            <v>#N/A</v>
          </cell>
          <cell r="E2745" t="str">
            <v xml:space="preserve">zápas č. </v>
          </cell>
          <cell r="F2745" t="str">
            <v/>
          </cell>
          <cell r="H2745" t="str">
            <v>Servis</v>
          </cell>
          <cell r="V2745" t="str">
            <v>pomer</v>
          </cell>
          <cell r="Z2745" t="str">
            <v/>
          </cell>
          <cell r="AA2745" t="str">
            <v/>
          </cell>
        </row>
        <row r="2746">
          <cell r="G2746" t="str">
            <v>Time out</v>
          </cell>
          <cell r="H2746" t="str">
            <v>Príjem</v>
          </cell>
          <cell r="N2746">
            <v>1</v>
          </cell>
          <cell r="O2746">
            <v>2</v>
          </cell>
          <cell r="P2746">
            <v>3</v>
          </cell>
          <cell r="Q2746">
            <v>4</v>
          </cell>
          <cell r="R2746">
            <v>5</v>
          </cell>
          <cell r="S2746">
            <v>6</v>
          </cell>
          <cell r="T2746">
            <v>7</v>
          </cell>
          <cell r="V2746" t="str">
            <v>setov</v>
          </cell>
        </row>
        <row r="2747">
          <cell r="A2747" t="e">
            <v>#N/A</v>
          </cell>
          <cell r="E2747" t="str">
            <v>Stôl:</v>
          </cell>
          <cell r="F2747" t="e">
            <v>#N/A</v>
          </cell>
          <cell r="I2747" t="e">
            <v>#N/A</v>
          </cell>
          <cell r="V2747" t="str">
            <v/>
          </cell>
        </row>
        <row r="2749">
          <cell r="E2749" t="str">
            <v>Dátum:</v>
          </cell>
          <cell r="F2749">
            <v>43211</v>
          </cell>
        </row>
        <row r="2750">
          <cell r="A2750" t="e">
            <v>#N/A</v>
          </cell>
          <cell r="E2750" t="str">
            <v>Čas:</v>
          </cell>
          <cell r="I2750" t="e">
            <v>#N/A</v>
          </cell>
          <cell r="V2750" t="str">
            <v/>
          </cell>
        </row>
        <row r="2752">
          <cell r="E2752" t="str">
            <v>Kategória :</v>
          </cell>
          <cell r="F2752" t="str">
            <v>MŽ</v>
          </cell>
        </row>
        <row r="2753">
          <cell r="I2753" t="str">
            <v>Rozhodca</v>
          </cell>
          <cell r="P2753" t="str">
            <v>Víťaz</v>
          </cell>
        </row>
        <row r="2754">
          <cell r="E2754" t="str">
            <v>Skupina :</v>
          </cell>
          <cell r="F2754" t="e">
            <v>#N/A</v>
          </cell>
          <cell r="I2754" t="e">
            <v>#N/A</v>
          </cell>
          <cell r="N2754" t="str">
            <v/>
          </cell>
        </row>
        <row r="2756">
          <cell r="E2756" t="str">
            <v>Zápas:</v>
          </cell>
          <cell r="F2756" t="e">
            <v>#N/A</v>
          </cell>
        </row>
        <row r="2757">
          <cell r="H2757" t="str">
            <v>Udelené karty - priestupok</v>
          </cell>
        </row>
        <row r="2759">
          <cell r="I2759" t="e">
            <v>#N/A</v>
          </cell>
          <cell r="P2759" t="e">
            <v>#N/A</v>
          </cell>
        </row>
        <row r="2760">
          <cell r="H2760" t="str">
            <v>Ž</v>
          </cell>
          <cell r="O2760" t="str">
            <v>Ž</v>
          </cell>
        </row>
        <row r="2761">
          <cell r="H2761" t="str">
            <v>ŽČ</v>
          </cell>
          <cell r="O2761" t="str">
            <v>ŽČ</v>
          </cell>
        </row>
        <row r="2762">
          <cell r="H2762" t="str">
            <v>ŽČ</v>
          </cell>
          <cell r="O2762" t="str">
            <v>ŽČ</v>
          </cell>
        </row>
        <row r="2765">
          <cell r="A2765" t="e">
            <v>#N/A</v>
          </cell>
          <cell r="E2765" t="str">
            <v xml:space="preserve">zápas č. </v>
          </cell>
          <cell r="F2765" t="str">
            <v/>
          </cell>
          <cell r="H2765" t="str">
            <v>Servis</v>
          </cell>
          <cell r="V2765" t="str">
            <v>pomer</v>
          </cell>
          <cell r="Z2765" t="str">
            <v/>
          </cell>
          <cell r="AA2765" t="str">
            <v/>
          </cell>
        </row>
        <row r="2766">
          <cell r="G2766" t="str">
            <v>Time out</v>
          </cell>
          <cell r="H2766" t="str">
            <v>Príjem</v>
          </cell>
          <cell r="N2766">
            <v>1</v>
          </cell>
          <cell r="O2766">
            <v>2</v>
          </cell>
          <cell r="P2766">
            <v>3</v>
          </cell>
          <cell r="Q2766">
            <v>4</v>
          </cell>
          <cell r="R2766">
            <v>5</v>
          </cell>
          <cell r="S2766">
            <v>6</v>
          </cell>
          <cell r="T2766">
            <v>7</v>
          </cell>
          <cell r="V2766" t="str">
            <v>setov</v>
          </cell>
        </row>
        <row r="2767">
          <cell r="A2767" t="e">
            <v>#N/A</v>
          </cell>
          <cell r="E2767" t="str">
            <v>Stôl:</v>
          </cell>
          <cell r="F2767" t="e">
            <v>#N/A</v>
          </cell>
          <cell r="I2767" t="e">
            <v>#N/A</v>
          </cell>
          <cell r="V2767" t="str">
            <v/>
          </cell>
        </row>
        <row r="2769">
          <cell r="E2769" t="str">
            <v>Dátum:</v>
          </cell>
          <cell r="F2769">
            <v>43211</v>
          </cell>
        </row>
        <row r="2770">
          <cell r="A2770" t="e">
            <v>#N/A</v>
          </cell>
          <cell r="E2770" t="str">
            <v>Čas:</v>
          </cell>
          <cell r="I2770" t="e">
            <v>#N/A</v>
          </cell>
          <cell r="V2770" t="str">
            <v/>
          </cell>
        </row>
        <row r="2772">
          <cell r="E2772" t="str">
            <v>Kategória :</v>
          </cell>
          <cell r="F2772" t="str">
            <v>MŽ</v>
          </cell>
        </row>
        <row r="2773">
          <cell r="I2773" t="str">
            <v>Rozhodca</v>
          </cell>
          <cell r="P2773" t="str">
            <v>Víťaz</v>
          </cell>
        </row>
        <row r="2774">
          <cell r="E2774" t="str">
            <v>Skupina :</v>
          </cell>
          <cell r="F2774" t="e">
            <v>#N/A</v>
          </cell>
          <cell r="I2774" t="e">
            <v>#N/A</v>
          </cell>
          <cell r="N2774" t="str">
            <v/>
          </cell>
        </row>
        <row r="2776">
          <cell r="E2776" t="str">
            <v>Zápas:</v>
          </cell>
          <cell r="F2776" t="e">
            <v>#N/A</v>
          </cell>
        </row>
        <row r="2777">
          <cell r="H2777" t="str">
            <v>Udelené karty - priestupok</v>
          </cell>
        </row>
        <row r="2779">
          <cell r="I2779" t="e">
            <v>#N/A</v>
          </cell>
          <cell r="P2779" t="e">
            <v>#N/A</v>
          </cell>
        </row>
        <row r="2780">
          <cell r="H2780" t="str">
            <v>Ž</v>
          </cell>
          <cell r="O2780" t="str">
            <v>Ž</v>
          </cell>
        </row>
        <row r="2781">
          <cell r="H2781" t="str">
            <v>ŽČ</v>
          </cell>
          <cell r="O2781" t="str">
            <v>ŽČ</v>
          </cell>
        </row>
        <row r="2782">
          <cell r="H2782" t="str">
            <v>ŽČ</v>
          </cell>
          <cell r="O2782" t="str">
            <v>ŽČ</v>
          </cell>
        </row>
        <row r="2785">
          <cell r="A2785" t="e">
            <v>#N/A</v>
          </cell>
          <cell r="E2785" t="str">
            <v xml:space="preserve">zápas č. </v>
          </cell>
          <cell r="F2785" t="str">
            <v/>
          </cell>
          <cell r="H2785" t="str">
            <v>Servis</v>
          </cell>
          <cell r="V2785" t="str">
            <v>pomer</v>
          </cell>
          <cell r="Z2785" t="str">
            <v/>
          </cell>
          <cell r="AA2785" t="str">
            <v/>
          </cell>
        </row>
        <row r="2786">
          <cell r="G2786" t="str">
            <v>Time out</v>
          </cell>
          <cell r="H2786" t="str">
            <v>Príjem</v>
          </cell>
          <cell r="N2786">
            <v>1</v>
          </cell>
          <cell r="O2786">
            <v>2</v>
          </cell>
          <cell r="P2786">
            <v>3</v>
          </cell>
          <cell r="Q2786">
            <v>4</v>
          </cell>
          <cell r="R2786">
            <v>5</v>
          </cell>
          <cell r="S2786">
            <v>6</v>
          </cell>
          <cell r="T2786">
            <v>7</v>
          </cell>
          <cell r="V2786" t="str">
            <v>setov</v>
          </cell>
        </row>
        <row r="2787">
          <cell r="A2787" t="e">
            <v>#N/A</v>
          </cell>
          <cell r="E2787" t="str">
            <v>Stôl:</v>
          </cell>
          <cell r="F2787" t="e">
            <v>#N/A</v>
          </cell>
          <cell r="I2787" t="e">
            <v>#N/A</v>
          </cell>
          <cell r="V2787" t="str">
            <v/>
          </cell>
        </row>
        <row r="2789">
          <cell r="E2789" t="str">
            <v>Dátum:</v>
          </cell>
          <cell r="F2789">
            <v>43211</v>
          </cell>
        </row>
        <row r="2790">
          <cell r="A2790" t="e">
            <v>#N/A</v>
          </cell>
          <cell r="E2790" t="str">
            <v>Čas:</v>
          </cell>
          <cell r="I2790" t="e">
            <v>#N/A</v>
          </cell>
          <cell r="V2790" t="str">
            <v/>
          </cell>
        </row>
        <row r="2792">
          <cell r="E2792" t="str">
            <v>Kategória :</v>
          </cell>
          <cell r="F2792" t="str">
            <v>MŽ</v>
          </cell>
        </row>
        <row r="2793">
          <cell r="I2793" t="str">
            <v>Rozhodca</v>
          </cell>
          <cell r="P2793" t="str">
            <v>Víťaz</v>
          </cell>
        </row>
        <row r="2794">
          <cell r="E2794" t="str">
            <v>Skupina :</v>
          </cell>
          <cell r="F2794" t="e">
            <v>#N/A</v>
          </cell>
          <cell r="I2794" t="e">
            <v>#N/A</v>
          </cell>
          <cell r="N2794" t="str">
            <v/>
          </cell>
        </row>
        <row r="2796">
          <cell r="E2796" t="str">
            <v>Zápas:</v>
          </cell>
          <cell r="F2796" t="e">
            <v>#N/A</v>
          </cell>
        </row>
        <row r="2797">
          <cell r="H2797" t="str">
            <v>Udelené karty - priestupok</v>
          </cell>
        </row>
        <row r="2799">
          <cell r="I2799" t="e">
            <v>#N/A</v>
          </cell>
          <cell r="P2799" t="e">
            <v>#N/A</v>
          </cell>
        </row>
        <row r="2800">
          <cell r="H2800" t="str">
            <v>Ž</v>
          </cell>
          <cell r="O2800" t="str">
            <v>Ž</v>
          </cell>
        </row>
        <row r="2801">
          <cell r="H2801" t="str">
            <v>ŽČ</v>
          </cell>
          <cell r="O2801" t="str">
            <v>ŽČ</v>
          </cell>
        </row>
        <row r="2802">
          <cell r="H2802" t="str">
            <v>ŽČ</v>
          </cell>
          <cell r="O2802" t="str">
            <v>ŽČ</v>
          </cell>
        </row>
        <row r="2805">
          <cell r="A2805" t="e">
            <v>#N/A</v>
          </cell>
          <cell r="E2805" t="str">
            <v xml:space="preserve">zápas č. </v>
          </cell>
          <cell r="F2805" t="str">
            <v/>
          </cell>
          <cell r="H2805" t="str">
            <v>Servis</v>
          </cell>
          <cell r="V2805" t="str">
            <v>pomer</v>
          </cell>
          <cell r="Z2805" t="str">
            <v/>
          </cell>
          <cell r="AA2805" t="str">
            <v/>
          </cell>
        </row>
        <row r="2806">
          <cell r="G2806" t="str">
            <v>Time out</v>
          </cell>
          <cell r="H2806" t="str">
            <v>Príjem</v>
          </cell>
          <cell r="N2806">
            <v>1</v>
          </cell>
          <cell r="O2806">
            <v>2</v>
          </cell>
          <cell r="P2806">
            <v>3</v>
          </cell>
          <cell r="Q2806">
            <v>4</v>
          </cell>
          <cell r="R2806">
            <v>5</v>
          </cell>
          <cell r="S2806">
            <v>6</v>
          </cell>
          <cell r="T2806">
            <v>7</v>
          </cell>
          <cell r="V2806" t="str">
            <v>setov</v>
          </cell>
        </row>
        <row r="2807">
          <cell r="A2807" t="e">
            <v>#N/A</v>
          </cell>
          <cell r="E2807" t="str">
            <v>Stôl:</v>
          </cell>
          <cell r="F2807" t="e">
            <v>#N/A</v>
          </cell>
          <cell r="I2807" t="e">
            <v>#N/A</v>
          </cell>
          <cell r="V2807" t="str">
            <v/>
          </cell>
        </row>
        <row r="2809">
          <cell r="E2809" t="str">
            <v>Dátum:</v>
          </cell>
          <cell r="F2809">
            <v>43211</v>
          </cell>
        </row>
        <row r="2810">
          <cell r="A2810" t="e">
            <v>#N/A</v>
          </cell>
          <cell r="E2810" t="str">
            <v>Čas:</v>
          </cell>
          <cell r="I2810" t="e">
            <v>#N/A</v>
          </cell>
          <cell r="V2810" t="str">
            <v/>
          </cell>
        </row>
        <row r="2812">
          <cell r="E2812" t="str">
            <v>Kategória :</v>
          </cell>
          <cell r="F2812" t="str">
            <v>MŽ</v>
          </cell>
        </row>
        <row r="2813">
          <cell r="I2813" t="str">
            <v>Rozhodca</v>
          </cell>
          <cell r="P2813" t="str">
            <v>Víťaz</v>
          </cell>
        </row>
        <row r="2814">
          <cell r="E2814" t="str">
            <v>Skupina :</v>
          </cell>
          <cell r="F2814" t="e">
            <v>#N/A</v>
          </cell>
          <cell r="I2814" t="e">
            <v>#N/A</v>
          </cell>
          <cell r="N2814" t="str">
            <v/>
          </cell>
        </row>
        <row r="2816">
          <cell r="E2816" t="str">
            <v>Zápas:</v>
          </cell>
          <cell r="F2816" t="e">
            <v>#N/A</v>
          </cell>
        </row>
        <row r="2817">
          <cell r="H2817" t="str">
            <v>Udelené karty - priestupok</v>
          </cell>
        </row>
        <row r="2819">
          <cell r="I2819" t="e">
            <v>#N/A</v>
          </cell>
          <cell r="P2819" t="e">
            <v>#N/A</v>
          </cell>
        </row>
        <row r="2820">
          <cell r="H2820" t="str">
            <v>Ž</v>
          </cell>
          <cell r="O2820" t="str">
            <v>Ž</v>
          </cell>
        </row>
        <row r="2821">
          <cell r="H2821" t="str">
            <v>ŽČ</v>
          </cell>
          <cell r="O2821" t="str">
            <v>ŽČ</v>
          </cell>
        </row>
        <row r="2822">
          <cell r="H2822" t="str">
            <v>ŽČ</v>
          </cell>
          <cell r="O2822" t="str">
            <v>ŽČ</v>
          </cell>
        </row>
        <row r="2825">
          <cell r="A2825" t="e">
            <v>#N/A</v>
          </cell>
          <cell r="E2825" t="str">
            <v xml:space="preserve">zápas č. </v>
          </cell>
          <cell r="F2825" t="str">
            <v/>
          </cell>
          <cell r="H2825" t="str">
            <v>Servis</v>
          </cell>
          <cell r="V2825" t="str">
            <v>pomer</v>
          </cell>
          <cell r="Z2825" t="str">
            <v/>
          </cell>
          <cell r="AA2825" t="str">
            <v/>
          </cell>
        </row>
        <row r="2826">
          <cell r="G2826" t="str">
            <v>Time out</v>
          </cell>
          <cell r="H2826" t="str">
            <v>Príjem</v>
          </cell>
          <cell r="N2826">
            <v>1</v>
          </cell>
          <cell r="O2826">
            <v>2</v>
          </cell>
          <cell r="P2826">
            <v>3</v>
          </cell>
          <cell r="Q2826">
            <v>4</v>
          </cell>
          <cell r="R2826">
            <v>5</v>
          </cell>
          <cell r="S2826">
            <v>6</v>
          </cell>
          <cell r="T2826">
            <v>7</v>
          </cell>
          <cell r="V2826" t="str">
            <v>setov</v>
          </cell>
        </row>
        <row r="2827">
          <cell r="A2827" t="e">
            <v>#N/A</v>
          </cell>
          <cell r="E2827" t="str">
            <v>Stôl:</v>
          </cell>
          <cell r="F2827" t="e">
            <v>#N/A</v>
          </cell>
          <cell r="I2827" t="e">
            <v>#N/A</v>
          </cell>
          <cell r="V2827" t="str">
            <v/>
          </cell>
        </row>
        <row r="2829">
          <cell r="E2829" t="str">
            <v>Dátum:</v>
          </cell>
          <cell r="F2829">
            <v>43211</v>
          </cell>
        </row>
        <row r="2830">
          <cell r="A2830" t="e">
            <v>#N/A</v>
          </cell>
          <cell r="E2830" t="str">
            <v>Čas:</v>
          </cell>
          <cell r="I2830" t="e">
            <v>#N/A</v>
          </cell>
          <cell r="V2830" t="str">
            <v/>
          </cell>
        </row>
        <row r="2832">
          <cell r="E2832" t="str">
            <v>Kategória :</v>
          </cell>
          <cell r="F2832" t="str">
            <v>MŽ</v>
          </cell>
        </row>
        <row r="2833">
          <cell r="I2833" t="str">
            <v>Rozhodca</v>
          </cell>
          <cell r="P2833" t="str">
            <v>Víťaz</v>
          </cell>
        </row>
        <row r="2834">
          <cell r="E2834" t="str">
            <v>Skupina :</v>
          </cell>
          <cell r="F2834" t="e">
            <v>#N/A</v>
          </cell>
          <cell r="I2834" t="e">
            <v>#N/A</v>
          </cell>
          <cell r="N2834" t="str">
            <v/>
          </cell>
        </row>
        <row r="2836">
          <cell r="E2836" t="str">
            <v>Zápas:</v>
          </cell>
          <cell r="F2836" t="e">
            <v>#N/A</v>
          </cell>
        </row>
        <row r="2837">
          <cell r="H2837" t="str">
            <v>Udelené karty - priestupok</v>
          </cell>
        </row>
        <row r="2839">
          <cell r="I2839" t="e">
            <v>#N/A</v>
          </cell>
          <cell r="P2839" t="e">
            <v>#N/A</v>
          </cell>
        </row>
        <row r="2840">
          <cell r="H2840" t="str">
            <v>Ž</v>
          </cell>
          <cell r="O2840" t="str">
            <v>Ž</v>
          </cell>
        </row>
        <row r="2841">
          <cell r="H2841" t="str">
            <v>ŽČ</v>
          </cell>
          <cell r="O2841" t="str">
            <v>ŽČ</v>
          </cell>
        </row>
        <row r="2842">
          <cell r="H2842" t="str">
            <v>ŽČ</v>
          </cell>
          <cell r="O2842" t="str">
            <v>ŽČ</v>
          </cell>
        </row>
        <row r="2845">
          <cell r="A2845" t="e">
            <v>#N/A</v>
          </cell>
          <cell r="E2845" t="str">
            <v xml:space="preserve">zápas č. </v>
          </cell>
          <cell r="F2845" t="str">
            <v/>
          </cell>
          <cell r="H2845" t="str">
            <v>Servis</v>
          </cell>
          <cell r="V2845" t="str">
            <v>pomer</v>
          </cell>
          <cell r="Z2845" t="str">
            <v/>
          </cell>
          <cell r="AA2845" t="str">
            <v/>
          </cell>
        </row>
        <row r="2846">
          <cell r="G2846" t="str">
            <v>Time out</v>
          </cell>
          <cell r="H2846" t="str">
            <v>Príjem</v>
          </cell>
          <cell r="N2846">
            <v>1</v>
          </cell>
          <cell r="O2846">
            <v>2</v>
          </cell>
          <cell r="P2846">
            <v>3</v>
          </cell>
          <cell r="Q2846">
            <v>4</v>
          </cell>
          <cell r="R2846">
            <v>5</v>
          </cell>
          <cell r="S2846">
            <v>6</v>
          </cell>
          <cell r="T2846">
            <v>7</v>
          </cell>
          <cell r="V2846" t="str">
            <v>setov</v>
          </cell>
        </row>
        <row r="2847">
          <cell r="A2847" t="e">
            <v>#N/A</v>
          </cell>
          <cell r="E2847" t="str">
            <v>Stôl:</v>
          </cell>
          <cell r="F2847" t="e">
            <v>#N/A</v>
          </cell>
          <cell r="I2847" t="e">
            <v>#N/A</v>
          </cell>
          <cell r="V2847" t="str">
            <v/>
          </cell>
        </row>
        <row r="2849">
          <cell r="E2849" t="str">
            <v>Dátum:</v>
          </cell>
          <cell r="F2849">
            <v>43211</v>
          </cell>
        </row>
        <row r="2850">
          <cell r="A2850" t="e">
            <v>#N/A</v>
          </cell>
          <cell r="E2850" t="str">
            <v>Čas:</v>
          </cell>
          <cell r="I2850" t="e">
            <v>#N/A</v>
          </cell>
          <cell r="V2850" t="str">
            <v/>
          </cell>
        </row>
        <row r="2852">
          <cell r="E2852" t="str">
            <v>Kategória :</v>
          </cell>
          <cell r="F2852" t="str">
            <v>MŽ</v>
          </cell>
        </row>
        <row r="2853">
          <cell r="I2853" t="str">
            <v>Rozhodca</v>
          </cell>
          <cell r="P2853" t="str">
            <v>Víťaz</v>
          </cell>
        </row>
        <row r="2854">
          <cell r="E2854" t="str">
            <v>Skupina :</v>
          </cell>
          <cell r="F2854" t="e">
            <v>#N/A</v>
          </cell>
          <cell r="I2854" t="e">
            <v>#N/A</v>
          </cell>
          <cell r="N2854" t="str">
            <v/>
          </cell>
        </row>
        <row r="2856">
          <cell r="E2856" t="str">
            <v>Zápas:</v>
          </cell>
          <cell r="F2856" t="e">
            <v>#N/A</v>
          </cell>
        </row>
        <row r="2857">
          <cell r="H2857" t="str">
            <v>Udelené karty - priestupok</v>
          </cell>
        </row>
        <row r="2859">
          <cell r="I2859" t="e">
            <v>#N/A</v>
          </cell>
          <cell r="P2859" t="e">
            <v>#N/A</v>
          </cell>
        </row>
        <row r="2860">
          <cell r="H2860" t="str">
            <v>Ž</v>
          </cell>
          <cell r="O2860" t="str">
            <v>Ž</v>
          </cell>
        </row>
        <row r="2861">
          <cell r="H2861" t="str">
            <v>ŽČ</v>
          </cell>
          <cell r="O2861" t="str">
            <v>ŽČ</v>
          </cell>
        </row>
        <row r="2862">
          <cell r="H2862" t="str">
            <v>ŽČ</v>
          </cell>
          <cell r="O2862" t="str">
            <v>ŽČ</v>
          </cell>
        </row>
        <row r="2865">
          <cell r="A2865" t="e">
            <v>#N/A</v>
          </cell>
          <cell r="E2865" t="str">
            <v xml:space="preserve">zápas č. </v>
          </cell>
          <cell r="F2865" t="str">
            <v/>
          </cell>
          <cell r="H2865" t="str">
            <v>Servis</v>
          </cell>
          <cell r="V2865" t="str">
            <v>pomer</v>
          </cell>
          <cell r="Z2865" t="str">
            <v/>
          </cell>
          <cell r="AA2865" t="str">
            <v/>
          </cell>
        </row>
        <row r="2866">
          <cell r="G2866" t="str">
            <v>Time out</v>
          </cell>
          <cell r="H2866" t="str">
            <v>Príjem</v>
          </cell>
          <cell r="N2866">
            <v>1</v>
          </cell>
          <cell r="O2866">
            <v>2</v>
          </cell>
          <cell r="P2866">
            <v>3</v>
          </cell>
          <cell r="Q2866">
            <v>4</v>
          </cell>
          <cell r="R2866">
            <v>5</v>
          </cell>
          <cell r="S2866">
            <v>6</v>
          </cell>
          <cell r="T2866">
            <v>7</v>
          </cell>
          <cell r="V2866" t="str">
            <v>setov</v>
          </cell>
        </row>
        <row r="2867">
          <cell r="A2867" t="e">
            <v>#N/A</v>
          </cell>
          <cell r="E2867" t="str">
            <v>Stôl:</v>
          </cell>
          <cell r="F2867" t="e">
            <v>#N/A</v>
          </cell>
          <cell r="I2867" t="e">
            <v>#N/A</v>
          </cell>
          <cell r="V2867" t="str">
            <v/>
          </cell>
        </row>
        <row r="2869">
          <cell r="E2869" t="str">
            <v>Dátum:</v>
          </cell>
          <cell r="F2869">
            <v>43211</v>
          </cell>
        </row>
        <row r="2870">
          <cell r="A2870" t="e">
            <v>#N/A</v>
          </cell>
          <cell r="E2870" t="str">
            <v>Čas:</v>
          </cell>
          <cell r="I2870" t="e">
            <v>#N/A</v>
          </cell>
          <cell r="V2870" t="str">
            <v/>
          </cell>
        </row>
        <row r="2872">
          <cell r="E2872" t="str">
            <v>Kategória :</v>
          </cell>
          <cell r="F2872" t="str">
            <v>MŽ</v>
          </cell>
        </row>
        <row r="2873">
          <cell r="I2873" t="str">
            <v>Rozhodca</v>
          </cell>
          <cell r="P2873" t="str">
            <v>Víťaz</v>
          </cell>
        </row>
        <row r="2874">
          <cell r="E2874" t="str">
            <v>Skupina :</v>
          </cell>
          <cell r="F2874" t="e">
            <v>#N/A</v>
          </cell>
          <cell r="I2874" t="e">
            <v>#N/A</v>
          </cell>
          <cell r="N2874" t="str">
            <v/>
          </cell>
        </row>
        <row r="2876">
          <cell r="E2876" t="str">
            <v>Zápas:</v>
          </cell>
          <cell r="F2876" t="e">
            <v>#N/A</v>
          </cell>
        </row>
        <row r="2877">
          <cell r="H2877" t="str">
            <v>Udelené karty - priestupok</v>
          </cell>
        </row>
        <row r="2879">
          <cell r="I2879" t="e">
            <v>#N/A</v>
          </cell>
          <cell r="P2879" t="e">
            <v>#N/A</v>
          </cell>
        </row>
        <row r="2880">
          <cell r="H2880" t="str">
            <v>Ž</v>
          </cell>
          <cell r="O2880" t="str">
            <v>Ž</v>
          </cell>
        </row>
        <row r="2881">
          <cell r="H2881" t="str">
            <v>ŽČ</v>
          </cell>
          <cell r="O2881" t="str">
            <v>ŽČ</v>
          </cell>
        </row>
        <row r="2882">
          <cell r="H2882" t="str">
            <v>ŽČ</v>
          </cell>
          <cell r="O2882" t="str">
            <v>ŽČ</v>
          </cell>
        </row>
        <row r="2885">
          <cell r="A2885" t="e">
            <v>#N/A</v>
          </cell>
          <cell r="E2885" t="str">
            <v xml:space="preserve">zápas č. </v>
          </cell>
          <cell r="F2885" t="str">
            <v/>
          </cell>
          <cell r="H2885" t="str">
            <v>Servis</v>
          </cell>
          <cell r="V2885" t="str">
            <v>pomer</v>
          </cell>
          <cell r="Z2885" t="str">
            <v/>
          </cell>
          <cell r="AA2885" t="str">
            <v/>
          </cell>
        </row>
        <row r="2886">
          <cell r="G2886" t="str">
            <v>Time out</v>
          </cell>
          <cell r="H2886" t="str">
            <v>Príjem</v>
          </cell>
          <cell r="N2886">
            <v>1</v>
          </cell>
          <cell r="O2886">
            <v>2</v>
          </cell>
          <cell r="P2886">
            <v>3</v>
          </cell>
          <cell r="Q2886">
            <v>4</v>
          </cell>
          <cell r="R2886">
            <v>5</v>
          </cell>
          <cell r="S2886">
            <v>6</v>
          </cell>
          <cell r="T2886">
            <v>7</v>
          </cell>
          <cell r="V2886" t="str">
            <v>setov</v>
          </cell>
        </row>
        <row r="2887">
          <cell r="A2887" t="e">
            <v>#N/A</v>
          </cell>
          <cell r="E2887" t="str">
            <v>Stôl:</v>
          </cell>
          <cell r="F2887" t="e">
            <v>#N/A</v>
          </cell>
          <cell r="I2887" t="e">
            <v>#N/A</v>
          </cell>
          <cell r="V2887" t="str">
            <v/>
          </cell>
        </row>
        <row r="2889">
          <cell r="E2889" t="str">
            <v>Dátum:</v>
          </cell>
          <cell r="F2889">
            <v>43211</v>
          </cell>
        </row>
        <row r="2890">
          <cell r="A2890" t="e">
            <v>#N/A</v>
          </cell>
          <cell r="E2890" t="str">
            <v>Čas:</v>
          </cell>
          <cell r="I2890" t="e">
            <v>#N/A</v>
          </cell>
          <cell r="V2890" t="str">
            <v/>
          </cell>
        </row>
        <row r="2892">
          <cell r="E2892" t="str">
            <v>Kategória :</v>
          </cell>
          <cell r="F2892" t="str">
            <v>MŽ</v>
          </cell>
        </row>
        <row r="2893">
          <cell r="I2893" t="str">
            <v>Rozhodca</v>
          </cell>
          <cell r="P2893" t="str">
            <v>Víťaz</v>
          </cell>
        </row>
        <row r="2894">
          <cell r="E2894" t="str">
            <v>Skupina :</v>
          </cell>
          <cell r="F2894" t="e">
            <v>#N/A</v>
          </cell>
          <cell r="I2894" t="e">
            <v>#N/A</v>
          </cell>
          <cell r="N2894" t="str">
            <v/>
          </cell>
        </row>
        <row r="2896">
          <cell r="E2896" t="str">
            <v>Zápas:</v>
          </cell>
          <cell r="F2896" t="e">
            <v>#N/A</v>
          </cell>
        </row>
        <row r="2897">
          <cell r="H2897" t="str">
            <v>Udelené karty - priestupok</v>
          </cell>
        </row>
        <row r="2899">
          <cell r="I2899" t="e">
            <v>#N/A</v>
          </cell>
          <cell r="P2899" t="e">
            <v>#N/A</v>
          </cell>
        </row>
        <row r="2900">
          <cell r="H2900" t="str">
            <v>Ž</v>
          </cell>
          <cell r="O2900" t="str">
            <v>Ž</v>
          </cell>
        </row>
        <row r="2901">
          <cell r="H2901" t="str">
            <v>ŽČ</v>
          </cell>
          <cell r="O2901" t="str">
            <v>ŽČ</v>
          </cell>
        </row>
        <row r="2902">
          <cell r="H2902" t="str">
            <v>ŽČ</v>
          </cell>
          <cell r="O2902" t="str">
            <v>ŽČ</v>
          </cell>
        </row>
        <row r="2905">
          <cell r="A2905" t="e">
            <v>#N/A</v>
          </cell>
          <cell r="E2905" t="str">
            <v xml:space="preserve">zápas č. </v>
          </cell>
          <cell r="F2905" t="str">
            <v/>
          </cell>
          <cell r="H2905" t="str">
            <v>Servis</v>
          </cell>
          <cell r="V2905" t="str">
            <v>pomer</v>
          </cell>
          <cell r="Z2905" t="str">
            <v/>
          </cell>
          <cell r="AA2905" t="str">
            <v/>
          </cell>
        </row>
        <row r="2906">
          <cell r="G2906" t="str">
            <v>Time out</v>
          </cell>
          <cell r="H2906" t="str">
            <v>Príjem</v>
          </cell>
          <cell r="N2906">
            <v>1</v>
          </cell>
          <cell r="O2906">
            <v>2</v>
          </cell>
          <cell r="P2906">
            <v>3</v>
          </cell>
          <cell r="Q2906">
            <v>4</v>
          </cell>
          <cell r="R2906">
            <v>5</v>
          </cell>
          <cell r="S2906">
            <v>6</v>
          </cell>
          <cell r="T2906">
            <v>7</v>
          </cell>
          <cell r="V2906" t="str">
            <v>setov</v>
          </cell>
        </row>
        <row r="2907">
          <cell r="A2907" t="e">
            <v>#N/A</v>
          </cell>
          <cell r="E2907" t="str">
            <v>Stôl:</v>
          </cell>
          <cell r="F2907" t="e">
            <v>#N/A</v>
          </cell>
          <cell r="I2907" t="e">
            <v>#N/A</v>
          </cell>
          <cell r="V2907" t="str">
            <v/>
          </cell>
        </row>
        <row r="2909">
          <cell r="E2909" t="str">
            <v>Dátum:</v>
          </cell>
          <cell r="F2909">
            <v>43211</v>
          </cell>
        </row>
        <row r="2910">
          <cell r="A2910" t="e">
            <v>#N/A</v>
          </cell>
          <cell r="E2910" t="str">
            <v>Čas:</v>
          </cell>
          <cell r="I2910" t="e">
            <v>#N/A</v>
          </cell>
          <cell r="V2910" t="str">
            <v/>
          </cell>
        </row>
        <row r="2912">
          <cell r="E2912" t="str">
            <v>Kategória :</v>
          </cell>
          <cell r="F2912" t="str">
            <v>MŽ</v>
          </cell>
        </row>
        <row r="2913">
          <cell r="I2913" t="str">
            <v>Rozhodca</v>
          </cell>
          <cell r="P2913" t="str">
            <v>Víťaz</v>
          </cell>
        </row>
        <row r="2914">
          <cell r="E2914" t="str">
            <v>Skupina :</v>
          </cell>
          <cell r="F2914" t="e">
            <v>#N/A</v>
          </cell>
          <cell r="I2914" t="e">
            <v>#N/A</v>
          </cell>
          <cell r="N2914" t="str">
            <v/>
          </cell>
        </row>
        <row r="2916">
          <cell r="E2916" t="str">
            <v>Zápas:</v>
          </cell>
          <cell r="F2916" t="e">
            <v>#N/A</v>
          </cell>
        </row>
        <row r="2917">
          <cell r="H2917" t="str">
            <v>Udelené karty - priestupok</v>
          </cell>
        </row>
        <row r="2919">
          <cell r="I2919" t="e">
            <v>#N/A</v>
          </cell>
          <cell r="P2919" t="e">
            <v>#N/A</v>
          </cell>
        </row>
        <row r="2920">
          <cell r="H2920" t="str">
            <v>Ž</v>
          </cell>
          <cell r="O2920" t="str">
            <v>Ž</v>
          </cell>
        </row>
        <row r="2921">
          <cell r="H2921" t="str">
            <v>ŽČ</v>
          </cell>
          <cell r="O2921" t="str">
            <v>ŽČ</v>
          </cell>
        </row>
        <row r="2922">
          <cell r="H2922" t="str">
            <v>ŽČ</v>
          </cell>
          <cell r="O2922" t="str">
            <v>ŽČ</v>
          </cell>
        </row>
        <row r="2925">
          <cell r="A2925" t="e">
            <v>#N/A</v>
          </cell>
          <cell r="E2925" t="str">
            <v xml:space="preserve">zápas č. </v>
          </cell>
          <cell r="F2925" t="str">
            <v/>
          </cell>
          <cell r="H2925" t="str">
            <v>Servis</v>
          </cell>
          <cell r="V2925" t="str">
            <v>pomer</v>
          </cell>
          <cell r="Z2925" t="str">
            <v/>
          </cell>
          <cell r="AA2925" t="str">
            <v/>
          </cell>
        </row>
        <row r="2926">
          <cell r="G2926" t="str">
            <v>Time out</v>
          </cell>
          <cell r="H2926" t="str">
            <v>Príjem</v>
          </cell>
          <cell r="N2926">
            <v>1</v>
          </cell>
          <cell r="O2926">
            <v>2</v>
          </cell>
          <cell r="P2926">
            <v>3</v>
          </cell>
          <cell r="Q2926">
            <v>4</v>
          </cell>
          <cell r="R2926">
            <v>5</v>
          </cell>
          <cell r="S2926">
            <v>6</v>
          </cell>
          <cell r="T2926">
            <v>7</v>
          </cell>
          <cell r="V2926" t="str">
            <v>setov</v>
          </cell>
        </row>
        <row r="2927">
          <cell r="A2927" t="e">
            <v>#N/A</v>
          </cell>
          <cell r="E2927" t="str">
            <v>Stôl:</v>
          </cell>
          <cell r="F2927" t="e">
            <v>#N/A</v>
          </cell>
          <cell r="I2927" t="e">
            <v>#N/A</v>
          </cell>
          <cell r="V2927" t="str">
            <v/>
          </cell>
        </row>
        <row r="2929">
          <cell r="E2929" t="str">
            <v>Dátum:</v>
          </cell>
          <cell r="F2929">
            <v>43211</v>
          </cell>
        </row>
        <row r="2930">
          <cell r="A2930" t="e">
            <v>#N/A</v>
          </cell>
          <cell r="E2930" t="str">
            <v>Čas:</v>
          </cell>
          <cell r="I2930" t="e">
            <v>#N/A</v>
          </cell>
          <cell r="V2930" t="str">
            <v/>
          </cell>
        </row>
        <row r="2932">
          <cell r="E2932" t="str">
            <v>Kategória :</v>
          </cell>
          <cell r="F2932" t="str">
            <v>MŽ</v>
          </cell>
        </row>
        <row r="2933">
          <cell r="I2933" t="str">
            <v>Rozhodca</v>
          </cell>
          <cell r="P2933" t="str">
            <v>Víťaz</v>
          </cell>
        </row>
        <row r="2934">
          <cell r="E2934" t="str">
            <v>Skupina :</v>
          </cell>
          <cell r="F2934" t="e">
            <v>#N/A</v>
          </cell>
          <cell r="I2934" t="e">
            <v>#N/A</v>
          </cell>
          <cell r="N2934" t="str">
            <v/>
          </cell>
        </row>
        <row r="2936">
          <cell r="E2936" t="str">
            <v>Zápas:</v>
          </cell>
          <cell r="F2936" t="e">
            <v>#N/A</v>
          </cell>
        </row>
        <row r="2937">
          <cell r="H2937" t="str">
            <v>Udelené karty - priestupok</v>
          </cell>
        </row>
        <row r="2939">
          <cell r="I2939" t="e">
            <v>#N/A</v>
          </cell>
          <cell r="P2939" t="e">
            <v>#N/A</v>
          </cell>
        </row>
        <row r="2940">
          <cell r="H2940" t="str">
            <v>Ž</v>
          </cell>
          <cell r="O2940" t="str">
            <v>Ž</v>
          </cell>
        </row>
        <row r="2941">
          <cell r="H2941" t="str">
            <v>ŽČ</v>
          </cell>
          <cell r="O2941" t="str">
            <v>ŽČ</v>
          </cell>
        </row>
        <row r="2942">
          <cell r="H2942" t="str">
            <v>ŽČ</v>
          </cell>
          <cell r="O2942" t="str">
            <v>ŽČ</v>
          </cell>
        </row>
        <row r="2945">
          <cell r="A2945" t="e">
            <v>#N/A</v>
          </cell>
          <cell r="E2945" t="str">
            <v xml:space="preserve">zápas č. </v>
          </cell>
          <cell r="F2945" t="str">
            <v/>
          </cell>
          <cell r="H2945" t="str">
            <v>Servis</v>
          </cell>
          <cell r="V2945" t="str">
            <v>pomer</v>
          </cell>
          <cell r="Z2945" t="str">
            <v/>
          </cell>
          <cell r="AA2945" t="str">
            <v/>
          </cell>
        </row>
        <row r="2946">
          <cell r="G2946" t="str">
            <v>Time out</v>
          </cell>
          <cell r="H2946" t="str">
            <v>Príjem</v>
          </cell>
          <cell r="N2946">
            <v>1</v>
          </cell>
          <cell r="O2946">
            <v>2</v>
          </cell>
          <cell r="P2946">
            <v>3</v>
          </cell>
          <cell r="Q2946">
            <v>4</v>
          </cell>
          <cell r="R2946">
            <v>5</v>
          </cell>
          <cell r="S2946">
            <v>6</v>
          </cell>
          <cell r="T2946">
            <v>7</v>
          </cell>
          <cell r="V2946" t="str">
            <v>setov</v>
          </cell>
        </row>
        <row r="2947">
          <cell r="A2947" t="e">
            <v>#N/A</v>
          </cell>
          <cell r="E2947" t="str">
            <v>Stôl:</v>
          </cell>
          <cell r="F2947" t="e">
            <v>#N/A</v>
          </cell>
          <cell r="I2947" t="e">
            <v>#N/A</v>
          </cell>
          <cell r="V2947" t="str">
            <v/>
          </cell>
        </row>
        <row r="2949">
          <cell r="E2949" t="str">
            <v>Dátum:</v>
          </cell>
          <cell r="F2949">
            <v>43211</v>
          </cell>
        </row>
        <row r="2950">
          <cell r="A2950" t="e">
            <v>#N/A</v>
          </cell>
          <cell r="E2950" t="str">
            <v>Čas:</v>
          </cell>
          <cell r="I2950" t="e">
            <v>#N/A</v>
          </cell>
          <cell r="V2950" t="str">
            <v/>
          </cell>
        </row>
        <row r="2952">
          <cell r="E2952" t="str">
            <v>Kategória :</v>
          </cell>
          <cell r="F2952" t="str">
            <v>MŽ</v>
          </cell>
        </row>
        <row r="2953">
          <cell r="I2953" t="str">
            <v>Rozhodca</v>
          </cell>
          <cell r="P2953" t="str">
            <v>Víťaz</v>
          </cell>
        </row>
        <row r="2954">
          <cell r="E2954" t="str">
            <v>Skupina :</v>
          </cell>
          <cell r="F2954" t="e">
            <v>#N/A</v>
          </cell>
          <cell r="I2954" t="e">
            <v>#N/A</v>
          </cell>
          <cell r="N2954" t="str">
            <v/>
          </cell>
        </row>
        <row r="2956">
          <cell r="E2956" t="str">
            <v>Zápas:</v>
          </cell>
          <cell r="F2956" t="e">
            <v>#N/A</v>
          </cell>
        </row>
        <row r="2957">
          <cell r="H2957" t="str">
            <v>Udelené karty - priestupok</v>
          </cell>
        </row>
        <row r="2959">
          <cell r="I2959" t="e">
            <v>#N/A</v>
          </cell>
          <cell r="P2959" t="e">
            <v>#N/A</v>
          </cell>
        </row>
        <row r="2960">
          <cell r="H2960" t="str">
            <v>Ž</v>
          </cell>
          <cell r="O2960" t="str">
            <v>Ž</v>
          </cell>
        </row>
        <row r="2961">
          <cell r="H2961" t="str">
            <v>ŽČ</v>
          </cell>
          <cell r="O2961" t="str">
            <v>ŽČ</v>
          </cell>
        </row>
        <row r="2962">
          <cell r="H2962" t="str">
            <v>ŽČ</v>
          </cell>
          <cell r="O2962" t="str">
            <v>ŽČ</v>
          </cell>
        </row>
        <row r="2965">
          <cell r="A2965" t="e">
            <v>#N/A</v>
          </cell>
          <cell r="E2965" t="str">
            <v xml:space="preserve">zápas č. </v>
          </cell>
          <cell r="F2965" t="str">
            <v/>
          </cell>
          <cell r="H2965" t="str">
            <v>Servis</v>
          </cell>
          <cell r="V2965" t="str">
            <v>pomer</v>
          </cell>
          <cell r="Z2965" t="str">
            <v/>
          </cell>
          <cell r="AA2965" t="str">
            <v/>
          </cell>
        </row>
        <row r="2966">
          <cell r="G2966" t="str">
            <v>Time out</v>
          </cell>
          <cell r="H2966" t="str">
            <v>Príjem</v>
          </cell>
          <cell r="N2966">
            <v>1</v>
          </cell>
          <cell r="O2966">
            <v>2</v>
          </cell>
          <cell r="P2966">
            <v>3</v>
          </cell>
          <cell r="Q2966">
            <v>4</v>
          </cell>
          <cell r="R2966">
            <v>5</v>
          </cell>
          <cell r="S2966">
            <v>6</v>
          </cell>
          <cell r="T2966">
            <v>7</v>
          </cell>
          <cell r="V2966" t="str">
            <v>setov</v>
          </cell>
        </row>
        <row r="2967">
          <cell r="A2967" t="e">
            <v>#N/A</v>
          </cell>
          <cell r="E2967" t="str">
            <v>Stôl:</v>
          </cell>
          <cell r="F2967" t="e">
            <v>#N/A</v>
          </cell>
          <cell r="I2967" t="e">
            <v>#N/A</v>
          </cell>
          <cell r="V2967" t="str">
            <v/>
          </cell>
        </row>
        <row r="2969">
          <cell r="E2969" t="str">
            <v>Dátum:</v>
          </cell>
          <cell r="F2969">
            <v>43211</v>
          </cell>
        </row>
        <row r="2970">
          <cell r="A2970" t="e">
            <v>#N/A</v>
          </cell>
          <cell r="E2970" t="str">
            <v>Čas:</v>
          </cell>
          <cell r="I2970" t="e">
            <v>#N/A</v>
          </cell>
          <cell r="V2970" t="str">
            <v/>
          </cell>
        </row>
        <row r="2972">
          <cell r="E2972" t="str">
            <v>Kategória :</v>
          </cell>
          <cell r="F2972" t="str">
            <v>MŽ</v>
          </cell>
        </row>
        <row r="2973">
          <cell r="I2973" t="str">
            <v>Rozhodca</v>
          </cell>
          <cell r="P2973" t="str">
            <v>Víťaz</v>
          </cell>
        </row>
        <row r="2974">
          <cell r="E2974" t="str">
            <v>Skupina :</v>
          </cell>
          <cell r="F2974" t="e">
            <v>#N/A</v>
          </cell>
          <cell r="I2974" t="e">
            <v>#N/A</v>
          </cell>
          <cell r="N2974" t="str">
            <v/>
          </cell>
        </row>
        <row r="2976">
          <cell r="E2976" t="str">
            <v>Zápas:</v>
          </cell>
          <cell r="F2976" t="e">
            <v>#N/A</v>
          </cell>
        </row>
        <row r="2977">
          <cell r="H2977" t="str">
            <v>Udelené karty - priestupok</v>
          </cell>
        </row>
        <row r="2979">
          <cell r="I2979" t="e">
            <v>#N/A</v>
          </cell>
          <cell r="P2979" t="e">
            <v>#N/A</v>
          </cell>
        </row>
        <row r="2980">
          <cell r="H2980" t="str">
            <v>Ž</v>
          </cell>
          <cell r="O2980" t="str">
            <v>Ž</v>
          </cell>
        </row>
        <row r="2981">
          <cell r="H2981" t="str">
            <v>ŽČ</v>
          </cell>
          <cell r="O2981" t="str">
            <v>ŽČ</v>
          </cell>
        </row>
        <row r="2982">
          <cell r="H2982" t="str">
            <v>ŽČ</v>
          </cell>
          <cell r="O2982" t="str">
            <v>ŽČ</v>
          </cell>
        </row>
        <row r="2985">
          <cell r="A2985" t="e">
            <v>#N/A</v>
          </cell>
          <cell r="E2985" t="str">
            <v xml:space="preserve">zápas č. </v>
          </cell>
          <cell r="F2985" t="str">
            <v/>
          </cell>
          <cell r="H2985" t="str">
            <v>Servis</v>
          </cell>
          <cell r="V2985" t="str">
            <v>pomer</v>
          </cell>
          <cell r="Z2985" t="str">
            <v/>
          </cell>
          <cell r="AA2985" t="str">
            <v/>
          </cell>
        </row>
        <row r="2986">
          <cell r="G2986" t="str">
            <v>Time out</v>
          </cell>
          <cell r="H2986" t="str">
            <v>Príjem</v>
          </cell>
          <cell r="N2986">
            <v>1</v>
          </cell>
          <cell r="O2986">
            <v>2</v>
          </cell>
          <cell r="P2986">
            <v>3</v>
          </cell>
          <cell r="Q2986">
            <v>4</v>
          </cell>
          <cell r="R2986">
            <v>5</v>
          </cell>
          <cell r="S2986">
            <v>6</v>
          </cell>
          <cell r="T2986">
            <v>7</v>
          </cell>
          <cell r="V2986" t="str">
            <v>setov</v>
          </cell>
        </row>
        <row r="2987">
          <cell r="A2987" t="e">
            <v>#N/A</v>
          </cell>
          <cell r="E2987" t="str">
            <v>Stôl:</v>
          </cell>
          <cell r="F2987" t="e">
            <v>#N/A</v>
          </cell>
          <cell r="I2987" t="e">
            <v>#N/A</v>
          </cell>
          <cell r="V2987" t="str">
            <v/>
          </cell>
        </row>
        <row r="2989">
          <cell r="E2989" t="str">
            <v>Dátum:</v>
          </cell>
          <cell r="F2989">
            <v>43211</v>
          </cell>
        </row>
        <row r="2990">
          <cell r="A2990" t="e">
            <v>#N/A</v>
          </cell>
          <cell r="E2990" t="str">
            <v>Čas:</v>
          </cell>
          <cell r="I2990" t="e">
            <v>#N/A</v>
          </cell>
          <cell r="V2990" t="str">
            <v/>
          </cell>
        </row>
        <row r="2992">
          <cell r="E2992" t="str">
            <v>Kategória :</v>
          </cell>
          <cell r="F2992" t="str">
            <v>MŽ</v>
          </cell>
        </row>
        <row r="2993">
          <cell r="I2993" t="str">
            <v>Rozhodca</v>
          </cell>
          <cell r="P2993" t="str">
            <v>Víťaz</v>
          </cell>
        </row>
        <row r="2994">
          <cell r="E2994" t="str">
            <v>Skupina :</v>
          </cell>
          <cell r="F2994" t="e">
            <v>#N/A</v>
          </cell>
          <cell r="I2994" t="e">
            <v>#N/A</v>
          </cell>
          <cell r="N2994" t="str">
            <v/>
          </cell>
        </row>
        <row r="2996">
          <cell r="E2996" t="str">
            <v>Zápas:</v>
          </cell>
          <cell r="F2996" t="e">
            <v>#N/A</v>
          </cell>
        </row>
        <row r="2997">
          <cell r="H2997" t="str">
            <v>Udelené karty - priestupok</v>
          </cell>
        </row>
        <row r="2999">
          <cell r="I2999" t="e">
            <v>#N/A</v>
          </cell>
          <cell r="P2999" t="e">
            <v>#N/A</v>
          </cell>
        </row>
        <row r="3000">
          <cell r="H3000" t="str">
            <v>Ž</v>
          </cell>
          <cell r="O3000" t="str">
            <v>Ž</v>
          </cell>
        </row>
        <row r="3001">
          <cell r="H3001" t="str">
            <v>ŽČ</v>
          </cell>
          <cell r="O3001" t="str">
            <v>ŽČ</v>
          </cell>
        </row>
        <row r="3002">
          <cell r="H3002" t="str">
            <v>ŽČ</v>
          </cell>
          <cell r="O3002" t="str">
            <v>ŽČ</v>
          </cell>
        </row>
        <row r="3005">
          <cell r="A3005" t="e">
            <v>#N/A</v>
          </cell>
          <cell r="E3005" t="str">
            <v xml:space="preserve">zápas č. </v>
          </cell>
          <cell r="F3005" t="str">
            <v/>
          </cell>
          <cell r="H3005" t="str">
            <v>Servis</v>
          </cell>
          <cell r="V3005" t="str">
            <v>pomer</v>
          </cell>
          <cell r="Z3005" t="str">
            <v/>
          </cell>
          <cell r="AA3005" t="str">
            <v/>
          </cell>
        </row>
        <row r="3006">
          <cell r="G3006" t="str">
            <v>Time out</v>
          </cell>
          <cell r="H3006" t="str">
            <v>Príjem</v>
          </cell>
          <cell r="N3006">
            <v>1</v>
          </cell>
          <cell r="O3006">
            <v>2</v>
          </cell>
          <cell r="P3006">
            <v>3</v>
          </cell>
          <cell r="Q3006">
            <v>4</v>
          </cell>
          <cell r="R3006">
            <v>5</v>
          </cell>
          <cell r="S3006">
            <v>6</v>
          </cell>
          <cell r="T3006">
            <v>7</v>
          </cell>
          <cell r="V3006" t="str">
            <v>setov</v>
          </cell>
        </row>
        <row r="3007">
          <cell r="A3007" t="e">
            <v>#N/A</v>
          </cell>
          <cell r="E3007" t="str">
            <v>Stôl:</v>
          </cell>
          <cell r="F3007" t="e">
            <v>#N/A</v>
          </cell>
          <cell r="I3007" t="e">
            <v>#N/A</v>
          </cell>
          <cell r="V3007" t="str">
            <v/>
          </cell>
        </row>
        <row r="3009">
          <cell r="E3009" t="str">
            <v>Dátum:</v>
          </cell>
          <cell r="F3009">
            <v>43211</v>
          </cell>
        </row>
        <row r="3010">
          <cell r="A3010" t="e">
            <v>#N/A</v>
          </cell>
          <cell r="E3010" t="str">
            <v>Čas:</v>
          </cell>
          <cell r="I3010" t="e">
            <v>#N/A</v>
          </cell>
          <cell r="V3010" t="str">
            <v/>
          </cell>
        </row>
        <row r="3012">
          <cell r="E3012" t="str">
            <v>Kategória :</v>
          </cell>
          <cell r="F3012" t="str">
            <v>MŽ</v>
          </cell>
        </row>
        <row r="3013">
          <cell r="I3013" t="str">
            <v>Rozhodca</v>
          </cell>
          <cell r="P3013" t="str">
            <v>Víťaz</v>
          </cell>
        </row>
        <row r="3014">
          <cell r="E3014" t="str">
            <v>Skupina :</v>
          </cell>
          <cell r="F3014" t="e">
            <v>#N/A</v>
          </cell>
          <cell r="I3014" t="e">
            <v>#N/A</v>
          </cell>
          <cell r="N3014" t="str">
            <v/>
          </cell>
        </row>
        <row r="3016">
          <cell r="E3016" t="str">
            <v>Zápas:</v>
          </cell>
          <cell r="F3016" t="e">
            <v>#N/A</v>
          </cell>
        </row>
        <row r="3017">
          <cell r="H3017" t="str">
            <v>Udelené karty - priestupok</v>
          </cell>
        </row>
        <row r="3019">
          <cell r="I3019" t="e">
            <v>#N/A</v>
          </cell>
          <cell r="P3019" t="e">
            <v>#N/A</v>
          </cell>
        </row>
        <row r="3020">
          <cell r="H3020" t="str">
            <v>Ž</v>
          </cell>
          <cell r="O3020" t="str">
            <v>Ž</v>
          </cell>
        </row>
        <row r="3021">
          <cell r="H3021" t="str">
            <v>ŽČ</v>
          </cell>
          <cell r="O3021" t="str">
            <v>ŽČ</v>
          </cell>
        </row>
        <row r="3022">
          <cell r="H3022" t="str">
            <v>ŽČ</v>
          </cell>
          <cell r="O3022" t="str">
            <v>ŽČ</v>
          </cell>
        </row>
        <row r="3025">
          <cell r="A3025" t="e">
            <v>#N/A</v>
          </cell>
          <cell r="E3025" t="str">
            <v xml:space="preserve">zápas č. </v>
          </cell>
          <cell r="F3025" t="str">
            <v/>
          </cell>
          <cell r="H3025" t="str">
            <v>Servis</v>
          </cell>
          <cell r="V3025" t="str">
            <v>pomer</v>
          </cell>
          <cell r="Z3025" t="str">
            <v/>
          </cell>
          <cell r="AA3025" t="str">
            <v/>
          </cell>
        </row>
        <row r="3026">
          <cell r="G3026" t="str">
            <v>Time out</v>
          </cell>
          <cell r="H3026" t="str">
            <v>Príjem</v>
          </cell>
          <cell r="N3026">
            <v>1</v>
          </cell>
          <cell r="O3026">
            <v>2</v>
          </cell>
          <cell r="P3026">
            <v>3</v>
          </cell>
          <cell r="Q3026">
            <v>4</v>
          </cell>
          <cell r="R3026">
            <v>5</v>
          </cell>
          <cell r="S3026">
            <v>6</v>
          </cell>
          <cell r="T3026">
            <v>7</v>
          </cell>
          <cell r="V3026" t="str">
            <v>setov</v>
          </cell>
        </row>
        <row r="3027">
          <cell r="A3027" t="e">
            <v>#N/A</v>
          </cell>
          <cell r="E3027" t="str">
            <v>Stôl:</v>
          </cell>
          <cell r="F3027" t="e">
            <v>#N/A</v>
          </cell>
          <cell r="I3027" t="e">
            <v>#N/A</v>
          </cell>
          <cell r="V3027" t="str">
            <v/>
          </cell>
        </row>
        <row r="3029">
          <cell r="E3029" t="str">
            <v>Dátum:</v>
          </cell>
          <cell r="F3029">
            <v>43211</v>
          </cell>
        </row>
        <row r="3030">
          <cell r="A3030" t="e">
            <v>#N/A</v>
          </cell>
          <cell r="E3030" t="str">
            <v>Čas:</v>
          </cell>
          <cell r="I3030" t="e">
            <v>#N/A</v>
          </cell>
          <cell r="V3030" t="str">
            <v/>
          </cell>
        </row>
        <row r="3032">
          <cell r="E3032" t="str">
            <v>Kategória :</v>
          </cell>
          <cell r="F3032" t="str">
            <v>MŽ</v>
          </cell>
        </row>
        <row r="3033">
          <cell r="I3033" t="str">
            <v>Rozhodca</v>
          </cell>
          <cell r="P3033" t="str">
            <v>Víťaz</v>
          </cell>
        </row>
        <row r="3034">
          <cell r="E3034" t="str">
            <v>Skupina :</v>
          </cell>
          <cell r="F3034" t="e">
            <v>#N/A</v>
          </cell>
          <cell r="I3034" t="e">
            <v>#N/A</v>
          </cell>
          <cell r="N3034" t="str">
            <v/>
          </cell>
        </row>
        <row r="3036">
          <cell r="E3036" t="str">
            <v>Zápas:</v>
          </cell>
          <cell r="F3036" t="e">
            <v>#N/A</v>
          </cell>
        </row>
        <row r="3037">
          <cell r="H3037" t="str">
            <v>Udelené karty - priestupok</v>
          </cell>
        </row>
        <row r="3039">
          <cell r="I3039" t="e">
            <v>#N/A</v>
          </cell>
          <cell r="P3039" t="e">
            <v>#N/A</v>
          </cell>
        </row>
        <row r="3040">
          <cell r="H3040" t="str">
            <v>Ž</v>
          </cell>
          <cell r="O3040" t="str">
            <v>Ž</v>
          </cell>
        </row>
        <row r="3041">
          <cell r="H3041" t="str">
            <v>ŽČ</v>
          </cell>
          <cell r="O3041" t="str">
            <v>ŽČ</v>
          </cell>
        </row>
        <row r="3042">
          <cell r="H3042" t="str">
            <v>ŽČ</v>
          </cell>
          <cell r="O3042" t="str">
            <v>ŽČ</v>
          </cell>
        </row>
        <row r="3045">
          <cell r="A3045" t="e">
            <v>#N/A</v>
          </cell>
          <cell r="E3045" t="str">
            <v xml:space="preserve">zápas č. </v>
          </cell>
          <cell r="F3045" t="str">
            <v/>
          </cell>
          <cell r="H3045" t="str">
            <v>Servis</v>
          </cell>
          <cell r="V3045" t="str">
            <v>pomer</v>
          </cell>
          <cell r="Z3045" t="str">
            <v/>
          </cell>
          <cell r="AA3045" t="str">
            <v/>
          </cell>
        </row>
        <row r="3046">
          <cell r="G3046" t="str">
            <v>Time out</v>
          </cell>
          <cell r="H3046" t="str">
            <v>Príjem</v>
          </cell>
          <cell r="N3046">
            <v>1</v>
          </cell>
          <cell r="O3046">
            <v>2</v>
          </cell>
          <cell r="P3046">
            <v>3</v>
          </cell>
          <cell r="Q3046">
            <v>4</v>
          </cell>
          <cell r="R3046">
            <v>5</v>
          </cell>
          <cell r="S3046">
            <v>6</v>
          </cell>
          <cell r="T3046">
            <v>7</v>
          </cell>
          <cell r="V3046" t="str">
            <v>setov</v>
          </cell>
        </row>
        <row r="3047">
          <cell r="A3047" t="e">
            <v>#N/A</v>
          </cell>
          <cell r="E3047" t="str">
            <v>Stôl:</v>
          </cell>
          <cell r="F3047" t="e">
            <v>#N/A</v>
          </cell>
          <cell r="I3047" t="e">
            <v>#N/A</v>
          </cell>
          <cell r="V3047" t="str">
            <v/>
          </cell>
        </row>
        <row r="3049">
          <cell r="E3049" t="str">
            <v>Dátum:</v>
          </cell>
          <cell r="F3049">
            <v>43211</v>
          </cell>
        </row>
        <row r="3050">
          <cell r="A3050" t="e">
            <v>#N/A</v>
          </cell>
          <cell r="E3050" t="str">
            <v>Čas:</v>
          </cell>
          <cell r="I3050" t="e">
            <v>#N/A</v>
          </cell>
          <cell r="V3050" t="str">
            <v/>
          </cell>
        </row>
        <row r="3052">
          <cell r="E3052" t="str">
            <v>Kategória :</v>
          </cell>
          <cell r="F3052" t="str">
            <v>MŽ</v>
          </cell>
        </row>
        <row r="3053">
          <cell r="I3053" t="str">
            <v>Rozhodca</v>
          </cell>
          <cell r="P3053" t="str">
            <v>Víťaz</v>
          </cell>
        </row>
        <row r="3054">
          <cell r="E3054" t="str">
            <v>Skupina :</v>
          </cell>
          <cell r="F3054" t="e">
            <v>#N/A</v>
          </cell>
          <cell r="I3054" t="e">
            <v>#N/A</v>
          </cell>
          <cell r="N3054" t="str">
            <v/>
          </cell>
        </row>
        <row r="3056">
          <cell r="E3056" t="str">
            <v>Zápas:</v>
          </cell>
          <cell r="F3056" t="e">
            <v>#N/A</v>
          </cell>
        </row>
        <row r="3057">
          <cell r="H3057" t="str">
            <v>Udelené karty - priestupok</v>
          </cell>
        </row>
        <row r="3059">
          <cell r="I3059" t="e">
            <v>#N/A</v>
          </cell>
          <cell r="P3059" t="e">
            <v>#N/A</v>
          </cell>
        </row>
        <row r="3060">
          <cell r="H3060" t="str">
            <v>Ž</v>
          </cell>
          <cell r="O3060" t="str">
            <v>Ž</v>
          </cell>
        </row>
        <row r="3061">
          <cell r="H3061" t="str">
            <v>ŽČ</v>
          </cell>
          <cell r="O3061" t="str">
            <v>ŽČ</v>
          </cell>
        </row>
        <row r="3062">
          <cell r="H3062" t="str">
            <v>ŽČ</v>
          </cell>
          <cell r="O3062" t="str">
            <v>ŽČ</v>
          </cell>
        </row>
        <row r="3065">
          <cell r="A3065" t="e">
            <v>#N/A</v>
          </cell>
          <cell r="E3065" t="str">
            <v xml:space="preserve">zápas č. </v>
          </cell>
          <cell r="F3065" t="str">
            <v/>
          </cell>
          <cell r="H3065" t="str">
            <v>Servis</v>
          </cell>
          <cell r="V3065" t="str">
            <v>pomer</v>
          </cell>
          <cell r="Z3065" t="str">
            <v/>
          </cell>
          <cell r="AA3065" t="str">
            <v/>
          </cell>
        </row>
        <row r="3066">
          <cell r="G3066" t="str">
            <v>Time out</v>
          </cell>
          <cell r="H3066" t="str">
            <v>Príjem</v>
          </cell>
          <cell r="N3066">
            <v>1</v>
          </cell>
          <cell r="O3066">
            <v>2</v>
          </cell>
          <cell r="P3066">
            <v>3</v>
          </cell>
          <cell r="Q3066">
            <v>4</v>
          </cell>
          <cell r="R3066">
            <v>5</v>
          </cell>
          <cell r="S3066">
            <v>6</v>
          </cell>
          <cell r="T3066">
            <v>7</v>
          </cell>
          <cell r="V3066" t="str">
            <v>setov</v>
          </cell>
        </row>
        <row r="3067">
          <cell r="A3067" t="e">
            <v>#N/A</v>
          </cell>
          <cell r="E3067" t="str">
            <v>Stôl:</v>
          </cell>
          <cell r="F3067" t="e">
            <v>#N/A</v>
          </cell>
          <cell r="I3067" t="e">
            <v>#N/A</v>
          </cell>
          <cell r="V3067" t="str">
            <v/>
          </cell>
        </row>
        <row r="3069">
          <cell r="E3069" t="str">
            <v>Dátum:</v>
          </cell>
          <cell r="F3069">
            <v>43211</v>
          </cell>
        </row>
        <row r="3070">
          <cell r="A3070" t="e">
            <v>#N/A</v>
          </cell>
          <cell r="E3070" t="str">
            <v>Čas:</v>
          </cell>
          <cell r="I3070" t="e">
            <v>#N/A</v>
          </cell>
          <cell r="V3070" t="str">
            <v/>
          </cell>
        </row>
        <row r="3072">
          <cell r="E3072" t="str">
            <v>Kategória :</v>
          </cell>
          <cell r="F3072" t="str">
            <v>MŽ</v>
          </cell>
        </row>
        <row r="3073">
          <cell r="I3073" t="str">
            <v>Rozhodca</v>
          </cell>
          <cell r="P3073" t="str">
            <v>Víťaz</v>
          </cell>
        </row>
        <row r="3074">
          <cell r="E3074" t="str">
            <v>Skupina :</v>
          </cell>
          <cell r="F3074" t="e">
            <v>#N/A</v>
          </cell>
          <cell r="I3074" t="e">
            <v>#N/A</v>
          </cell>
          <cell r="N3074" t="str">
            <v/>
          </cell>
        </row>
        <row r="3076">
          <cell r="E3076" t="str">
            <v>Zápas:</v>
          </cell>
          <cell r="F3076" t="e">
            <v>#N/A</v>
          </cell>
        </row>
        <row r="3077">
          <cell r="H3077" t="str">
            <v>Udelené karty - priestupok</v>
          </cell>
        </row>
        <row r="3079">
          <cell r="I3079" t="e">
            <v>#N/A</v>
          </cell>
          <cell r="P3079" t="e">
            <v>#N/A</v>
          </cell>
        </row>
        <row r="3080">
          <cell r="H3080" t="str">
            <v>Ž</v>
          </cell>
          <cell r="O3080" t="str">
            <v>Ž</v>
          </cell>
        </row>
        <row r="3081">
          <cell r="H3081" t="str">
            <v>ŽČ</v>
          </cell>
          <cell r="O3081" t="str">
            <v>ŽČ</v>
          </cell>
        </row>
        <row r="3082">
          <cell r="H3082" t="str">
            <v>ŽČ</v>
          </cell>
          <cell r="O3082" t="str">
            <v>ŽČ</v>
          </cell>
        </row>
        <row r="3085">
          <cell r="A3085" t="e">
            <v>#N/A</v>
          </cell>
          <cell r="E3085" t="str">
            <v xml:space="preserve">zápas č. </v>
          </cell>
          <cell r="F3085" t="str">
            <v/>
          </cell>
          <cell r="H3085" t="str">
            <v>Servis</v>
          </cell>
          <cell r="V3085" t="str">
            <v>pomer</v>
          </cell>
          <cell r="Z3085" t="str">
            <v/>
          </cell>
          <cell r="AA3085" t="str">
            <v/>
          </cell>
        </row>
        <row r="3086">
          <cell r="G3086" t="str">
            <v>Time out</v>
          </cell>
          <cell r="H3086" t="str">
            <v>Príjem</v>
          </cell>
          <cell r="N3086">
            <v>1</v>
          </cell>
          <cell r="O3086">
            <v>2</v>
          </cell>
          <cell r="P3086">
            <v>3</v>
          </cell>
          <cell r="Q3086">
            <v>4</v>
          </cell>
          <cell r="R3086">
            <v>5</v>
          </cell>
          <cell r="S3086">
            <v>6</v>
          </cell>
          <cell r="T3086">
            <v>7</v>
          </cell>
          <cell r="V3086" t="str">
            <v>setov</v>
          </cell>
        </row>
        <row r="3087">
          <cell r="A3087" t="e">
            <v>#N/A</v>
          </cell>
          <cell r="E3087" t="str">
            <v>Stôl:</v>
          </cell>
          <cell r="F3087" t="e">
            <v>#N/A</v>
          </cell>
          <cell r="I3087" t="e">
            <v>#N/A</v>
          </cell>
          <cell r="V3087" t="str">
            <v/>
          </cell>
        </row>
        <row r="3089">
          <cell r="E3089" t="str">
            <v>Dátum:</v>
          </cell>
          <cell r="F3089">
            <v>43211</v>
          </cell>
        </row>
        <row r="3090">
          <cell r="A3090" t="e">
            <v>#N/A</v>
          </cell>
          <cell r="E3090" t="str">
            <v>Čas:</v>
          </cell>
          <cell r="I3090" t="e">
            <v>#N/A</v>
          </cell>
          <cell r="V3090" t="str">
            <v/>
          </cell>
        </row>
        <row r="3092">
          <cell r="E3092" t="str">
            <v>Kategória :</v>
          </cell>
          <cell r="F3092" t="str">
            <v>MŽ</v>
          </cell>
        </row>
        <row r="3093">
          <cell r="I3093" t="str">
            <v>Rozhodca</v>
          </cell>
          <cell r="P3093" t="str">
            <v>Víťaz</v>
          </cell>
        </row>
        <row r="3094">
          <cell r="E3094" t="str">
            <v>Skupina :</v>
          </cell>
          <cell r="F3094" t="e">
            <v>#N/A</v>
          </cell>
          <cell r="I3094" t="e">
            <v>#N/A</v>
          </cell>
          <cell r="N3094" t="str">
            <v/>
          </cell>
        </row>
        <row r="3096">
          <cell r="E3096" t="str">
            <v>Zápas:</v>
          </cell>
          <cell r="F3096" t="e">
            <v>#N/A</v>
          </cell>
        </row>
        <row r="3097">
          <cell r="H3097" t="str">
            <v>Udelené karty - priestupok</v>
          </cell>
        </row>
        <row r="3099">
          <cell r="I3099" t="e">
            <v>#N/A</v>
          </cell>
          <cell r="P3099" t="e">
            <v>#N/A</v>
          </cell>
        </row>
        <row r="3100">
          <cell r="H3100" t="str">
            <v>Ž</v>
          </cell>
          <cell r="O3100" t="str">
            <v>Ž</v>
          </cell>
        </row>
        <row r="3101">
          <cell r="H3101" t="str">
            <v>ŽČ</v>
          </cell>
          <cell r="O3101" t="str">
            <v>ŽČ</v>
          </cell>
        </row>
        <row r="3102">
          <cell r="H3102" t="str">
            <v>ŽČ</v>
          </cell>
          <cell r="O3102" t="str">
            <v>ŽČ</v>
          </cell>
        </row>
        <row r="3105">
          <cell r="A3105" t="e">
            <v>#N/A</v>
          </cell>
          <cell r="E3105" t="str">
            <v xml:space="preserve">zápas č. </v>
          </cell>
          <cell r="F3105" t="str">
            <v/>
          </cell>
          <cell r="H3105" t="str">
            <v>Servis</v>
          </cell>
          <cell r="V3105" t="str">
            <v>pomer</v>
          </cell>
          <cell r="Z3105" t="str">
            <v/>
          </cell>
          <cell r="AA3105" t="str">
            <v/>
          </cell>
        </row>
        <row r="3106">
          <cell r="G3106" t="str">
            <v>Time out</v>
          </cell>
          <cell r="H3106" t="str">
            <v>Príjem</v>
          </cell>
          <cell r="N3106">
            <v>1</v>
          </cell>
          <cell r="O3106">
            <v>2</v>
          </cell>
          <cell r="P3106">
            <v>3</v>
          </cell>
          <cell r="Q3106">
            <v>4</v>
          </cell>
          <cell r="R3106">
            <v>5</v>
          </cell>
          <cell r="S3106">
            <v>6</v>
          </cell>
          <cell r="T3106">
            <v>7</v>
          </cell>
          <cell r="V3106" t="str">
            <v>setov</v>
          </cell>
        </row>
        <row r="3107">
          <cell r="A3107" t="e">
            <v>#N/A</v>
          </cell>
          <cell r="E3107" t="str">
            <v>Stôl:</v>
          </cell>
          <cell r="F3107" t="e">
            <v>#N/A</v>
          </cell>
          <cell r="I3107" t="e">
            <v>#N/A</v>
          </cell>
          <cell r="V3107" t="str">
            <v/>
          </cell>
        </row>
        <row r="3109">
          <cell r="E3109" t="str">
            <v>Dátum:</v>
          </cell>
          <cell r="F3109">
            <v>43211</v>
          </cell>
        </row>
        <row r="3110">
          <cell r="A3110" t="e">
            <v>#N/A</v>
          </cell>
          <cell r="E3110" t="str">
            <v>Čas:</v>
          </cell>
          <cell r="I3110" t="e">
            <v>#N/A</v>
          </cell>
          <cell r="V3110" t="str">
            <v/>
          </cell>
        </row>
        <row r="3112">
          <cell r="E3112" t="str">
            <v>Kategória :</v>
          </cell>
          <cell r="F3112" t="str">
            <v>MŽ</v>
          </cell>
        </row>
        <row r="3113">
          <cell r="I3113" t="str">
            <v>Rozhodca</v>
          </cell>
          <cell r="P3113" t="str">
            <v>Víťaz</v>
          </cell>
        </row>
        <row r="3114">
          <cell r="E3114" t="str">
            <v>Skupina :</v>
          </cell>
          <cell r="F3114" t="e">
            <v>#N/A</v>
          </cell>
          <cell r="I3114" t="e">
            <v>#N/A</v>
          </cell>
          <cell r="N3114" t="str">
            <v/>
          </cell>
        </row>
        <row r="3116">
          <cell r="E3116" t="str">
            <v>Zápas:</v>
          </cell>
          <cell r="F3116" t="e">
            <v>#N/A</v>
          </cell>
        </row>
        <row r="3117">
          <cell r="H3117" t="str">
            <v>Udelené karty - priestupok</v>
          </cell>
        </row>
        <row r="3119">
          <cell r="I3119" t="e">
            <v>#N/A</v>
          </cell>
          <cell r="P3119" t="e">
            <v>#N/A</v>
          </cell>
        </row>
        <row r="3120">
          <cell r="H3120" t="str">
            <v>Ž</v>
          </cell>
          <cell r="O3120" t="str">
            <v>Ž</v>
          </cell>
        </row>
        <row r="3121">
          <cell r="H3121" t="str">
            <v>ŽČ</v>
          </cell>
          <cell r="O3121" t="str">
            <v>ŽČ</v>
          </cell>
        </row>
        <row r="3122">
          <cell r="H3122" t="str">
            <v>ŽČ</v>
          </cell>
          <cell r="O3122" t="str">
            <v>ŽČ</v>
          </cell>
        </row>
        <row r="3125">
          <cell r="A3125" t="e">
            <v>#N/A</v>
          </cell>
          <cell r="E3125" t="str">
            <v xml:space="preserve">zápas č. </v>
          </cell>
          <cell r="F3125" t="str">
            <v/>
          </cell>
          <cell r="H3125" t="str">
            <v>Servis</v>
          </cell>
          <cell r="V3125" t="str">
            <v>pomer</v>
          </cell>
          <cell r="Z3125" t="str">
            <v/>
          </cell>
          <cell r="AA3125" t="str">
            <v/>
          </cell>
        </row>
        <row r="3126">
          <cell r="G3126" t="str">
            <v>Time out</v>
          </cell>
          <cell r="H3126" t="str">
            <v>Príjem</v>
          </cell>
          <cell r="N3126">
            <v>1</v>
          </cell>
          <cell r="O3126">
            <v>2</v>
          </cell>
          <cell r="P3126">
            <v>3</v>
          </cell>
          <cell r="Q3126">
            <v>4</v>
          </cell>
          <cell r="R3126">
            <v>5</v>
          </cell>
          <cell r="S3126">
            <v>6</v>
          </cell>
          <cell r="T3126">
            <v>7</v>
          </cell>
          <cell r="V3126" t="str">
            <v>setov</v>
          </cell>
        </row>
        <row r="3127">
          <cell r="A3127" t="e">
            <v>#N/A</v>
          </cell>
          <cell r="E3127" t="str">
            <v>Stôl:</v>
          </cell>
          <cell r="F3127" t="e">
            <v>#N/A</v>
          </cell>
          <cell r="I3127" t="e">
            <v>#N/A</v>
          </cell>
          <cell r="V3127" t="str">
            <v/>
          </cell>
        </row>
        <row r="3129">
          <cell r="E3129" t="str">
            <v>Dátum:</v>
          </cell>
          <cell r="F3129">
            <v>43211</v>
          </cell>
        </row>
        <row r="3130">
          <cell r="A3130" t="e">
            <v>#N/A</v>
          </cell>
          <cell r="E3130" t="str">
            <v>Čas:</v>
          </cell>
          <cell r="I3130" t="e">
            <v>#N/A</v>
          </cell>
          <cell r="V3130" t="str">
            <v/>
          </cell>
        </row>
        <row r="3132">
          <cell r="E3132" t="str">
            <v>Kategória :</v>
          </cell>
          <cell r="F3132" t="str">
            <v>MŽ</v>
          </cell>
        </row>
        <row r="3133">
          <cell r="I3133" t="str">
            <v>Rozhodca</v>
          </cell>
          <cell r="P3133" t="str">
            <v>Víťaz</v>
          </cell>
        </row>
        <row r="3134">
          <cell r="E3134" t="str">
            <v>Skupina :</v>
          </cell>
          <cell r="F3134" t="e">
            <v>#N/A</v>
          </cell>
          <cell r="I3134" t="e">
            <v>#N/A</v>
          </cell>
          <cell r="N3134" t="str">
            <v/>
          </cell>
        </row>
        <row r="3136">
          <cell r="E3136" t="str">
            <v>Zápas:</v>
          </cell>
          <cell r="F3136" t="e">
            <v>#N/A</v>
          </cell>
        </row>
        <row r="3137">
          <cell r="H3137" t="str">
            <v>Udelené karty - priestupok</v>
          </cell>
        </row>
        <row r="3139">
          <cell r="I3139" t="e">
            <v>#N/A</v>
          </cell>
          <cell r="P3139" t="e">
            <v>#N/A</v>
          </cell>
        </row>
        <row r="3140">
          <cell r="H3140" t="str">
            <v>Ž</v>
          </cell>
          <cell r="O3140" t="str">
            <v>Ž</v>
          </cell>
        </row>
        <row r="3141">
          <cell r="H3141" t="str">
            <v>ŽČ</v>
          </cell>
          <cell r="O3141" t="str">
            <v>ŽČ</v>
          </cell>
        </row>
        <row r="3142">
          <cell r="H3142" t="str">
            <v>ŽČ</v>
          </cell>
          <cell r="O3142" t="str">
            <v>ŽČ</v>
          </cell>
        </row>
        <row r="3145">
          <cell r="A3145" t="e">
            <v>#N/A</v>
          </cell>
          <cell r="E3145" t="str">
            <v xml:space="preserve">zápas č. </v>
          </cell>
          <cell r="F3145" t="str">
            <v/>
          </cell>
          <cell r="H3145" t="str">
            <v>Servis</v>
          </cell>
          <cell r="V3145" t="str">
            <v>pomer</v>
          </cell>
          <cell r="Z3145" t="str">
            <v/>
          </cell>
          <cell r="AA3145" t="str">
            <v/>
          </cell>
        </row>
        <row r="3146">
          <cell r="G3146" t="str">
            <v>Time out</v>
          </cell>
          <cell r="H3146" t="str">
            <v>Príjem</v>
          </cell>
          <cell r="N3146">
            <v>1</v>
          </cell>
          <cell r="O3146">
            <v>2</v>
          </cell>
          <cell r="P3146">
            <v>3</v>
          </cell>
          <cell r="Q3146">
            <v>4</v>
          </cell>
          <cell r="R3146">
            <v>5</v>
          </cell>
          <cell r="S3146">
            <v>6</v>
          </cell>
          <cell r="T3146">
            <v>7</v>
          </cell>
          <cell r="V3146" t="str">
            <v>setov</v>
          </cell>
        </row>
        <row r="3147">
          <cell r="A3147" t="e">
            <v>#N/A</v>
          </cell>
          <cell r="E3147" t="str">
            <v>Stôl:</v>
          </cell>
          <cell r="F3147" t="e">
            <v>#N/A</v>
          </cell>
          <cell r="I3147" t="e">
            <v>#N/A</v>
          </cell>
          <cell r="V3147" t="str">
            <v/>
          </cell>
        </row>
        <row r="3149">
          <cell r="E3149" t="str">
            <v>Dátum:</v>
          </cell>
          <cell r="F3149">
            <v>43211</v>
          </cell>
        </row>
        <row r="3150">
          <cell r="A3150" t="e">
            <v>#N/A</v>
          </cell>
          <cell r="E3150" t="str">
            <v>Čas:</v>
          </cell>
          <cell r="I3150" t="e">
            <v>#N/A</v>
          </cell>
          <cell r="V3150" t="str">
            <v/>
          </cell>
        </row>
        <row r="3152">
          <cell r="E3152" t="str">
            <v>Kategória :</v>
          </cell>
          <cell r="F3152" t="str">
            <v>MŽ</v>
          </cell>
        </row>
        <row r="3153">
          <cell r="I3153" t="str">
            <v>Rozhodca</v>
          </cell>
          <cell r="P3153" t="str">
            <v>Víťaz</v>
          </cell>
        </row>
        <row r="3154">
          <cell r="E3154" t="str">
            <v>Skupina :</v>
          </cell>
          <cell r="F3154" t="e">
            <v>#N/A</v>
          </cell>
          <cell r="I3154" t="e">
            <v>#N/A</v>
          </cell>
          <cell r="N3154" t="str">
            <v/>
          </cell>
        </row>
        <row r="3156">
          <cell r="E3156" t="str">
            <v>Zápas:</v>
          </cell>
          <cell r="F3156" t="e">
            <v>#N/A</v>
          </cell>
        </row>
        <row r="3157">
          <cell r="H3157" t="str">
            <v>Udelené karty - priestupok</v>
          </cell>
        </row>
        <row r="3159">
          <cell r="I3159" t="e">
            <v>#N/A</v>
          </cell>
          <cell r="P3159" t="e">
            <v>#N/A</v>
          </cell>
        </row>
        <row r="3160">
          <cell r="H3160" t="str">
            <v>Ž</v>
          </cell>
          <cell r="O3160" t="str">
            <v>Ž</v>
          </cell>
        </row>
        <row r="3161">
          <cell r="H3161" t="str">
            <v>ŽČ</v>
          </cell>
          <cell r="O3161" t="str">
            <v>ŽČ</v>
          </cell>
        </row>
        <row r="3162">
          <cell r="H3162" t="str">
            <v>ŽČ</v>
          </cell>
          <cell r="O3162" t="str">
            <v>ŽČ</v>
          </cell>
        </row>
        <row r="3165">
          <cell r="A3165" t="e">
            <v>#N/A</v>
          </cell>
          <cell r="E3165" t="str">
            <v xml:space="preserve">zápas č. </v>
          </cell>
          <cell r="F3165" t="str">
            <v/>
          </cell>
          <cell r="H3165" t="str">
            <v>Servis</v>
          </cell>
          <cell r="V3165" t="str">
            <v>pomer</v>
          </cell>
          <cell r="Z3165" t="str">
            <v/>
          </cell>
          <cell r="AA3165" t="str">
            <v/>
          </cell>
        </row>
        <row r="3166">
          <cell r="G3166" t="str">
            <v>Time out</v>
          </cell>
          <cell r="H3166" t="str">
            <v>Príjem</v>
          </cell>
          <cell r="N3166">
            <v>1</v>
          </cell>
          <cell r="O3166">
            <v>2</v>
          </cell>
          <cell r="P3166">
            <v>3</v>
          </cell>
          <cell r="Q3166">
            <v>4</v>
          </cell>
          <cell r="R3166">
            <v>5</v>
          </cell>
          <cell r="S3166">
            <v>6</v>
          </cell>
          <cell r="T3166">
            <v>7</v>
          </cell>
          <cell r="V3166" t="str">
            <v>setov</v>
          </cell>
        </row>
        <row r="3167">
          <cell r="A3167" t="e">
            <v>#N/A</v>
          </cell>
          <cell r="E3167" t="str">
            <v>Stôl:</v>
          </cell>
          <cell r="F3167" t="e">
            <v>#N/A</v>
          </cell>
          <cell r="I3167" t="e">
            <v>#N/A</v>
          </cell>
          <cell r="V3167" t="str">
            <v/>
          </cell>
        </row>
        <row r="3169">
          <cell r="E3169" t="str">
            <v>Dátum:</v>
          </cell>
          <cell r="F3169">
            <v>43211</v>
          </cell>
        </row>
        <row r="3170">
          <cell r="A3170" t="e">
            <v>#N/A</v>
          </cell>
          <cell r="E3170" t="str">
            <v>Čas:</v>
          </cell>
          <cell r="I3170" t="e">
            <v>#N/A</v>
          </cell>
          <cell r="V3170" t="str">
            <v/>
          </cell>
        </row>
        <row r="3172">
          <cell r="E3172" t="str">
            <v>Kategória :</v>
          </cell>
          <cell r="F3172" t="str">
            <v>MŽ</v>
          </cell>
        </row>
        <row r="3173">
          <cell r="I3173" t="str">
            <v>Rozhodca</v>
          </cell>
          <cell r="P3173" t="str">
            <v>Víťaz</v>
          </cell>
        </row>
        <row r="3174">
          <cell r="E3174" t="str">
            <v>Skupina :</v>
          </cell>
          <cell r="F3174" t="e">
            <v>#N/A</v>
          </cell>
          <cell r="I3174" t="e">
            <v>#N/A</v>
          </cell>
          <cell r="N3174" t="str">
            <v/>
          </cell>
        </row>
        <row r="3176">
          <cell r="E3176" t="str">
            <v>Zápas:</v>
          </cell>
          <cell r="F3176" t="e">
            <v>#N/A</v>
          </cell>
        </row>
        <row r="3177">
          <cell r="H3177" t="str">
            <v>Udelené karty - priestupok</v>
          </cell>
        </row>
        <row r="3179">
          <cell r="I3179" t="e">
            <v>#N/A</v>
          </cell>
          <cell r="P3179" t="e">
            <v>#N/A</v>
          </cell>
        </row>
        <row r="3180">
          <cell r="H3180" t="str">
            <v>Ž</v>
          </cell>
          <cell r="O3180" t="str">
            <v>Ž</v>
          </cell>
        </row>
        <row r="3181">
          <cell r="H3181" t="str">
            <v>ŽČ</v>
          </cell>
          <cell r="O3181" t="str">
            <v>ŽČ</v>
          </cell>
        </row>
        <row r="3182">
          <cell r="H3182" t="str">
            <v>ŽČ</v>
          </cell>
          <cell r="O3182" t="str">
            <v>ŽČ</v>
          </cell>
        </row>
        <row r="3185">
          <cell r="A3185" t="e">
            <v>#N/A</v>
          </cell>
          <cell r="E3185" t="str">
            <v xml:space="preserve">zápas č. </v>
          </cell>
          <cell r="F3185" t="str">
            <v/>
          </cell>
          <cell r="H3185" t="str">
            <v>Servis</v>
          </cell>
          <cell r="V3185" t="str">
            <v>pomer</v>
          </cell>
          <cell r="Z3185" t="str">
            <v/>
          </cell>
          <cell r="AA3185" t="str">
            <v/>
          </cell>
        </row>
        <row r="3186">
          <cell r="G3186" t="str">
            <v>Time out</v>
          </cell>
          <cell r="H3186" t="str">
            <v>Príjem</v>
          </cell>
          <cell r="N3186">
            <v>1</v>
          </cell>
          <cell r="O3186">
            <v>2</v>
          </cell>
          <cell r="P3186">
            <v>3</v>
          </cell>
          <cell r="Q3186">
            <v>4</v>
          </cell>
          <cell r="R3186">
            <v>5</v>
          </cell>
          <cell r="S3186">
            <v>6</v>
          </cell>
          <cell r="T3186">
            <v>7</v>
          </cell>
          <cell r="V3186" t="str">
            <v>setov</v>
          </cell>
        </row>
        <row r="3187">
          <cell r="A3187" t="e">
            <v>#N/A</v>
          </cell>
          <cell r="E3187" t="str">
            <v>Stôl:</v>
          </cell>
          <cell r="F3187" t="e">
            <v>#N/A</v>
          </cell>
          <cell r="I3187" t="e">
            <v>#N/A</v>
          </cell>
          <cell r="V3187" t="str">
            <v/>
          </cell>
        </row>
        <row r="3189">
          <cell r="E3189" t="str">
            <v>Dátum:</v>
          </cell>
          <cell r="F3189">
            <v>43211</v>
          </cell>
        </row>
        <row r="3190">
          <cell r="A3190" t="e">
            <v>#N/A</v>
          </cell>
          <cell r="E3190" t="str">
            <v>Čas:</v>
          </cell>
          <cell r="I3190" t="e">
            <v>#N/A</v>
          </cell>
          <cell r="V3190" t="str">
            <v/>
          </cell>
        </row>
        <row r="3192">
          <cell r="E3192" t="str">
            <v>Kategória :</v>
          </cell>
          <cell r="F3192" t="str">
            <v>MŽ</v>
          </cell>
        </row>
        <row r="3193">
          <cell r="I3193" t="str">
            <v>Rozhodca</v>
          </cell>
          <cell r="P3193" t="str">
            <v>Víťaz</v>
          </cell>
        </row>
        <row r="3194">
          <cell r="E3194" t="str">
            <v>Skupina :</v>
          </cell>
          <cell r="F3194" t="e">
            <v>#N/A</v>
          </cell>
          <cell r="I3194" t="e">
            <v>#N/A</v>
          </cell>
          <cell r="N3194" t="str">
            <v/>
          </cell>
        </row>
        <row r="3196">
          <cell r="E3196" t="str">
            <v>Zápas:</v>
          </cell>
          <cell r="F3196" t="e">
            <v>#N/A</v>
          </cell>
        </row>
        <row r="3197">
          <cell r="H3197" t="str">
            <v>Udelené karty - priestupok</v>
          </cell>
        </row>
        <row r="3199">
          <cell r="I3199" t="e">
            <v>#N/A</v>
          </cell>
          <cell r="P3199" t="e">
            <v>#N/A</v>
          </cell>
        </row>
        <row r="3200">
          <cell r="H3200" t="str">
            <v>Ž</v>
          </cell>
          <cell r="O3200" t="str">
            <v>Ž</v>
          </cell>
        </row>
        <row r="3201">
          <cell r="H3201" t="str">
            <v>ŽČ</v>
          </cell>
          <cell r="O3201" t="str">
            <v>ŽČ</v>
          </cell>
        </row>
        <row r="3202">
          <cell r="H3202" t="str">
            <v>ŽČ</v>
          </cell>
          <cell r="O3202" t="str">
            <v>ŽČ</v>
          </cell>
        </row>
        <row r="3205">
          <cell r="A3205" t="e">
            <v>#N/A</v>
          </cell>
          <cell r="E3205" t="str">
            <v xml:space="preserve">zápas č. </v>
          </cell>
          <cell r="F3205" t="str">
            <v/>
          </cell>
          <cell r="H3205" t="str">
            <v>Servis</v>
          </cell>
          <cell r="V3205" t="str">
            <v>pomer</v>
          </cell>
          <cell r="Z3205" t="str">
            <v/>
          </cell>
          <cell r="AA3205" t="str">
            <v/>
          </cell>
        </row>
        <row r="3206">
          <cell r="G3206" t="str">
            <v>Time out</v>
          </cell>
          <cell r="H3206" t="str">
            <v>Príjem</v>
          </cell>
          <cell r="N3206">
            <v>1</v>
          </cell>
          <cell r="O3206">
            <v>2</v>
          </cell>
          <cell r="P3206">
            <v>3</v>
          </cell>
          <cell r="Q3206">
            <v>4</v>
          </cell>
          <cell r="R3206">
            <v>5</v>
          </cell>
          <cell r="S3206">
            <v>6</v>
          </cell>
          <cell r="T3206">
            <v>7</v>
          </cell>
          <cell r="V3206" t="str">
            <v>setov</v>
          </cell>
        </row>
        <row r="3207">
          <cell r="A3207" t="e">
            <v>#N/A</v>
          </cell>
          <cell r="E3207" t="str">
            <v>Stôl:</v>
          </cell>
          <cell r="F3207" t="e">
            <v>#N/A</v>
          </cell>
          <cell r="I3207" t="e">
            <v>#N/A</v>
          </cell>
          <cell r="V3207" t="str">
            <v/>
          </cell>
        </row>
        <row r="3209">
          <cell r="E3209" t="str">
            <v>Dátum:</v>
          </cell>
          <cell r="F3209">
            <v>43211</v>
          </cell>
        </row>
        <row r="3210">
          <cell r="A3210" t="e">
            <v>#N/A</v>
          </cell>
          <cell r="E3210" t="str">
            <v>Čas:</v>
          </cell>
          <cell r="I3210" t="e">
            <v>#N/A</v>
          </cell>
          <cell r="V3210" t="str">
            <v/>
          </cell>
        </row>
        <row r="3212">
          <cell r="E3212" t="str">
            <v>Kategória :</v>
          </cell>
          <cell r="F3212" t="str">
            <v>MŽ</v>
          </cell>
        </row>
        <row r="3213">
          <cell r="I3213" t="str">
            <v>Rozhodca</v>
          </cell>
          <cell r="P3213" t="str">
            <v>Víťaz</v>
          </cell>
        </row>
        <row r="3214">
          <cell r="E3214" t="str">
            <v>Skupina :</v>
          </cell>
          <cell r="F3214" t="e">
            <v>#N/A</v>
          </cell>
          <cell r="I3214" t="e">
            <v>#N/A</v>
          </cell>
          <cell r="N3214" t="str">
            <v/>
          </cell>
        </row>
        <row r="3216">
          <cell r="E3216" t="str">
            <v>Zápas:</v>
          </cell>
          <cell r="F3216" t="e">
            <v>#N/A</v>
          </cell>
        </row>
        <row r="3217">
          <cell r="H3217" t="str">
            <v>Udelené karty - priestupok</v>
          </cell>
        </row>
        <row r="3219">
          <cell r="I3219" t="e">
            <v>#N/A</v>
          </cell>
          <cell r="P3219" t="e">
            <v>#N/A</v>
          </cell>
        </row>
        <row r="3220">
          <cell r="H3220" t="str">
            <v>Ž</v>
          </cell>
          <cell r="O3220" t="str">
            <v>Ž</v>
          </cell>
        </row>
        <row r="3221">
          <cell r="H3221" t="str">
            <v>ŽČ</v>
          </cell>
          <cell r="O3221" t="str">
            <v>ŽČ</v>
          </cell>
        </row>
        <row r="3222">
          <cell r="H3222" t="str">
            <v>ŽČ</v>
          </cell>
          <cell r="O3222" t="str">
            <v>ŽČ</v>
          </cell>
        </row>
        <row r="3225">
          <cell r="A3225" t="e">
            <v>#N/A</v>
          </cell>
          <cell r="E3225" t="str">
            <v xml:space="preserve">zápas č. </v>
          </cell>
          <cell r="F3225" t="str">
            <v/>
          </cell>
          <cell r="H3225" t="str">
            <v>Servis</v>
          </cell>
          <cell r="V3225" t="str">
            <v>pomer</v>
          </cell>
          <cell r="Z3225" t="str">
            <v/>
          </cell>
          <cell r="AA3225" t="str">
            <v/>
          </cell>
        </row>
        <row r="3226">
          <cell r="G3226" t="str">
            <v>Time out</v>
          </cell>
          <cell r="H3226" t="str">
            <v>Príjem</v>
          </cell>
          <cell r="N3226">
            <v>1</v>
          </cell>
          <cell r="O3226">
            <v>2</v>
          </cell>
          <cell r="P3226">
            <v>3</v>
          </cell>
          <cell r="Q3226">
            <v>4</v>
          </cell>
          <cell r="R3226">
            <v>5</v>
          </cell>
          <cell r="S3226">
            <v>6</v>
          </cell>
          <cell r="T3226">
            <v>7</v>
          </cell>
          <cell r="V3226" t="str">
            <v>setov</v>
          </cell>
        </row>
        <row r="3227">
          <cell r="A3227" t="e">
            <v>#N/A</v>
          </cell>
          <cell r="E3227" t="str">
            <v>Stôl:</v>
          </cell>
          <cell r="F3227" t="e">
            <v>#N/A</v>
          </cell>
          <cell r="I3227" t="e">
            <v>#N/A</v>
          </cell>
          <cell r="V3227" t="str">
            <v/>
          </cell>
        </row>
        <row r="3229">
          <cell r="E3229" t="str">
            <v>Dátum:</v>
          </cell>
          <cell r="F3229">
            <v>43211</v>
          </cell>
        </row>
        <row r="3230">
          <cell r="A3230" t="e">
            <v>#N/A</v>
          </cell>
          <cell r="E3230" t="str">
            <v>Čas:</v>
          </cell>
          <cell r="I3230" t="e">
            <v>#N/A</v>
          </cell>
          <cell r="V3230" t="str">
            <v/>
          </cell>
        </row>
        <row r="3232">
          <cell r="E3232" t="str">
            <v>Kategória :</v>
          </cell>
          <cell r="F3232" t="str">
            <v>MŽ</v>
          </cell>
        </row>
        <row r="3233">
          <cell r="I3233" t="str">
            <v>Rozhodca</v>
          </cell>
          <cell r="P3233" t="str">
            <v>Víťaz</v>
          </cell>
        </row>
        <row r="3234">
          <cell r="E3234" t="str">
            <v>Skupina :</v>
          </cell>
          <cell r="F3234" t="e">
            <v>#N/A</v>
          </cell>
          <cell r="I3234" t="e">
            <v>#N/A</v>
          </cell>
          <cell r="N3234" t="str">
            <v/>
          </cell>
        </row>
        <row r="3236">
          <cell r="E3236" t="str">
            <v>Zápas:</v>
          </cell>
          <cell r="F3236" t="e">
            <v>#N/A</v>
          </cell>
        </row>
        <row r="3237">
          <cell r="H3237" t="str">
            <v>Udelené karty - priestupok</v>
          </cell>
        </row>
        <row r="3239">
          <cell r="I3239" t="e">
            <v>#N/A</v>
          </cell>
          <cell r="P3239" t="e">
            <v>#N/A</v>
          </cell>
        </row>
        <row r="3240">
          <cell r="H3240" t="str">
            <v>Ž</v>
          </cell>
          <cell r="O3240" t="str">
            <v>Ž</v>
          </cell>
        </row>
        <row r="3241">
          <cell r="H3241" t="str">
            <v>ŽČ</v>
          </cell>
          <cell r="O3241" t="str">
            <v>ŽČ</v>
          </cell>
        </row>
        <row r="3242">
          <cell r="H3242" t="str">
            <v>ŽČ</v>
          </cell>
          <cell r="O3242" t="str">
            <v>ŽČ</v>
          </cell>
        </row>
        <row r="3245">
          <cell r="A3245" t="e">
            <v>#N/A</v>
          </cell>
          <cell r="E3245" t="str">
            <v xml:space="preserve">zápas č. </v>
          </cell>
          <cell r="F3245" t="str">
            <v/>
          </cell>
          <cell r="H3245" t="str">
            <v>Servis</v>
          </cell>
          <cell r="V3245" t="str">
            <v>pomer</v>
          </cell>
          <cell r="Z3245" t="str">
            <v/>
          </cell>
          <cell r="AA3245" t="str">
            <v/>
          </cell>
        </row>
        <row r="3246">
          <cell r="G3246" t="str">
            <v>Time out</v>
          </cell>
          <cell r="H3246" t="str">
            <v>Príjem</v>
          </cell>
          <cell r="N3246">
            <v>1</v>
          </cell>
          <cell r="O3246">
            <v>2</v>
          </cell>
          <cell r="P3246">
            <v>3</v>
          </cell>
          <cell r="Q3246">
            <v>4</v>
          </cell>
          <cell r="R3246">
            <v>5</v>
          </cell>
          <cell r="S3246">
            <v>6</v>
          </cell>
          <cell r="T3246">
            <v>7</v>
          </cell>
          <cell r="V3246" t="str">
            <v>setov</v>
          </cell>
        </row>
        <row r="3247">
          <cell r="A3247" t="e">
            <v>#N/A</v>
          </cell>
          <cell r="E3247" t="str">
            <v>Stôl:</v>
          </cell>
          <cell r="F3247" t="e">
            <v>#N/A</v>
          </cell>
          <cell r="I3247" t="e">
            <v>#N/A</v>
          </cell>
          <cell r="V3247" t="str">
            <v/>
          </cell>
        </row>
        <row r="3249">
          <cell r="E3249" t="str">
            <v>Dátum:</v>
          </cell>
          <cell r="F3249">
            <v>43211</v>
          </cell>
        </row>
        <row r="3250">
          <cell r="A3250" t="e">
            <v>#N/A</v>
          </cell>
          <cell r="E3250" t="str">
            <v>Čas:</v>
          </cell>
          <cell r="I3250" t="e">
            <v>#N/A</v>
          </cell>
          <cell r="V3250" t="str">
            <v/>
          </cell>
        </row>
        <row r="3252">
          <cell r="E3252" t="str">
            <v>Kategória :</v>
          </cell>
          <cell r="F3252" t="str">
            <v>MŽ</v>
          </cell>
        </row>
        <row r="3253">
          <cell r="I3253" t="str">
            <v>Rozhodca</v>
          </cell>
          <cell r="P3253" t="str">
            <v>Víťaz</v>
          </cell>
        </row>
        <row r="3254">
          <cell r="E3254" t="str">
            <v>Skupina :</v>
          </cell>
          <cell r="F3254" t="e">
            <v>#N/A</v>
          </cell>
          <cell r="I3254" t="e">
            <v>#N/A</v>
          </cell>
          <cell r="N3254" t="str">
            <v/>
          </cell>
        </row>
        <row r="3256">
          <cell r="E3256" t="str">
            <v>Zápas:</v>
          </cell>
          <cell r="F3256" t="e">
            <v>#N/A</v>
          </cell>
        </row>
        <row r="3257">
          <cell r="H3257" t="str">
            <v>Udelené karty - priestupok</v>
          </cell>
        </row>
        <row r="3259">
          <cell r="I3259" t="e">
            <v>#N/A</v>
          </cell>
          <cell r="P3259" t="e">
            <v>#N/A</v>
          </cell>
        </row>
        <row r="3260">
          <cell r="H3260" t="str">
            <v>Ž</v>
          </cell>
          <cell r="O3260" t="str">
            <v>Ž</v>
          </cell>
        </row>
        <row r="3261">
          <cell r="H3261" t="str">
            <v>ŽČ</v>
          </cell>
          <cell r="O3261" t="str">
            <v>ŽČ</v>
          </cell>
        </row>
        <row r="3262">
          <cell r="H3262" t="str">
            <v>ŽČ</v>
          </cell>
          <cell r="O3262" t="str">
            <v>ŽČ</v>
          </cell>
        </row>
        <row r="3265">
          <cell r="A3265" t="e">
            <v>#N/A</v>
          </cell>
          <cell r="E3265" t="str">
            <v xml:space="preserve">zápas č. </v>
          </cell>
          <cell r="F3265" t="str">
            <v/>
          </cell>
          <cell r="H3265" t="str">
            <v>Servis</v>
          </cell>
          <cell r="V3265" t="str">
            <v>pomer</v>
          </cell>
          <cell r="Z3265" t="str">
            <v/>
          </cell>
          <cell r="AA3265" t="str">
            <v/>
          </cell>
        </row>
        <row r="3266">
          <cell r="G3266" t="str">
            <v>Time out</v>
          </cell>
          <cell r="H3266" t="str">
            <v>Príjem</v>
          </cell>
          <cell r="N3266">
            <v>1</v>
          </cell>
          <cell r="O3266">
            <v>2</v>
          </cell>
          <cell r="P3266">
            <v>3</v>
          </cell>
          <cell r="Q3266">
            <v>4</v>
          </cell>
          <cell r="R3266">
            <v>5</v>
          </cell>
          <cell r="S3266">
            <v>6</v>
          </cell>
          <cell r="T3266">
            <v>7</v>
          </cell>
          <cell r="V3266" t="str">
            <v>setov</v>
          </cell>
        </row>
        <row r="3267">
          <cell r="A3267" t="e">
            <v>#N/A</v>
          </cell>
          <cell r="E3267" t="str">
            <v>Stôl:</v>
          </cell>
          <cell r="F3267" t="e">
            <v>#N/A</v>
          </cell>
          <cell r="I3267" t="e">
            <v>#N/A</v>
          </cell>
          <cell r="V3267" t="str">
            <v/>
          </cell>
        </row>
        <row r="3269">
          <cell r="E3269" t="str">
            <v>Dátum:</v>
          </cell>
          <cell r="F3269">
            <v>43211</v>
          </cell>
        </row>
        <row r="3270">
          <cell r="A3270" t="e">
            <v>#N/A</v>
          </cell>
          <cell r="E3270" t="str">
            <v>Čas:</v>
          </cell>
          <cell r="I3270" t="e">
            <v>#N/A</v>
          </cell>
          <cell r="V3270" t="str">
            <v/>
          </cell>
        </row>
        <row r="3272">
          <cell r="E3272" t="str">
            <v>Kategória :</v>
          </cell>
          <cell r="F3272" t="str">
            <v>MŽ</v>
          </cell>
        </row>
        <row r="3273">
          <cell r="I3273" t="str">
            <v>Rozhodca</v>
          </cell>
          <cell r="P3273" t="str">
            <v>Víťaz</v>
          </cell>
        </row>
        <row r="3274">
          <cell r="E3274" t="str">
            <v>Skupina :</v>
          </cell>
          <cell r="F3274" t="e">
            <v>#N/A</v>
          </cell>
          <cell r="I3274" t="e">
            <v>#N/A</v>
          </cell>
          <cell r="N3274" t="str">
            <v/>
          </cell>
        </row>
        <row r="3276">
          <cell r="E3276" t="str">
            <v>Zápas:</v>
          </cell>
          <cell r="F3276" t="e">
            <v>#N/A</v>
          </cell>
        </row>
        <row r="3277">
          <cell r="H3277" t="str">
            <v>Udelené karty - priestupok</v>
          </cell>
        </row>
        <row r="3279">
          <cell r="I3279" t="e">
            <v>#N/A</v>
          </cell>
          <cell r="P3279" t="e">
            <v>#N/A</v>
          </cell>
        </row>
        <row r="3280">
          <cell r="H3280" t="str">
            <v>Ž</v>
          </cell>
          <cell r="O3280" t="str">
            <v>Ž</v>
          </cell>
        </row>
        <row r="3281">
          <cell r="H3281" t="str">
            <v>ŽČ</v>
          </cell>
          <cell r="O3281" t="str">
            <v>ŽČ</v>
          </cell>
        </row>
        <row r="3282">
          <cell r="H3282" t="str">
            <v>ŽČ</v>
          </cell>
          <cell r="O3282" t="str">
            <v>ŽČ</v>
          </cell>
        </row>
        <row r="3285">
          <cell r="A3285" t="e">
            <v>#N/A</v>
          </cell>
          <cell r="E3285" t="str">
            <v xml:space="preserve">zápas č. </v>
          </cell>
          <cell r="F3285" t="str">
            <v/>
          </cell>
          <cell r="H3285" t="str">
            <v>Servis</v>
          </cell>
          <cell r="V3285" t="str">
            <v>pomer</v>
          </cell>
          <cell r="Z3285" t="str">
            <v/>
          </cell>
          <cell r="AA3285" t="str">
            <v/>
          </cell>
        </row>
        <row r="3286">
          <cell r="G3286" t="str">
            <v>Time out</v>
          </cell>
          <cell r="H3286" t="str">
            <v>Príjem</v>
          </cell>
          <cell r="N3286">
            <v>1</v>
          </cell>
          <cell r="O3286">
            <v>2</v>
          </cell>
          <cell r="P3286">
            <v>3</v>
          </cell>
          <cell r="Q3286">
            <v>4</v>
          </cell>
          <cell r="R3286">
            <v>5</v>
          </cell>
          <cell r="S3286">
            <v>6</v>
          </cell>
          <cell r="T3286">
            <v>7</v>
          </cell>
          <cell r="V3286" t="str">
            <v>setov</v>
          </cell>
        </row>
        <row r="3287">
          <cell r="A3287" t="e">
            <v>#N/A</v>
          </cell>
          <cell r="E3287" t="str">
            <v>Stôl:</v>
          </cell>
          <cell r="F3287" t="e">
            <v>#N/A</v>
          </cell>
          <cell r="I3287" t="e">
            <v>#N/A</v>
          </cell>
          <cell r="V3287" t="str">
            <v/>
          </cell>
        </row>
        <row r="3289">
          <cell r="E3289" t="str">
            <v>Dátum:</v>
          </cell>
          <cell r="F3289">
            <v>43211</v>
          </cell>
        </row>
        <row r="3290">
          <cell r="A3290" t="e">
            <v>#N/A</v>
          </cell>
          <cell r="E3290" t="str">
            <v>Čas:</v>
          </cell>
          <cell r="I3290" t="e">
            <v>#N/A</v>
          </cell>
          <cell r="V3290" t="str">
            <v/>
          </cell>
        </row>
        <row r="3292">
          <cell r="E3292" t="str">
            <v>Kategória :</v>
          </cell>
          <cell r="F3292" t="str">
            <v>MŽ</v>
          </cell>
        </row>
        <row r="3293">
          <cell r="I3293" t="str">
            <v>Rozhodca</v>
          </cell>
          <cell r="P3293" t="str">
            <v>Víťaz</v>
          </cell>
        </row>
        <row r="3294">
          <cell r="E3294" t="str">
            <v>Skupina :</v>
          </cell>
          <cell r="F3294" t="e">
            <v>#N/A</v>
          </cell>
          <cell r="I3294" t="e">
            <v>#N/A</v>
          </cell>
          <cell r="N3294" t="str">
            <v/>
          </cell>
        </row>
        <row r="3296">
          <cell r="E3296" t="str">
            <v>Zápas:</v>
          </cell>
          <cell r="F3296" t="e">
            <v>#N/A</v>
          </cell>
        </row>
        <row r="3297">
          <cell r="H3297" t="str">
            <v>Udelené karty - priestupok</v>
          </cell>
        </row>
        <row r="3299">
          <cell r="I3299" t="e">
            <v>#N/A</v>
          </cell>
          <cell r="P3299" t="e">
            <v>#N/A</v>
          </cell>
        </row>
        <row r="3300">
          <cell r="H3300" t="str">
            <v>Ž</v>
          </cell>
          <cell r="O3300" t="str">
            <v>Ž</v>
          </cell>
        </row>
        <row r="3301">
          <cell r="H3301" t="str">
            <v>ŽČ</v>
          </cell>
          <cell r="O3301" t="str">
            <v>ŽČ</v>
          </cell>
        </row>
        <row r="3302">
          <cell r="H3302" t="str">
            <v>ŽČ</v>
          </cell>
          <cell r="O3302" t="str">
            <v>ŽČ</v>
          </cell>
        </row>
        <row r="3305">
          <cell r="A3305" t="e">
            <v>#N/A</v>
          </cell>
          <cell r="E3305" t="str">
            <v xml:space="preserve">zápas č. </v>
          </cell>
          <cell r="F3305" t="str">
            <v/>
          </cell>
          <cell r="H3305" t="str">
            <v>Servis</v>
          </cell>
          <cell r="V3305" t="str">
            <v>pomer</v>
          </cell>
          <cell r="Z3305" t="str">
            <v/>
          </cell>
          <cell r="AA3305" t="str">
            <v/>
          </cell>
        </row>
        <row r="3306">
          <cell r="G3306" t="str">
            <v>Time out</v>
          </cell>
          <cell r="H3306" t="str">
            <v>Príjem</v>
          </cell>
          <cell r="N3306">
            <v>1</v>
          </cell>
          <cell r="O3306">
            <v>2</v>
          </cell>
          <cell r="P3306">
            <v>3</v>
          </cell>
          <cell r="Q3306">
            <v>4</v>
          </cell>
          <cell r="R3306">
            <v>5</v>
          </cell>
          <cell r="S3306">
            <v>6</v>
          </cell>
          <cell r="T3306">
            <v>7</v>
          </cell>
          <cell r="V3306" t="str">
            <v>setov</v>
          </cell>
        </row>
        <row r="3307">
          <cell r="A3307" t="e">
            <v>#N/A</v>
          </cell>
          <cell r="E3307" t="str">
            <v>Stôl:</v>
          </cell>
          <cell r="F3307" t="e">
            <v>#N/A</v>
          </cell>
          <cell r="I3307" t="e">
            <v>#N/A</v>
          </cell>
          <cell r="V3307" t="str">
            <v/>
          </cell>
        </row>
        <row r="3309">
          <cell r="E3309" t="str">
            <v>Dátum:</v>
          </cell>
          <cell r="F3309">
            <v>43211</v>
          </cell>
        </row>
        <row r="3310">
          <cell r="A3310" t="e">
            <v>#N/A</v>
          </cell>
          <cell r="E3310" t="str">
            <v>Čas:</v>
          </cell>
          <cell r="I3310" t="e">
            <v>#N/A</v>
          </cell>
          <cell r="V3310" t="str">
            <v/>
          </cell>
        </row>
        <row r="3312">
          <cell r="E3312" t="str">
            <v>Kategória :</v>
          </cell>
          <cell r="F3312" t="str">
            <v>MŽ</v>
          </cell>
        </row>
        <row r="3313">
          <cell r="I3313" t="str">
            <v>Rozhodca</v>
          </cell>
          <cell r="P3313" t="str">
            <v>Víťaz</v>
          </cell>
        </row>
        <row r="3314">
          <cell r="E3314" t="str">
            <v>Skupina :</v>
          </cell>
          <cell r="F3314" t="e">
            <v>#N/A</v>
          </cell>
          <cell r="I3314" t="e">
            <v>#N/A</v>
          </cell>
          <cell r="N3314" t="str">
            <v/>
          </cell>
        </row>
        <row r="3316">
          <cell r="E3316" t="str">
            <v>Zápas:</v>
          </cell>
          <cell r="F3316" t="e">
            <v>#N/A</v>
          </cell>
        </row>
        <row r="3317">
          <cell r="H3317" t="str">
            <v>Udelené karty - priestupok</v>
          </cell>
        </row>
        <row r="3319">
          <cell r="I3319" t="e">
            <v>#N/A</v>
          </cell>
          <cell r="P3319" t="e">
            <v>#N/A</v>
          </cell>
        </row>
        <row r="3320">
          <cell r="H3320" t="str">
            <v>Ž</v>
          </cell>
          <cell r="O3320" t="str">
            <v>Ž</v>
          </cell>
        </row>
        <row r="3321">
          <cell r="H3321" t="str">
            <v>ŽČ</v>
          </cell>
          <cell r="O3321" t="str">
            <v>ŽČ</v>
          </cell>
        </row>
        <row r="3322">
          <cell r="H3322" t="str">
            <v>ŽČ</v>
          </cell>
          <cell r="O3322" t="str">
            <v>ŽČ</v>
          </cell>
        </row>
        <row r="3325">
          <cell r="A3325" t="e">
            <v>#N/A</v>
          </cell>
          <cell r="E3325" t="str">
            <v xml:space="preserve">zápas č. </v>
          </cell>
          <cell r="F3325" t="str">
            <v/>
          </cell>
          <cell r="H3325" t="str">
            <v>Servis</v>
          </cell>
          <cell r="V3325" t="str">
            <v>pomer</v>
          </cell>
          <cell r="Z3325" t="str">
            <v/>
          </cell>
          <cell r="AA3325" t="str">
            <v/>
          </cell>
        </row>
        <row r="3326">
          <cell r="G3326" t="str">
            <v>Time out</v>
          </cell>
          <cell r="H3326" t="str">
            <v>Príjem</v>
          </cell>
          <cell r="N3326">
            <v>1</v>
          </cell>
          <cell r="O3326">
            <v>2</v>
          </cell>
          <cell r="P3326">
            <v>3</v>
          </cell>
          <cell r="Q3326">
            <v>4</v>
          </cell>
          <cell r="R3326">
            <v>5</v>
          </cell>
          <cell r="S3326">
            <v>6</v>
          </cell>
          <cell r="T3326">
            <v>7</v>
          </cell>
          <cell r="V3326" t="str">
            <v>setov</v>
          </cell>
        </row>
        <row r="3327">
          <cell r="A3327" t="e">
            <v>#N/A</v>
          </cell>
          <cell r="E3327" t="str">
            <v>Stôl:</v>
          </cell>
          <cell r="F3327" t="e">
            <v>#N/A</v>
          </cell>
          <cell r="I3327" t="e">
            <v>#N/A</v>
          </cell>
          <cell r="V3327" t="str">
            <v/>
          </cell>
        </row>
        <row r="3329">
          <cell r="E3329" t="str">
            <v>Dátum:</v>
          </cell>
          <cell r="F3329">
            <v>43211</v>
          </cell>
        </row>
        <row r="3330">
          <cell r="A3330" t="e">
            <v>#N/A</v>
          </cell>
          <cell r="E3330" t="str">
            <v>Čas:</v>
          </cell>
          <cell r="I3330" t="e">
            <v>#N/A</v>
          </cell>
          <cell r="V3330" t="str">
            <v/>
          </cell>
        </row>
        <row r="3332">
          <cell r="E3332" t="str">
            <v>Kategória :</v>
          </cell>
          <cell r="F3332" t="str">
            <v>MŽ</v>
          </cell>
        </row>
        <row r="3333">
          <cell r="I3333" t="str">
            <v>Rozhodca</v>
          </cell>
          <cell r="P3333" t="str">
            <v>Víťaz</v>
          </cell>
        </row>
        <row r="3334">
          <cell r="E3334" t="str">
            <v>Skupina :</v>
          </cell>
          <cell r="F3334" t="e">
            <v>#N/A</v>
          </cell>
          <cell r="I3334" t="e">
            <v>#N/A</v>
          </cell>
          <cell r="N3334" t="str">
            <v/>
          </cell>
        </row>
        <row r="3336">
          <cell r="E3336" t="str">
            <v>Zápas:</v>
          </cell>
          <cell r="F3336" t="e">
            <v>#N/A</v>
          </cell>
        </row>
        <row r="3337">
          <cell r="H3337" t="str">
            <v>Udelené karty - priestupok</v>
          </cell>
        </row>
        <row r="3339">
          <cell r="I3339" t="e">
            <v>#N/A</v>
          </cell>
          <cell r="P3339" t="e">
            <v>#N/A</v>
          </cell>
        </row>
        <row r="3340">
          <cell r="H3340" t="str">
            <v>Ž</v>
          </cell>
          <cell r="O3340" t="str">
            <v>Ž</v>
          </cell>
        </row>
        <row r="3341">
          <cell r="H3341" t="str">
            <v>ŽČ</v>
          </cell>
          <cell r="O3341" t="str">
            <v>ŽČ</v>
          </cell>
        </row>
        <row r="3342">
          <cell r="H3342" t="str">
            <v>ŽČ</v>
          </cell>
          <cell r="O3342" t="str">
            <v>ŽČ</v>
          </cell>
        </row>
        <row r="3345">
          <cell r="A3345" t="e">
            <v>#N/A</v>
          </cell>
          <cell r="E3345" t="str">
            <v xml:space="preserve">zápas č. </v>
          </cell>
          <cell r="F3345" t="str">
            <v/>
          </cell>
          <cell r="H3345" t="str">
            <v>Servis</v>
          </cell>
          <cell r="V3345" t="str">
            <v>pomer</v>
          </cell>
          <cell r="Z3345" t="str">
            <v/>
          </cell>
          <cell r="AA3345" t="str">
            <v/>
          </cell>
        </row>
        <row r="3346">
          <cell r="G3346" t="str">
            <v>Time out</v>
          </cell>
          <cell r="H3346" t="str">
            <v>Príjem</v>
          </cell>
          <cell r="N3346">
            <v>1</v>
          </cell>
          <cell r="O3346">
            <v>2</v>
          </cell>
          <cell r="P3346">
            <v>3</v>
          </cell>
          <cell r="Q3346">
            <v>4</v>
          </cell>
          <cell r="R3346">
            <v>5</v>
          </cell>
          <cell r="S3346">
            <v>6</v>
          </cell>
          <cell r="T3346">
            <v>7</v>
          </cell>
          <cell r="V3346" t="str">
            <v>setov</v>
          </cell>
        </row>
        <row r="3347">
          <cell r="A3347" t="e">
            <v>#N/A</v>
          </cell>
          <cell r="E3347" t="str">
            <v>Stôl:</v>
          </cell>
          <cell r="F3347" t="e">
            <v>#N/A</v>
          </cell>
          <cell r="I3347" t="e">
            <v>#N/A</v>
          </cell>
          <cell r="V3347" t="str">
            <v/>
          </cell>
        </row>
        <row r="3349">
          <cell r="E3349" t="str">
            <v>Dátum:</v>
          </cell>
          <cell r="F3349">
            <v>43211</v>
          </cell>
        </row>
        <row r="3350">
          <cell r="A3350" t="e">
            <v>#N/A</v>
          </cell>
          <cell r="E3350" t="str">
            <v>Čas:</v>
          </cell>
          <cell r="I3350" t="e">
            <v>#N/A</v>
          </cell>
          <cell r="V3350" t="str">
            <v/>
          </cell>
        </row>
        <row r="3352">
          <cell r="E3352" t="str">
            <v>Kategória :</v>
          </cell>
          <cell r="F3352" t="str">
            <v>MŽ</v>
          </cell>
        </row>
        <row r="3353">
          <cell r="I3353" t="str">
            <v>Rozhodca</v>
          </cell>
          <cell r="P3353" t="str">
            <v>Víťaz</v>
          </cell>
        </row>
        <row r="3354">
          <cell r="E3354" t="str">
            <v>Skupina :</v>
          </cell>
          <cell r="F3354" t="e">
            <v>#N/A</v>
          </cell>
          <cell r="I3354" t="e">
            <v>#N/A</v>
          </cell>
          <cell r="N3354" t="str">
            <v/>
          </cell>
        </row>
        <row r="3356">
          <cell r="E3356" t="str">
            <v>Zápas:</v>
          </cell>
          <cell r="F3356" t="e">
            <v>#N/A</v>
          </cell>
        </row>
        <row r="3357">
          <cell r="H3357" t="str">
            <v>Udelené karty - priestupok</v>
          </cell>
        </row>
        <row r="3359">
          <cell r="I3359" t="e">
            <v>#N/A</v>
          </cell>
          <cell r="P3359" t="e">
            <v>#N/A</v>
          </cell>
        </row>
        <row r="3360">
          <cell r="H3360" t="str">
            <v>Ž</v>
          </cell>
          <cell r="O3360" t="str">
            <v>Ž</v>
          </cell>
        </row>
        <row r="3361">
          <cell r="H3361" t="str">
            <v>ŽČ</v>
          </cell>
          <cell r="O3361" t="str">
            <v>ŽČ</v>
          </cell>
        </row>
        <row r="3362">
          <cell r="H3362" t="str">
            <v>ŽČ</v>
          </cell>
          <cell r="O3362" t="str">
            <v>ŽČ</v>
          </cell>
        </row>
        <row r="3365">
          <cell r="A3365" t="e">
            <v>#N/A</v>
          </cell>
          <cell r="E3365" t="str">
            <v xml:space="preserve">zápas č. </v>
          </cell>
          <cell r="F3365" t="str">
            <v/>
          </cell>
          <cell r="H3365" t="str">
            <v>Servis</v>
          </cell>
          <cell r="V3365" t="str">
            <v>pomer</v>
          </cell>
          <cell r="Z3365" t="str">
            <v/>
          </cell>
          <cell r="AA3365" t="str">
            <v/>
          </cell>
        </row>
        <row r="3366">
          <cell r="G3366" t="str">
            <v>Time out</v>
          </cell>
          <cell r="H3366" t="str">
            <v>Príjem</v>
          </cell>
          <cell r="N3366">
            <v>1</v>
          </cell>
          <cell r="O3366">
            <v>2</v>
          </cell>
          <cell r="P3366">
            <v>3</v>
          </cell>
          <cell r="Q3366">
            <v>4</v>
          </cell>
          <cell r="R3366">
            <v>5</v>
          </cell>
          <cell r="S3366">
            <v>6</v>
          </cell>
          <cell r="T3366">
            <v>7</v>
          </cell>
          <cell r="V3366" t="str">
            <v>setov</v>
          </cell>
        </row>
        <row r="3367">
          <cell r="A3367" t="e">
            <v>#N/A</v>
          </cell>
          <cell r="E3367" t="str">
            <v>Stôl:</v>
          </cell>
          <cell r="F3367" t="e">
            <v>#N/A</v>
          </cell>
          <cell r="I3367" t="e">
            <v>#N/A</v>
          </cell>
          <cell r="V3367" t="str">
            <v/>
          </cell>
        </row>
        <row r="3369">
          <cell r="E3369" t="str">
            <v>Dátum:</v>
          </cell>
          <cell r="F3369">
            <v>43211</v>
          </cell>
        </row>
        <row r="3370">
          <cell r="A3370" t="e">
            <v>#N/A</v>
          </cell>
          <cell r="E3370" t="str">
            <v>Čas:</v>
          </cell>
          <cell r="I3370" t="e">
            <v>#N/A</v>
          </cell>
          <cell r="V3370" t="str">
            <v/>
          </cell>
        </row>
        <row r="3372">
          <cell r="E3372" t="str">
            <v>Kategória :</v>
          </cell>
          <cell r="F3372" t="str">
            <v>MŽ</v>
          </cell>
        </row>
        <row r="3373">
          <cell r="I3373" t="str">
            <v>Rozhodca</v>
          </cell>
          <cell r="P3373" t="str">
            <v>Víťaz</v>
          </cell>
        </row>
        <row r="3374">
          <cell r="E3374" t="str">
            <v>Skupina :</v>
          </cell>
          <cell r="F3374" t="e">
            <v>#N/A</v>
          </cell>
          <cell r="I3374" t="e">
            <v>#N/A</v>
          </cell>
          <cell r="N3374" t="str">
            <v/>
          </cell>
        </row>
        <row r="3376">
          <cell r="E3376" t="str">
            <v>Zápas:</v>
          </cell>
          <cell r="F3376" t="e">
            <v>#N/A</v>
          </cell>
        </row>
        <row r="3377">
          <cell r="H3377" t="str">
            <v>Udelené karty - priestupok</v>
          </cell>
        </row>
        <row r="3379">
          <cell r="I3379" t="e">
            <v>#N/A</v>
          </cell>
          <cell r="P3379" t="e">
            <v>#N/A</v>
          </cell>
        </row>
        <row r="3380">
          <cell r="H3380" t="str">
            <v>Ž</v>
          </cell>
          <cell r="O3380" t="str">
            <v>Ž</v>
          </cell>
        </row>
        <row r="3381">
          <cell r="H3381" t="str">
            <v>ŽČ</v>
          </cell>
          <cell r="O3381" t="str">
            <v>ŽČ</v>
          </cell>
        </row>
        <row r="3382">
          <cell r="H3382" t="str">
            <v>ŽČ</v>
          </cell>
          <cell r="O3382" t="str">
            <v>ŽČ</v>
          </cell>
        </row>
        <row r="3385">
          <cell r="A3385" t="e">
            <v>#N/A</v>
          </cell>
          <cell r="E3385" t="str">
            <v xml:space="preserve">zápas č. </v>
          </cell>
          <cell r="F3385" t="str">
            <v/>
          </cell>
          <cell r="H3385" t="str">
            <v>Servis</v>
          </cell>
          <cell r="V3385" t="str">
            <v>pomer</v>
          </cell>
          <cell r="Z3385" t="str">
            <v/>
          </cell>
          <cell r="AA3385" t="str">
            <v/>
          </cell>
        </row>
        <row r="3386">
          <cell r="G3386" t="str">
            <v>Time out</v>
          </cell>
          <cell r="H3386" t="str">
            <v>Príjem</v>
          </cell>
          <cell r="N3386">
            <v>1</v>
          </cell>
          <cell r="O3386">
            <v>2</v>
          </cell>
          <cell r="P3386">
            <v>3</v>
          </cell>
          <cell r="Q3386">
            <v>4</v>
          </cell>
          <cell r="R3386">
            <v>5</v>
          </cell>
          <cell r="S3386">
            <v>6</v>
          </cell>
          <cell r="T3386">
            <v>7</v>
          </cell>
          <cell r="V3386" t="str">
            <v>setov</v>
          </cell>
        </row>
        <row r="3387">
          <cell r="A3387" t="e">
            <v>#N/A</v>
          </cell>
          <cell r="E3387" t="str">
            <v>Stôl:</v>
          </cell>
          <cell r="F3387" t="e">
            <v>#N/A</v>
          </cell>
          <cell r="I3387" t="e">
            <v>#N/A</v>
          </cell>
          <cell r="V3387" t="str">
            <v/>
          </cell>
        </row>
        <row r="3389">
          <cell r="E3389" t="str">
            <v>Dátum:</v>
          </cell>
          <cell r="F3389">
            <v>43211</v>
          </cell>
        </row>
        <row r="3390">
          <cell r="A3390" t="e">
            <v>#N/A</v>
          </cell>
          <cell r="E3390" t="str">
            <v>Čas:</v>
          </cell>
          <cell r="I3390" t="e">
            <v>#N/A</v>
          </cell>
          <cell r="V3390" t="str">
            <v/>
          </cell>
        </row>
        <row r="3392">
          <cell r="E3392" t="str">
            <v>Kategória :</v>
          </cell>
          <cell r="F3392" t="str">
            <v>MŽ</v>
          </cell>
        </row>
        <row r="3393">
          <cell r="I3393" t="str">
            <v>Rozhodca</v>
          </cell>
          <cell r="P3393" t="str">
            <v>Víťaz</v>
          </cell>
        </row>
        <row r="3394">
          <cell r="E3394" t="str">
            <v>Skupina :</v>
          </cell>
          <cell r="F3394" t="e">
            <v>#N/A</v>
          </cell>
          <cell r="I3394" t="e">
            <v>#N/A</v>
          </cell>
          <cell r="N3394" t="str">
            <v/>
          </cell>
        </row>
        <row r="3396">
          <cell r="E3396" t="str">
            <v>Zápas:</v>
          </cell>
          <cell r="F3396" t="e">
            <v>#N/A</v>
          </cell>
        </row>
        <row r="3397">
          <cell r="H3397" t="str">
            <v>Udelené karty - priestupok</v>
          </cell>
        </row>
        <row r="3399">
          <cell r="I3399" t="e">
            <v>#N/A</v>
          </cell>
          <cell r="P3399" t="e">
            <v>#N/A</v>
          </cell>
        </row>
        <row r="3400">
          <cell r="H3400" t="str">
            <v>Ž</v>
          </cell>
          <cell r="O3400" t="str">
            <v>Ž</v>
          </cell>
        </row>
        <row r="3401">
          <cell r="H3401" t="str">
            <v>ŽČ</v>
          </cell>
          <cell r="O3401" t="str">
            <v>ŽČ</v>
          </cell>
        </row>
        <row r="3402">
          <cell r="H3402" t="str">
            <v>ŽČ</v>
          </cell>
          <cell r="O3402" t="str">
            <v>ŽČ</v>
          </cell>
        </row>
        <row r="3405">
          <cell r="A3405" t="e">
            <v>#N/A</v>
          </cell>
          <cell r="E3405" t="str">
            <v xml:space="preserve">zápas č. </v>
          </cell>
          <cell r="F3405" t="str">
            <v/>
          </cell>
          <cell r="H3405" t="str">
            <v>Servis</v>
          </cell>
          <cell r="V3405" t="str">
            <v>pomer</v>
          </cell>
          <cell r="Z3405" t="str">
            <v/>
          </cell>
          <cell r="AA3405" t="str">
            <v/>
          </cell>
        </row>
        <row r="3406">
          <cell r="G3406" t="str">
            <v>Time out</v>
          </cell>
          <cell r="H3406" t="str">
            <v>Príjem</v>
          </cell>
          <cell r="N3406">
            <v>1</v>
          </cell>
          <cell r="O3406">
            <v>2</v>
          </cell>
          <cell r="P3406">
            <v>3</v>
          </cell>
          <cell r="Q3406">
            <v>4</v>
          </cell>
          <cell r="R3406">
            <v>5</v>
          </cell>
          <cell r="S3406">
            <v>6</v>
          </cell>
          <cell r="T3406">
            <v>7</v>
          </cell>
          <cell r="V3406" t="str">
            <v>setov</v>
          </cell>
        </row>
        <row r="3407">
          <cell r="A3407" t="e">
            <v>#N/A</v>
          </cell>
          <cell r="E3407" t="str">
            <v>Stôl:</v>
          </cell>
          <cell r="F3407" t="e">
            <v>#N/A</v>
          </cell>
          <cell r="I3407" t="e">
            <v>#N/A</v>
          </cell>
          <cell r="V3407" t="str">
            <v/>
          </cell>
        </row>
        <row r="3409">
          <cell r="E3409" t="str">
            <v>Dátum:</v>
          </cell>
          <cell r="F3409">
            <v>43211</v>
          </cell>
        </row>
        <row r="3410">
          <cell r="A3410" t="e">
            <v>#N/A</v>
          </cell>
          <cell r="E3410" t="str">
            <v>Čas:</v>
          </cell>
          <cell r="I3410" t="e">
            <v>#N/A</v>
          </cell>
          <cell r="V3410" t="str">
            <v/>
          </cell>
        </row>
        <row r="3412">
          <cell r="E3412" t="str">
            <v>Kategória :</v>
          </cell>
          <cell r="F3412" t="str">
            <v>MŽ</v>
          </cell>
        </row>
        <row r="3413">
          <cell r="I3413" t="str">
            <v>Rozhodca</v>
          </cell>
          <cell r="P3413" t="str">
            <v>Víťaz</v>
          </cell>
        </row>
        <row r="3414">
          <cell r="E3414" t="str">
            <v>Skupina :</v>
          </cell>
          <cell r="F3414" t="e">
            <v>#N/A</v>
          </cell>
          <cell r="I3414" t="e">
            <v>#N/A</v>
          </cell>
          <cell r="N3414" t="str">
            <v/>
          </cell>
        </row>
        <row r="3416">
          <cell r="E3416" t="str">
            <v>Zápas:</v>
          </cell>
          <cell r="F3416" t="e">
            <v>#N/A</v>
          </cell>
        </row>
        <row r="3417">
          <cell r="H3417" t="str">
            <v>Udelené karty - priestupok</v>
          </cell>
        </row>
        <row r="3419">
          <cell r="I3419" t="e">
            <v>#N/A</v>
          </cell>
          <cell r="P3419" t="e">
            <v>#N/A</v>
          </cell>
        </row>
        <row r="3420">
          <cell r="H3420" t="str">
            <v>Ž</v>
          </cell>
          <cell r="O3420" t="str">
            <v>Ž</v>
          </cell>
        </row>
        <row r="3421">
          <cell r="H3421" t="str">
            <v>ŽČ</v>
          </cell>
          <cell r="O3421" t="str">
            <v>ŽČ</v>
          </cell>
        </row>
        <row r="3422">
          <cell r="H3422" t="str">
            <v>ŽČ</v>
          </cell>
          <cell r="O3422" t="str">
            <v>ŽČ</v>
          </cell>
        </row>
        <row r="3425">
          <cell r="A3425" t="e">
            <v>#N/A</v>
          </cell>
          <cell r="E3425" t="str">
            <v xml:space="preserve">zápas č. </v>
          </cell>
          <cell r="F3425" t="str">
            <v/>
          </cell>
          <cell r="H3425" t="str">
            <v>Servis</v>
          </cell>
          <cell r="V3425" t="str">
            <v>pomer</v>
          </cell>
          <cell r="Z3425" t="str">
            <v/>
          </cell>
          <cell r="AA3425" t="str">
            <v/>
          </cell>
        </row>
        <row r="3426">
          <cell r="G3426" t="str">
            <v>Time out</v>
          </cell>
          <cell r="H3426" t="str">
            <v>Príjem</v>
          </cell>
          <cell r="N3426">
            <v>1</v>
          </cell>
          <cell r="O3426">
            <v>2</v>
          </cell>
          <cell r="P3426">
            <v>3</v>
          </cell>
          <cell r="Q3426">
            <v>4</v>
          </cell>
          <cell r="R3426">
            <v>5</v>
          </cell>
          <cell r="S3426">
            <v>6</v>
          </cell>
          <cell r="T3426">
            <v>7</v>
          </cell>
          <cell r="V3426" t="str">
            <v>setov</v>
          </cell>
        </row>
        <row r="3427">
          <cell r="A3427" t="e">
            <v>#N/A</v>
          </cell>
          <cell r="E3427" t="str">
            <v>Stôl:</v>
          </cell>
          <cell r="F3427" t="e">
            <v>#N/A</v>
          </cell>
          <cell r="I3427" t="e">
            <v>#N/A</v>
          </cell>
          <cell r="V3427" t="str">
            <v/>
          </cell>
        </row>
        <row r="3429">
          <cell r="E3429" t="str">
            <v>Dátum:</v>
          </cell>
          <cell r="F3429">
            <v>43211</v>
          </cell>
        </row>
        <row r="3430">
          <cell r="A3430" t="e">
            <v>#N/A</v>
          </cell>
          <cell r="E3430" t="str">
            <v>Čas:</v>
          </cell>
          <cell r="I3430" t="e">
            <v>#N/A</v>
          </cell>
          <cell r="V3430" t="str">
            <v/>
          </cell>
        </row>
        <row r="3432">
          <cell r="E3432" t="str">
            <v>Kategória :</v>
          </cell>
          <cell r="F3432" t="str">
            <v>MŽ</v>
          </cell>
        </row>
        <row r="3433">
          <cell r="I3433" t="str">
            <v>Rozhodca</v>
          </cell>
          <cell r="P3433" t="str">
            <v>Víťaz</v>
          </cell>
        </row>
        <row r="3434">
          <cell r="E3434" t="str">
            <v>Skupina :</v>
          </cell>
          <cell r="F3434" t="e">
            <v>#N/A</v>
          </cell>
          <cell r="I3434" t="e">
            <v>#N/A</v>
          </cell>
          <cell r="N3434" t="str">
            <v/>
          </cell>
        </row>
        <row r="3436">
          <cell r="E3436" t="str">
            <v>Zápas:</v>
          </cell>
          <cell r="F3436" t="e">
            <v>#N/A</v>
          </cell>
        </row>
        <row r="3437">
          <cell r="H3437" t="str">
            <v>Udelené karty - priestupok</v>
          </cell>
        </row>
        <row r="3439">
          <cell r="I3439" t="e">
            <v>#N/A</v>
          </cell>
          <cell r="P3439" t="e">
            <v>#N/A</v>
          </cell>
        </row>
        <row r="3440">
          <cell r="H3440" t="str">
            <v>Ž</v>
          </cell>
          <cell r="O3440" t="str">
            <v>Ž</v>
          </cell>
        </row>
        <row r="3441">
          <cell r="H3441" t="str">
            <v>ŽČ</v>
          </cell>
          <cell r="O3441" t="str">
            <v>ŽČ</v>
          </cell>
        </row>
        <row r="3442">
          <cell r="H3442" t="str">
            <v>ŽČ</v>
          </cell>
          <cell r="O3442" t="str">
            <v>ŽČ</v>
          </cell>
        </row>
        <row r="3445">
          <cell r="A3445" t="e">
            <v>#N/A</v>
          </cell>
          <cell r="E3445" t="str">
            <v xml:space="preserve">zápas č. </v>
          </cell>
          <cell r="F3445" t="str">
            <v/>
          </cell>
          <cell r="H3445" t="str">
            <v>Servis</v>
          </cell>
          <cell r="V3445" t="str">
            <v>pomer</v>
          </cell>
          <cell r="Z3445" t="str">
            <v/>
          </cell>
          <cell r="AA3445" t="str">
            <v/>
          </cell>
        </row>
        <row r="3446">
          <cell r="G3446" t="str">
            <v>Time out</v>
          </cell>
          <cell r="H3446" t="str">
            <v>Príjem</v>
          </cell>
          <cell r="N3446">
            <v>1</v>
          </cell>
          <cell r="O3446">
            <v>2</v>
          </cell>
          <cell r="P3446">
            <v>3</v>
          </cell>
          <cell r="Q3446">
            <v>4</v>
          </cell>
          <cell r="R3446">
            <v>5</v>
          </cell>
          <cell r="S3446">
            <v>6</v>
          </cell>
          <cell r="T3446">
            <v>7</v>
          </cell>
          <cell r="V3446" t="str">
            <v>setov</v>
          </cell>
        </row>
        <row r="3447">
          <cell r="A3447" t="e">
            <v>#N/A</v>
          </cell>
          <cell r="E3447" t="str">
            <v>Stôl:</v>
          </cell>
          <cell r="F3447" t="e">
            <v>#N/A</v>
          </cell>
          <cell r="I3447" t="e">
            <v>#N/A</v>
          </cell>
          <cell r="V3447" t="str">
            <v/>
          </cell>
        </row>
        <row r="3449">
          <cell r="E3449" t="str">
            <v>Dátum:</v>
          </cell>
          <cell r="F3449">
            <v>43211</v>
          </cell>
        </row>
        <row r="3450">
          <cell r="A3450" t="e">
            <v>#N/A</v>
          </cell>
          <cell r="E3450" t="str">
            <v>Čas:</v>
          </cell>
          <cell r="I3450" t="e">
            <v>#N/A</v>
          </cell>
          <cell r="V3450" t="str">
            <v/>
          </cell>
        </row>
        <row r="3452">
          <cell r="E3452" t="str">
            <v>Kategória :</v>
          </cell>
          <cell r="F3452" t="str">
            <v>MŽ</v>
          </cell>
        </row>
        <row r="3453">
          <cell r="I3453" t="str">
            <v>Rozhodca</v>
          </cell>
          <cell r="P3453" t="str">
            <v>Víťaz</v>
          </cell>
        </row>
        <row r="3454">
          <cell r="E3454" t="str">
            <v>Skupina :</v>
          </cell>
          <cell r="F3454" t="e">
            <v>#N/A</v>
          </cell>
          <cell r="I3454" t="e">
            <v>#N/A</v>
          </cell>
          <cell r="N3454" t="str">
            <v/>
          </cell>
        </row>
        <row r="3456">
          <cell r="E3456" t="str">
            <v>Zápas:</v>
          </cell>
          <cell r="F3456" t="e">
            <v>#N/A</v>
          </cell>
        </row>
        <row r="3457">
          <cell r="H3457" t="str">
            <v>Udelené karty - priestupok</v>
          </cell>
        </row>
        <row r="3459">
          <cell r="I3459" t="e">
            <v>#N/A</v>
          </cell>
          <cell r="P3459" t="e">
            <v>#N/A</v>
          </cell>
        </row>
        <row r="3460">
          <cell r="H3460" t="str">
            <v>Ž</v>
          </cell>
          <cell r="O3460" t="str">
            <v>Ž</v>
          </cell>
        </row>
        <row r="3461">
          <cell r="H3461" t="str">
            <v>ŽČ</v>
          </cell>
          <cell r="O3461" t="str">
            <v>ŽČ</v>
          </cell>
        </row>
        <row r="3462">
          <cell r="H3462" t="str">
            <v>ŽČ</v>
          </cell>
          <cell r="O3462" t="str">
            <v>ŽČ</v>
          </cell>
        </row>
        <row r="3465">
          <cell r="A3465" t="e">
            <v>#N/A</v>
          </cell>
          <cell r="E3465" t="str">
            <v xml:space="preserve">zápas č. </v>
          </cell>
          <cell r="F3465" t="str">
            <v/>
          </cell>
          <cell r="H3465" t="str">
            <v>Servis</v>
          </cell>
          <cell r="V3465" t="str">
            <v>pomer</v>
          </cell>
          <cell r="Z3465" t="str">
            <v/>
          </cell>
          <cell r="AA3465" t="str">
            <v/>
          </cell>
        </row>
        <row r="3466">
          <cell r="G3466" t="str">
            <v>Time out</v>
          </cell>
          <cell r="H3466" t="str">
            <v>Príjem</v>
          </cell>
          <cell r="N3466">
            <v>1</v>
          </cell>
          <cell r="O3466">
            <v>2</v>
          </cell>
          <cell r="P3466">
            <v>3</v>
          </cell>
          <cell r="Q3466">
            <v>4</v>
          </cell>
          <cell r="R3466">
            <v>5</v>
          </cell>
          <cell r="S3466">
            <v>6</v>
          </cell>
          <cell r="T3466">
            <v>7</v>
          </cell>
          <cell r="V3466" t="str">
            <v>setov</v>
          </cell>
        </row>
        <row r="3467">
          <cell r="A3467" t="e">
            <v>#N/A</v>
          </cell>
          <cell r="E3467" t="str">
            <v>Stôl:</v>
          </cell>
          <cell r="F3467" t="e">
            <v>#N/A</v>
          </cell>
          <cell r="I3467" t="e">
            <v>#N/A</v>
          </cell>
          <cell r="V3467" t="str">
            <v/>
          </cell>
        </row>
        <row r="3469">
          <cell r="E3469" t="str">
            <v>Dátum:</v>
          </cell>
          <cell r="F3469">
            <v>43211</v>
          </cell>
        </row>
        <row r="3470">
          <cell r="A3470" t="e">
            <v>#N/A</v>
          </cell>
          <cell r="E3470" t="str">
            <v>Čas:</v>
          </cell>
          <cell r="I3470" t="e">
            <v>#N/A</v>
          </cell>
          <cell r="V3470" t="str">
            <v/>
          </cell>
        </row>
        <row r="3472">
          <cell r="E3472" t="str">
            <v>Kategória :</v>
          </cell>
          <cell r="F3472" t="str">
            <v>MŽ</v>
          </cell>
        </row>
        <row r="3473">
          <cell r="I3473" t="str">
            <v>Rozhodca</v>
          </cell>
          <cell r="P3473" t="str">
            <v>Víťaz</v>
          </cell>
        </row>
        <row r="3474">
          <cell r="E3474" t="str">
            <v>Skupina :</v>
          </cell>
          <cell r="F3474" t="e">
            <v>#N/A</v>
          </cell>
          <cell r="I3474" t="e">
            <v>#N/A</v>
          </cell>
          <cell r="N3474" t="str">
            <v/>
          </cell>
        </row>
        <row r="3476">
          <cell r="E3476" t="str">
            <v>Zápas:</v>
          </cell>
          <cell r="F3476" t="e">
            <v>#N/A</v>
          </cell>
        </row>
        <row r="3477">
          <cell r="H3477" t="str">
            <v>Udelené karty - priestupok</v>
          </cell>
        </row>
        <row r="3479">
          <cell r="I3479" t="e">
            <v>#N/A</v>
          </cell>
          <cell r="P3479" t="e">
            <v>#N/A</v>
          </cell>
        </row>
        <row r="3480">
          <cell r="H3480" t="str">
            <v>Ž</v>
          </cell>
          <cell r="O3480" t="str">
            <v>Ž</v>
          </cell>
        </row>
        <row r="3481">
          <cell r="H3481" t="str">
            <v>ŽČ</v>
          </cell>
          <cell r="O3481" t="str">
            <v>ŽČ</v>
          </cell>
        </row>
        <row r="3482">
          <cell r="H3482" t="str">
            <v>ŽČ</v>
          </cell>
          <cell r="O3482" t="str">
            <v>ŽČ</v>
          </cell>
        </row>
        <row r="3485">
          <cell r="A3485" t="e">
            <v>#N/A</v>
          </cell>
          <cell r="E3485" t="str">
            <v xml:space="preserve">zápas č. </v>
          </cell>
          <cell r="F3485" t="str">
            <v/>
          </cell>
          <cell r="H3485" t="str">
            <v>Servis</v>
          </cell>
          <cell r="V3485" t="str">
            <v>pomer</v>
          </cell>
          <cell r="Z3485" t="str">
            <v/>
          </cell>
          <cell r="AA3485" t="str">
            <v/>
          </cell>
        </row>
        <row r="3486">
          <cell r="G3486" t="str">
            <v>Time out</v>
          </cell>
          <cell r="H3486" t="str">
            <v>Príjem</v>
          </cell>
          <cell r="N3486">
            <v>1</v>
          </cell>
          <cell r="O3486">
            <v>2</v>
          </cell>
          <cell r="P3486">
            <v>3</v>
          </cell>
          <cell r="Q3486">
            <v>4</v>
          </cell>
          <cell r="R3486">
            <v>5</v>
          </cell>
          <cell r="S3486">
            <v>6</v>
          </cell>
          <cell r="T3486">
            <v>7</v>
          </cell>
          <cell r="V3486" t="str">
            <v>setov</v>
          </cell>
        </row>
        <row r="3487">
          <cell r="A3487" t="e">
            <v>#N/A</v>
          </cell>
          <cell r="E3487" t="str">
            <v>Stôl:</v>
          </cell>
          <cell r="F3487" t="e">
            <v>#N/A</v>
          </cell>
          <cell r="I3487" t="e">
            <v>#N/A</v>
          </cell>
          <cell r="V3487" t="str">
            <v/>
          </cell>
        </row>
        <row r="3489">
          <cell r="E3489" t="str">
            <v>Dátum:</v>
          </cell>
          <cell r="F3489">
            <v>43211</v>
          </cell>
        </row>
        <row r="3490">
          <cell r="A3490" t="e">
            <v>#N/A</v>
          </cell>
          <cell r="E3490" t="str">
            <v>Čas:</v>
          </cell>
          <cell r="I3490" t="e">
            <v>#N/A</v>
          </cell>
          <cell r="V3490" t="str">
            <v/>
          </cell>
        </row>
        <row r="3492">
          <cell r="E3492" t="str">
            <v>Kategória :</v>
          </cell>
          <cell r="F3492" t="str">
            <v>MŽ</v>
          </cell>
        </row>
        <row r="3493">
          <cell r="I3493" t="str">
            <v>Rozhodca</v>
          </cell>
          <cell r="P3493" t="str">
            <v>Víťaz</v>
          </cell>
        </row>
        <row r="3494">
          <cell r="E3494" t="str">
            <v>Skupina :</v>
          </cell>
          <cell r="F3494" t="e">
            <v>#N/A</v>
          </cell>
          <cell r="I3494" t="e">
            <v>#N/A</v>
          </cell>
          <cell r="N3494" t="str">
            <v/>
          </cell>
        </row>
        <row r="3496">
          <cell r="E3496" t="str">
            <v>Zápas:</v>
          </cell>
          <cell r="F3496" t="e">
            <v>#N/A</v>
          </cell>
        </row>
        <row r="3497">
          <cell r="H3497" t="str">
            <v>Udelené karty - priestupok</v>
          </cell>
        </row>
        <row r="3499">
          <cell r="I3499" t="e">
            <v>#N/A</v>
          </cell>
          <cell r="P3499" t="e">
            <v>#N/A</v>
          </cell>
        </row>
        <row r="3500">
          <cell r="H3500" t="str">
            <v>Ž</v>
          </cell>
          <cell r="O3500" t="str">
            <v>Ž</v>
          </cell>
        </row>
        <row r="3501">
          <cell r="H3501" t="str">
            <v>ŽČ</v>
          </cell>
          <cell r="O3501" t="str">
            <v>ŽČ</v>
          </cell>
        </row>
        <row r="3502">
          <cell r="H3502" t="str">
            <v>ŽČ</v>
          </cell>
          <cell r="O3502" t="str">
            <v>ŽČ</v>
          </cell>
        </row>
        <row r="3505">
          <cell r="A3505" t="e">
            <v>#N/A</v>
          </cell>
          <cell r="E3505" t="str">
            <v xml:space="preserve">zápas č. </v>
          </cell>
          <cell r="F3505" t="str">
            <v/>
          </cell>
          <cell r="H3505" t="str">
            <v>Servis</v>
          </cell>
          <cell r="V3505" t="str">
            <v>pomer</v>
          </cell>
          <cell r="Z3505" t="str">
            <v/>
          </cell>
          <cell r="AA3505" t="str">
            <v/>
          </cell>
        </row>
        <row r="3506">
          <cell r="G3506" t="str">
            <v>Time out</v>
          </cell>
          <cell r="H3506" t="str">
            <v>Príjem</v>
          </cell>
          <cell r="N3506">
            <v>1</v>
          </cell>
          <cell r="O3506">
            <v>2</v>
          </cell>
          <cell r="P3506">
            <v>3</v>
          </cell>
          <cell r="Q3506">
            <v>4</v>
          </cell>
          <cell r="R3506">
            <v>5</v>
          </cell>
          <cell r="S3506">
            <v>6</v>
          </cell>
          <cell r="T3506">
            <v>7</v>
          </cell>
          <cell r="V3506" t="str">
            <v>setov</v>
          </cell>
        </row>
        <row r="3507">
          <cell r="A3507" t="e">
            <v>#N/A</v>
          </cell>
          <cell r="E3507" t="str">
            <v>Stôl:</v>
          </cell>
          <cell r="F3507" t="e">
            <v>#N/A</v>
          </cell>
          <cell r="I3507" t="e">
            <v>#N/A</v>
          </cell>
          <cell r="V3507" t="str">
            <v/>
          </cell>
        </row>
        <row r="3509">
          <cell r="E3509" t="str">
            <v>Dátum:</v>
          </cell>
          <cell r="F3509">
            <v>43211</v>
          </cell>
        </row>
        <row r="3510">
          <cell r="A3510" t="e">
            <v>#N/A</v>
          </cell>
          <cell r="E3510" t="str">
            <v>Čas:</v>
          </cell>
          <cell r="I3510" t="e">
            <v>#N/A</v>
          </cell>
          <cell r="V3510" t="str">
            <v/>
          </cell>
        </row>
        <row r="3512">
          <cell r="E3512" t="str">
            <v>Kategória :</v>
          </cell>
          <cell r="F3512" t="str">
            <v>MŽ</v>
          </cell>
        </row>
        <row r="3513">
          <cell r="I3513" t="str">
            <v>Rozhodca</v>
          </cell>
          <cell r="P3513" t="str">
            <v>Víťaz</v>
          </cell>
        </row>
        <row r="3514">
          <cell r="E3514" t="str">
            <v>Skupina :</v>
          </cell>
          <cell r="F3514" t="e">
            <v>#N/A</v>
          </cell>
          <cell r="I3514" t="e">
            <v>#N/A</v>
          </cell>
          <cell r="N3514" t="str">
            <v/>
          </cell>
        </row>
        <row r="3516">
          <cell r="E3516" t="str">
            <v>Zápas:</v>
          </cell>
          <cell r="F3516" t="e">
            <v>#N/A</v>
          </cell>
        </row>
        <row r="3517">
          <cell r="H3517" t="str">
            <v>Udelené karty - priestupok</v>
          </cell>
        </row>
        <row r="3519">
          <cell r="I3519" t="e">
            <v>#N/A</v>
          </cell>
          <cell r="P3519" t="e">
            <v>#N/A</v>
          </cell>
        </row>
        <row r="3520">
          <cell r="H3520" t="str">
            <v>Ž</v>
          </cell>
          <cell r="O3520" t="str">
            <v>Ž</v>
          </cell>
        </row>
        <row r="3521">
          <cell r="H3521" t="str">
            <v>ŽČ</v>
          </cell>
          <cell r="O3521" t="str">
            <v>ŽČ</v>
          </cell>
        </row>
        <row r="3522">
          <cell r="H3522" t="str">
            <v>ŽČ</v>
          </cell>
          <cell r="O3522" t="str">
            <v>ŽČ</v>
          </cell>
        </row>
        <row r="3525">
          <cell r="A3525" t="e">
            <v>#N/A</v>
          </cell>
          <cell r="E3525" t="str">
            <v xml:space="preserve">zápas č. </v>
          </cell>
          <cell r="F3525" t="str">
            <v/>
          </cell>
          <cell r="H3525" t="str">
            <v>Servis</v>
          </cell>
          <cell r="V3525" t="str">
            <v>pomer</v>
          </cell>
          <cell r="Z3525" t="str">
            <v/>
          </cell>
          <cell r="AA3525" t="str">
            <v/>
          </cell>
        </row>
        <row r="3526">
          <cell r="G3526" t="str">
            <v>Time out</v>
          </cell>
          <cell r="H3526" t="str">
            <v>Príjem</v>
          </cell>
          <cell r="N3526">
            <v>1</v>
          </cell>
          <cell r="O3526">
            <v>2</v>
          </cell>
          <cell r="P3526">
            <v>3</v>
          </cell>
          <cell r="Q3526">
            <v>4</v>
          </cell>
          <cell r="R3526">
            <v>5</v>
          </cell>
          <cell r="S3526">
            <v>6</v>
          </cell>
          <cell r="T3526">
            <v>7</v>
          </cell>
          <cell r="V3526" t="str">
            <v>setov</v>
          </cell>
        </row>
        <row r="3527">
          <cell r="A3527" t="e">
            <v>#N/A</v>
          </cell>
          <cell r="E3527" t="str">
            <v>Stôl:</v>
          </cell>
          <cell r="F3527" t="e">
            <v>#N/A</v>
          </cell>
          <cell r="I3527" t="e">
            <v>#N/A</v>
          </cell>
          <cell r="V3527" t="str">
            <v/>
          </cell>
        </row>
        <row r="3529">
          <cell r="E3529" t="str">
            <v>Dátum:</v>
          </cell>
          <cell r="F3529">
            <v>43211</v>
          </cell>
        </row>
        <row r="3530">
          <cell r="A3530" t="e">
            <v>#N/A</v>
          </cell>
          <cell r="E3530" t="str">
            <v>Čas:</v>
          </cell>
          <cell r="I3530" t="e">
            <v>#N/A</v>
          </cell>
          <cell r="V3530" t="str">
            <v/>
          </cell>
        </row>
        <row r="3532">
          <cell r="E3532" t="str">
            <v>Kategória :</v>
          </cell>
          <cell r="F3532" t="str">
            <v>MŽ</v>
          </cell>
        </row>
        <row r="3533">
          <cell r="I3533" t="str">
            <v>Rozhodca</v>
          </cell>
          <cell r="P3533" t="str">
            <v>Víťaz</v>
          </cell>
        </row>
        <row r="3534">
          <cell r="E3534" t="str">
            <v>Skupina :</v>
          </cell>
          <cell r="F3534" t="e">
            <v>#N/A</v>
          </cell>
          <cell r="I3534" t="e">
            <v>#N/A</v>
          </cell>
          <cell r="N3534" t="str">
            <v/>
          </cell>
        </row>
        <row r="3536">
          <cell r="E3536" t="str">
            <v>Zápas:</v>
          </cell>
          <cell r="F3536" t="e">
            <v>#N/A</v>
          </cell>
        </row>
        <row r="3537">
          <cell r="H3537" t="str">
            <v>Udelené karty - priestupok</v>
          </cell>
        </row>
        <row r="3539">
          <cell r="I3539" t="e">
            <v>#N/A</v>
          </cell>
          <cell r="P3539" t="e">
            <v>#N/A</v>
          </cell>
        </row>
        <row r="3540">
          <cell r="H3540" t="str">
            <v>Ž</v>
          </cell>
          <cell r="O3540" t="str">
            <v>Ž</v>
          </cell>
        </row>
        <row r="3541">
          <cell r="H3541" t="str">
            <v>ŽČ</v>
          </cell>
          <cell r="O3541" t="str">
            <v>ŽČ</v>
          </cell>
        </row>
        <row r="3542">
          <cell r="H3542" t="str">
            <v>ŽČ</v>
          </cell>
          <cell r="O3542" t="str">
            <v>ŽČ</v>
          </cell>
        </row>
        <row r="3545">
          <cell r="A3545" t="e">
            <v>#N/A</v>
          </cell>
          <cell r="E3545" t="str">
            <v xml:space="preserve">zápas č. </v>
          </cell>
          <cell r="F3545" t="str">
            <v/>
          </cell>
          <cell r="H3545" t="str">
            <v>Servis</v>
          </cell>
          <cell r="V3545" t="str">
            <v>pomer</v>
          </cell>
          <cell r="Z3545" t="str">
            <v/>
          </cell>
          <cell r="AA3545" t="str">
            <v/>
          </cell>
        </row>
        <row r="3546">
          <cell r="G3546" t="str">
            <v>Time out</v>
          </cell>
          <cell r="H3546" t="str">
            <v>Príjem</v>
          </cell>
          <cell r="N3546">
            <v>1</v>
          </cell>
          <cell r="O3546">
            <v>2</v>
          </cell>
          <cell r="P3546">
            <v>3</v>
          </cell>
          <cell r="Q3546">
            <v>4</v>
          </cell>
          <cell r="R3546">
            <v>5</v>
          </cell>
          <cell r="S3546">
            <v>6</v>
          </cell>
          <cell r="T3546">
            <v>7</v>
          </cell>
          <cell r="V3546" t="str">
            <v>setov</v>
          </cell>
        </row>
        <row r="3547">
          <cell r="A3547" t="e">
            <v>#N/A</v>
          </cell>
          <cell r="E3547" t="str">
            <v>Stôl:</v>
          </cell>
          <cell r="F3547" t="e">
            <v>#N/A</v>
          </cell>
          <cell r="I3547" t="e">
            <v>#N/A</v>
          </cell>
          <cell r="V3547" t="str">
            <v/>
          </cell>
        </row>
        <row r="3549">
          <cell r="E3549" t="str">
            <v>Dátum:</v>
          </cell>
          <cell r="F3549">
            <v>43211</v>
          </cell>
        </row>
        <row r="3550">
          <cell r="A3550" t="e">
            <v>#N/A</v>
          </cell>
          <cell r="E3550" t="str">
            <v>Čas:</v>
          </cell>
          <cell r="I3550" t="e">
            <v>#N/A</v>
          </cell>
          <cell r="V3550" t="str">
            <v/>
          </cell>
        </row>
        <row r="3552">
          <cell r="E3552" t="str">
            <v>Kategória :</v>
          </cell>
          <cell r="F3552" t="str">
            <v>MŽ</v>
          </cell>
        </row>
        <row r="3553">
          <cell r="I3553" t="str">
            <v>Rozhodca</v>
          </cell>
          <cell r="P3553" t="str">
            <v>Víťaz</v>
          </cell>
        </row>
        <row r="3554">
          <cell r="E3554" t="str">
            <v>Skupina :</v>
          </cell>
          <cell r="F3554" t="e">
            <v>#N/A</v>
          </cell>
          <cell r="I3554" t="e">
            <v>#N/A</v>
          </cell>
          <cell r="N3554" t="str">
            <v/>
          </cell>
        </row>
        <row r="3556">
          <cell r="E3556" t="str">
            <v>Zápas:</v>
          </cell>
          <cell r="F3556" t="e">
            <v>#N/A</v>
          </cell>
        </row>
        <row r="3557">
          <cell r="H3557" t="str">
            <v>Udelené karty - priestupok</v>
          </cell>
        </row>
        <row r="3559">
          <cell r="I3559" t="e">
            <v>#N/A</v>
          </cell>
          <cell r="P3559" t="e">
            <v>#N/A</v>
          </cell>
        </row>
        <row r="3560">
          <cell r="H3560" t="str">
            <v>Ž</v>
          </cell>
          <cell r="O3560" t="str">
            <v>Ž</v>
          </cell>
        </row>
        <row r="3561">
          <cell r="H3561" t="str">
            <v>ŽČ</v>
          </cell>
          <cell r="O3561" t="str">
            <v>ŽČ</v>
          </cell>
        </row>
        <row r="3562">
          <cell r="H3562" t="str">
            <v>ŽČ</v>
          </cell>
          <cell r="O3562" t="str">
            <v>ŽČ</v>
          </cell>
        </row>
        <row r="3565">
          <cell r="A3565" t="e">
            <v>#N/A</v>
          </cell>
          <cell r="E3565" t="str">
            <v xml:space="preserve">zápas č. </v>
          </cell>
          <cell r="F3565" t="str">
            <v/>
          </cell>
          <cell r="H3565" t="str">
            <v>Servis</v>
          </cell>
          <cell r="V3565" t="str">
            <v>pomer</v>
          </cell>
          <cell r="Z3565" t="str">
            <v/>
          </cell>
          <cell r="AA3565" t="str">
            <v/>
          </cell>
        </row>
        <row r="3566">
          <cell r="G3566" t="str">
            <v>Time out</v>
          </cell>
          <cell r="H3566" t="str">
            <v>Príjem</v>
          </cell>
          <cell r="N3566">
            <v>1</v>
          </cell>
          <cell r="O3566">
            <v>2</v>
          </cell>
          <cell r="P3566">
            <v>3</v>
          </cell>
          <cell r="Q3566">
            <v>4</v>
          </cell>
          <cell r="R3566">
            <v>5</v>
          </cell>
          <cell r="S3566">
            <v>6</v>
          </cell>
          <cell r="T3566">
            <v>7</v>
          </cell>
          <cell r="V3566" t="str">
            <v>setov</v>
          </cell>
        </row>
        <row r="3567">
          <cell r="A3567" t="e">
            <v>#N/A</v>
          </cell>
          <cell r="E3567" t="str">
            <v>Stôl:</v>
          </cell>
          <cell r="F3567" t="e">
            <v>#N/A</v>
          </cell>
          <cell r="I3567" t="e">
            <v>#N/A</v>
          </cell>
          <cell r="V3567" t="str">
            <v/>
          </cell>
        </row>
        <row r="3569">
          <cell r="E3569" t="str">
            <v>Dátum:</v>
          </cell>
          <cell r="F3569">
            <v>43211</v>
          </cell>
        </row>
        <row r="3570">
          <cell r="A3570" t="e">
            <v>#N/A</v>
          </cell>
          <cell r="E3570" t="str">
            <v>Čas:</v>
          </cell>
          <cell r="I3570" t="e">
            <v>#N/A</v>
          </cell>
          <cell r="V3570" t="str">
            <v/>
          </cell>
        </row>
        <row r="3572">
          <cell r="E3572" t="str">
            <v>Kategória :</v>
          </cell>
          <cell r="F3572" t="str">
            <v>MŽ</v>
          </cell>
        </row>
        <row r="3573">
          <cell r="I3573" t="str">
            <v>Rozhodca</v>
          </cell>
          <cell r="P3573" t="str">
            <v>Víťaz</v>
          </cell>
        </row>
        <row r="3574">
          <cell r="E3574" t="str">
            <v>Skupina :</v>
          </cell>
          <cell r="F3574" t="e">
            <v>#N/A</v>
          </cell>
          <cell r="I3574" t="e">
            <v>#N/A</v>
          </cell>
          <cell r="N3574" t="str">
            <v/>
          </cell>
        </row>
        <row r="3576">
          <cell r="E3576" t="str">
            <v>Zápas:</v>
          </cell>
          <cell r="F3576" t="e">
            <v>#N/A</v>
          </cell>
        </row>
        <row r="3577">
          <cell r="H3577" t="str">
            <v>Udelené karty - priestupok</v>
          </cell>
        </row>
        <row r="3579">
          <cell r="I3579" t="e">
            <v>#N/A</v>
          </cell>
          <cell r="P3579" t="e">
            <v>#N/A</v>
          </cell>
        </row>
        <row r="3580">
          <cell r="H3580" t="str">
            <v>Ž</v>
          </cell>
          <cell r="O3580" t="str">
            <v>Ž</v>
          </cell>
        </row>
        <row r="3581">
          <cell r="H3581" t="str">
            <v>ŽČ</v>
          </cell>
          <cell r="O3581" t="str">
            <v>ŽČ</v>
          </cell>
        </row>
        <row r="3582">
          <cell r="H3582" t="str">
            <v>ŽČ</v>
          </cell>
          <cell r="O3582" t="str">
            <v>ŽČ</v>
          </cell>
        </row>
        <row r="3585">
          <cell r="A3585" t="e">
            <v>#N/A</v>
          </cell>
          <cell r="E3585" t="str">
            <v xml:space="preserve">zápas č. </v>
          </cell>
          <cell r="F3585" t="str">
            <v/>
          </cell>
          <cell r="H3585" t="str">
            <v>Servis</v>
          </cell>
          <cell r="V3585" t="str">
            <v>pomer</v>
          </cell>
          <cell r="Z3585" t="str">
            <v/>
          </cell>
          <cell r="AA3585" t="str">
            <v/>
          </cell>
        </row>
        <row r="3586">
          <cell r="G3586" t="str">
            <v>Time out</v>
          </cell>
          <cell r="H3586" t="str">
            <v>Príjem</v>
          </cell>
          <cell r="N3586">
            <v>1</v>
          </cell>
          <cell r="O3586">
            <v>2</v>
          </cell>
          <cell r="P3586">
            <v>3</v>
          </cell>
          <cell r="Q3586">
            <v>4</v>
          </cell>
          <cell r="R3586">
            <v>5</v>
          </cell>
          <cell r="S3586">
            <v>6</v>
          </cell>
          <cell r="T3586">
            <v>7</v>
          </cell>
          <cell r="V3586" t="str">
            <v>setov</v>
          </cell>
        </row>
        <row r="3587">
          <cell r="A3587" t="e">
            <v>#N/A</v>
          </cell>
          <cell r="E3587" t="str">
            <v>Stôl:</v>
          </cell>
          <cell r="F3587" t="e">
            <v>#N/A</v>
          </cell>
          <cell r="I3587" t="e">
            <v>#N/A</v>
          </cell>
          <cell r="V3587" t="str">
            <v/>
          </cell>
        </row>
        <row r="3589">
          <cell r="E3589" t="str">
            <v>Dátum:</v>
          </cell>
          <cell r="F3589">
            <v>43211</v>
          </cell>
        </row>
        <row r="3590">
          <cell r="A3590" t="e">
            <v>#N/A</v>
          </cell>
          <cell r="E3590" t="str">
            <v>Čas:</v>
          </cell>
          <cell r="I3590" t="e">
            <v>#N/A</v>
          </cell>
          <cell r="V3590" t="str">
            <v/>
          </cell>
        </row>
        <row r="3592">
          <cell r="E3592" t="str">
            <v>Kategória :</v>
          </cell>
          <cell r="F3592" t="str">
            <v>MŽ</v>
          </cell>
        </row>
        <row r="3593">
          <cell r="I3593" t="str">
            <v>Rozhodca</v>
          </cell>
          <cell r="P3593" t="str">
            <v>Víťaz</v>
          </cell>
        </row>
        <row r="3594">
          <cell r="E3594" t="str">
            <v>Skupina :</v>
          </cell>
          <cell r="F3594" t="e">
            <v>#N/A</v>
          </cell>
          <cell r="I3594" t="e">
            <v>#N/A</v>
          </cell>
          <cell r="N3594" t="str">
            <v/>
          </cell>
        </row>
        <row r="3596">
          <cell r="E3596" t="str">
            <v>Zápas:</v>
          </cell>
          <cell r="F3596" t="e">
            <v>#N/A</v>
          </cell>
        </row>
        <row r="3597">
          <cell r="H3597" t="str">
            <v>Udelené karty - priestupok</v>
          </cell>
        </row>
        <row r="3599">
          <cell r="I3599" t="e">
            <v>#N/A</v>
          </cell>
          <cell r="P3599" t="e">
            <v>#N/A</v>
          </cell>
        </row>
        <row r="3600">
          <cell r="H3600" t="str">
            <v>Ž</v>
          </cell>
          <cell r="O3600" t="str">
            <v>Ž</v>
          </cell>
        </row>
        <row r="3601">
          <cell r="H3601" t="str">
            <v>ŽČ</v>
          </cell>
          <cell r="O3601" t="str">
            <v>ŽČ</v>
          </cell>
        </row>
        <row r="3602">
          <cell r="H3602" t="str">
            <v>ŽČ</v>
          </cell>
          <cell r="O3602" t="str">
            <v>ŽČ</v>
          </cell>
        </row>
        <row r="3605">
          <cell r="A3605" t="e">
            <v>#N/A</v>
          </cell>
          <cell r="E3605" t="str">
            <v xml:space="preserve">zápas č. </v>
          </cell>
          <cell r="F3605" t="str">
            <v/>
          </cell>
          <cell r="H3605" t="str">
            <v>Servis</v>
          </cell>
          <cell r="V3605" t="str">
            <v>pomer</v>
          </cell>
          <cell r="Z3605" t="str">
            <v/>
          </cell>
          <cell r="AA3605" t="str">
            <v/>
          </cell>
        </row>
        <row r="3606">
          <cell r="G3606" t="str">
            <v>Time out</v>
          </cell>
          <cell r="H3606" t="str">
            <v>Príjem</v>
          </cell>
          <cell r="N3606">
            <v>1</v>
          </cell>
          <cell r="O3606">
            <v>2</v>
          </cell>
          <cell r="P3606">
            <v>3</v>
          </cell>
          <cell r="Q3606">
            <v>4</v>
          </cell>
          <cell r="R3606">
            <v>5</v>
          </cell>
          <cell r="S3606">
            <v>6</v>
          </cell>
          <cell r="T3606">
            <v>7</v>
          </cell>
          <cell r="V3606" t="str">
            <v>setov</v>
          </cell>
        </row>
        <row r="3607">
          <cell r="A3607" t="e">
            <v>#N/A</v>
          </cell>
          <cell r="E3607" t="str">
            <v>Stôl:</v>
          </cell>
          <cell r="F3607" t="e">
            <v>#N/A</v>
          </cell>
          <cell r="I3607" t="e">
            <v>#N/A</v>
          </cell>
          <cell r="V3607" t="str">
            <v/>
          </cell>
        </row>
        <row r="3609">
          <cell r="E3609" t="str">
            <v>Dátum:</v>
          </cell>
          <cell r="F3609">
            <v>43211</v>
          </cell>
        </row>
        <row r="3610">
          <cell r="A3610" t="e">
            <v>#N/A</v>
          </cell>
          <cell r="E3610" t="str">
            <v>Čas:</v>
          </cell>
          <cell r="I3610" t="e">
            <v>#N/A</v>
          </cell>
          <cell r="V3610" t="str">
            <v/>
          </cell>
        </row>
        <row r="3612">
          <cell r="E3612" t="str">
            <v>Kategória :</v>
          </cell>
          <cell r="F3612" t="str">
            <v>MŽ</v>
          </cell>
        </row>
        <row r="3613">
          <cell r="I3613" t="str">
            <v>Rozhodca</v>
          </cell>
          <cell r="P3613" t="str">
            <v>Víťaz</v>
          </cell>
        </row>
        <row r="3614">
          <cell r="E3614" t="str">
            <v>Skupina :</v>
          </cell>
          <cell r="F3614" t="e">
            <v>#N/A</v>
          </cell>
          <cell r="I3614" t="e">
            <v>#N/A</v>
          </cell>
          <cell r="N3614" t="str">
            <v/>
          </cell>
        </row>
        <row r="3616">
          <cell r="E3616" t="str">
            <v>Zápas:</v>
          </cell>
          <cell r="F3616" t="e">
            <v>#N/A</v>
          </cell>
        </row>
        <row r="3617">
          <cell r="H3617" t="str">
            <v>Udelené karty - priestupok</v>
          </cell>
        </row>
        <row r="3619">
          <cell r="I3619" t="e">
            <v>#N/A</v>
          </cell>
          <cell r="P3619" t="e">
            <v>#N/A</v>
          </cell>
        </row>
        <row r="3620">
          <cell r="H3620" t="str">
            <v>Ž</v>
          </cell>
          <cell r="O3620" t="str">
            <v>Ž</v>
          </cell>
        </row>
        <row r="3621">
          <cell r="H3621" t="str">
            <v>ŽČ</v>
          </cell>
          <cell r="O3621" t="str">
            <v>ŽČ</v>
          </cell>
        </row>
        <row r="3622">
          <cell r="H3622" t="str">
            <v>ŽČ</v>
          </cell>
          <cell r="O3622" t="str">
            <v>ŽČ</v>
          </cell>
        </row>
        <row r="3625">
          <cell r="A3625" t="e">
            <v>#N/A</v>
          </cell>
          <cell r="E3625" t="str">
            <v xml:space="preserve">zápas č. </v>
          </cell>
          <cell r="F3625" t="str">
            <v/>
          </cell>
          <cell r="H3625" t="str">
            <v>Servis</v>
          </cell>
          <cell r="V3625" t="str">
            <v>pomer</v>
          </cell>
          <cell r="Z3625" t="str">
            <v/>
          </cell>
          <cell r="AA3625" t="str">
            <v/>
          </cell>
        </row>
        <row r="3626">
          <cell r="G3626" t="str">
            <v>Time out</v>
          </cell>
          <cell r="H3626" t="str">
            <v>Príjem</v>
          </cell>
          <cell r="N3626">
            <v>1</v>
          </cell>
          <cell r="O3626">
            <v>2</v>
          </cell>
          <cell r="P3626">
            <v>3</v>
          </cell>
          <cell r="Q3626">
            <v>4</v>
          </cell>
          <cell r="R3626">
            <v>5</v>
          </cell>
          <cell r="S3626">
            <v>6</v>
          </cell>
          <cell r="T3626">
            <v>7</v>
          </cell>
          <cell r="V3626" t="str">
            <v>setov</v>
          </cell>
        </row>
        <row r="3627">
          <cell r="A3627" t="e">
            <v>#N/A</v>
          </cell>
          <cell r="E3627" t="str">
            <v>Stôl:</v>
          </cell>
          <cell r="F3627" t="e">
            <v>#N/A</v>
          </cell>
          <cell r="I3627" t="e">
            <v>#N/A</v>
          </cell>
          <cell r="V3627" t="str">
            <v/>
          </cell>
        </row>
        <row r="3629">
          <cell r="E3629" t="str">
            <v>Dátum:</v>
          </cell>
          <cell r="F3629">
            <v>43211</v>
          </cell>
        </row>
        <row r="3630">
          <cell r="A3630" t="e">
            <v>#N/A</v>
          </cell>
          <cell r="E3630" t="str">
            <v>Čas:</v>
          </cell>
          <cell r="I3630" t="e">
            <v>#N/A</v>
          </cell>
          <cell r="V3630" t="str">
            <v/>
          </cell>
        </row>
        <row r="3632">
          <cell r="E3632" t="str">
            <v>Kategória :</v>
          </cell>
          <cell r="F3632" t="str">
            <v>MŽ</v>
          </cell>
        </row>
        <row r="3633">
          <cell r="I3633" t="str">
            <v>Rozhodca</v>
          </cell>
          <cell r="P3633" t="str">
            <v>Víťaz</v>
          </cell>
        </row>
        <row r="3634">
          <cell r="E3634" t="str">
            <v>Skupina :</v>
          </cell>
          <cell r="F3634" t="e">
            <v>#N/A</v>
          </cell>
          <cell r="I3634" t="e">
            <v>#N/A</v>
          </cell>
          <cell r="N3634" t="str">
            <v/>
          </cell>
        </row>
        <row r="3636">
          <cell r="E3636" t="str">
            <v>Zápas:</v>
          </cell>
          <cell r="F3636" t="e">
            <v>#N/A</v>
          </cell>
        </row>
        <row r="3637">
          <cell r="H3637" t="str">
            <v>Udelené karty - priestupok</v>
          </cell>
        </row>
        <row r="3639">
          <cell r="I3639" t="e">
            <v>#N/A</v>
          </cell>
          <cell r="P3639" t="e">
            <v>#N/A</v>
          </cell>
        </row>
        <row r="3640">
          <cell r="H3640" t="str">
            <v>Ž</v>
          </cell>
          <cell r="O3640" t="str">
            <v>Ž</v>
          </cell>
        </row>
        <row r="3641">
          <cell r="H3641" t="str">
            <v>ŽČ</v>
          </cell>
          <cell r="O3641" t="str">
            <v>ŽČ</v>
          </cell>
        </row>
        <row r="3642">
          <cell r="H3642" t="str">
            <v>ŽČ</v>
          </cell>
          <cell r="O3642" t="str">
            <v>ŽČ</v>
          </cell>
        </row>
        <row r="3645">
          <cell r="A3645" t="e">
            <v>#N/A</v>
          </cell>
          <cell r="E3645" t="str">
            <v xml:space="preserve">zápas č. </v>
          </cell>
          <cell r="F3645" t="str">
            <v/>
          </cell>
          <cell r="H3645" t="str">
            <v>Servis</v>
          </cell>
          <cell r="V3645" t="str">
            <v>pomer</v>
          </cell>
          <cell r="Z3645" t="str">
            <v/>
          </cell>
          <cell r="AA3645" t="str">
            <v/>
          </cell>
        </row>
        <row r="3646">
          <cell r="G3646" t="str">
            <v>Time out</v>
          </cell>
          <cell r="H3646" t="str">
            <v>Príjem</v>
          </cell>
          <cell r="N3646">
            <v>1</v>
          </cell>
          <cell r="O3646">
            <v>2</v>
          </cell>
          <cell r="P3646">
            <v>3</v>
          </cell>
          <cell r="Q3646">
            <v>4</v>
          </cell>
          <cell r="R3646">
            <v>5</v>
          </cell>
          <cell r="S3646">
            <v>6</v>
          </cell>
          <cell r="T3646">
            <v>7</v>
          </cell>
          <cell r="V3646" t="str">
            <v>setov</v>
          </cell>
        </row>
        <row r="3647">
          <cell r="A3647" t="e">
            <v>#N/A</v>
          </cell>
          <cell r="E3647" t="str">
            <v>Stôl:</v>
          </cell>
          <cell r="F3647" t="e">
            <v>#N/A</v>
          </cell>
          <cell r="I3647" t="e">
            <v>#N/A</v>
          </cell>
          <cell r="V3647" t="str">
            <v/>
          </cell>
        </row>
        <row r="3649">
          <cell r="E3649" t="str">
            <v>Dátum:</v>
          </cell>
          <cell r="F3649">
            <v>43211</v>
          </cell>
        </row>
        <row r="3650">
          <cell r="A3650" t="e">
            <v>#N/A</v>
          </cell>
          <cell r="E3650" t="str">
            <v>Čas:</v>
          </cell>
          <cell r="I3650" t="e">
            <v>#N/A</v>
          </cell>
          <cell r="V3650" t="str">
            <v/>
          </cell>
        </row>
        <row r="3652">
          <cell r="E3652" t="str">
            <v>Kategória :</v>
          </cell>
          <cell r="F3652" t="str">
            <v>MŽ</v>
          </cell>
        </row>
        <row r="3653">
          <cell r="I3653" t="str">
            <v>Rozhodca</v>
          </cell>
          <cell r="P3653" t="str">
            <v>Víťaz</v>
          </cell>
        </row>
        <row r="3654">
          <cell r="E3654" t="str">
            <v>Skupina :</v>
          </cell>
          <cell r="F3654" t="e">
            <v>#N/A</v>
          </cell>
          <cell r="I3654" t="e">
            <v>#N/A</v>
          </cell>
          <cell r="N3654" t="str">
            <v/>
          </cell>
        </row>
        <row r="3656">
          <cell r="E3656" t="str">
            <v>Zápas:</v>
          </cell>
          <cell r="F3656" t="e">
            <v>#N/A</v>
          </cell>
        </row>
        <row r="3657">
          <cell r="H3657" t="str">
            <v>Udelené karty - priestupok</v>
          </cell>
        </row>
        <row r="3659">
          <cell r="I3659" t="e">
            <v>#N/A</v>
          </cell>
          <cell r="P3659" t="e">
            <v>#N/A</v>
          </cell>
        </row>
        <row r="3660">
          <cell r="H3660" t="str">
            <v>Ž</v>
          </cell>
          <cell r="O3660" t="str">
            <v>Ž</v>
          </cell>
        </row>
        <row r="3661">
          <cell r="H3661" t="str">
            <v>ŽČ</v>
          </cell>
          <cell r="O3661" t="str">
            <v>ŽČ</v>
          </cell>
        </row>
        <row r="3662">
          <cell r="H3662" t="str">
            <v>ŽČ</v>
          </cell>
          <cell r="O3662" t="str">
            <v>ŽČ</v>
          </cell>
        </row>
        <row r="3665">
          <cell r="A3665" t="e">
            <v>#N/A</v>
          </cell>
          <cell r="E3665" t="str">
            <v xml:space="preserve">zápas č. </v>
          </cell>
          <cell r="F3665" t="str">
            <v/>
          </cell>
          <cell r="H3665" t="str">
            <v>Servis</v>
          </cell>
          <cell r="V3665" t="str">
            <v>pomer</v>
          </cell>
          <cell r="Z3665" t="str">
            <v/>
          </cell>
          <cell r="AA3665" t="str">
            <v/>
          </cell>
        </row>
        <row r="3666">
          <cell r="G3666" t="str">
            <v>Time out</v>
          </cell>
          <cell r="H3666" t="str">
            <v>Príjem</v>
          </cell>
          <cell r="N3666">
            <v>1</v>
          </cell>
          <cell r="O3666">
            <v>2</v>
          </cell>
          <cell r="P3666">
            <v>3</v>
          </cell>
          <cell r="Q3666">
            <v>4</v>
          </cell>
          <cell r="R3666">
            <v>5</v>
          </cell>
          <cell r="S3666">
            <v>6</v>
          </cell>
          <cell r="T3666">
            <v>7</v>
          </cell>
          <cell r="V3666" t="str">
            <v>setov</v>
          </cell>
        </row>
        <row r="3667">
          <cell r="A3667" t="e">
            <v>#N/A</v>
          </cell>
          <cell r="E3667" t="str">
            <v>Stôl:</v>
          </cell>
          <cell r="F3667" t="e">
            <v>#N/A</v>
          </cell>
          <cell r="I3667" t="e">
            <v>#N/A</v>
          </cell>
          <cell r="V3667" t="str">
            <v/>
          </cell>
        </row>
        <row r="3669">
          <cell r="E3669" t="str">
            <v>Dátum:</v>
          </cell>
          <cell r="F3669">
            <v>43211</v>
          </cell>
        </row>
        <row r="3670">
          <cell r="A3670" t="e">
            <v>#N/A</v>
          </cell>
          <cell r="E3670" t="str">
            <v>Čas:</v>
          </cell>
          <cell r="I3670" t="e">
            <v>#N/A</v>
          </cell>
          <cell r="V3670" t="str">
            <v/>
          </cell>
        </row>
        <row r="3672">
          <cell r="E3672" t="str">
            <v>Kategória :</v>
          </cell>
          <cell r="F3672" t="str">
            <v>MŽ</v>
          </cell>
        </row>
        <row r="3673">
          <cell r="I3673" t="str">
            <v>Rozhodca</v>
          </cell>
          <cell r="P3673" t="str">
            <v>Víťaz</v>
          </cell>
        </row>
        <row r="3674">
          <cell r="E3674" t="str">
            <v>Skupina :</v>
          </cell>
          <cell r="F3674" t="e">
            <v>#N/A</v>
          </cell>
          <cell r="I3674" t="e">
            <v>#N/A</v>
          </cell>
          <cell r="N3674" t="str">
            <v/>
          </cell>
        </row>
        <row r="3676">
          <cell r="E3676" t="str">
            <v>Zápas:</v>
          </cell>
          <cell r="F3676" t="e">
            <v>#N/A</v>
          </cell>
        </row>
        <row r="3677">
          <cell r="H3677" t="str">
            <v>Udelené karty - priestupok</v>
          </cell>
        </row>
        <row r="3679">
          <cell r="I3679" t="e">
            <v>#N/A</v>
          </cell>
          <cell r="P3679" t="e">
            <v>#N/A</v>
          </cell>
        </row>
        <row r="3680">
          <cell r="H3680" t="str">
            <v>Ž</v>
          </cell>
          <cell r="O3680" t="str">
            <v>Ž</v>
          </cell>
        </row>
        <row r="3681">
          <cell r="H3681" t="str">
            <v>ŽČ</v>
          </cell>
          <cell r="O3681" t="str">
            <v>ŽČ</v>
          </cell>
        </row>
        <row r="3682">
          <cell r="H3682" t="str">
            <v>ŽČ</v>
          </cell>
          <cell r="O3682" t="str">
            <v>ŽČ</v>
          </cell>
        </row>
        <row r="3685">
          <cell r="A3685" t="e">
            <v>#N/A</v>
          </cell>
          <cell r="E3685" t="str">
            <v xml:space="preserve">zápas č. </v>
          </cell>
          <cell r="F3685" t="str">
            <v/>
          </cell>
          <cell r="H3685" t="str">
            <v>Servis</v>
          </cell>
          <cell r="V3685" t="str">
            <v>pomer</v>
          </cell>
          <cell r="Z3685" t="str">
            <v/>
          </cell>
          <cell r="AA3685" t="str">
            <v/>
          </cell>
        </row>
        <row r="3686">
          <cell r="G3686" t="str">
            <v>Time out</v>
          </cell>
          <cell r="H3686" t="str">
            <v>Príjem</v>
          </cell>
          <cell r="N3686">
            <v>1</v>
          </cell>
          <cell r="O3686">
            <v>2</v>
          </cell>
          <cell r="P3686">
            <v>3</v>
          </cell>
          <cell r="Q3686">
            <v>4</v>
          </cell>
          <cell r="R3686">
            <v>5</v>
          </cell>
          <cell r="S3686">
            <v>6</v>
          </cell>
          <cell r="T3686">
            <v>7</v>
          </cell>
          <cell r="V3686" t="str">
            <v>setov</v>
          </cell>
        </row>
        <row r="3687">
          <cell r="A3687" t="e">
            <v>#N/A</v>
          </cell>
          <cell r="E3687" t="str">
            <v>Stôl:</v>
          </cell>
          <cell r="F3687" t="e">
            <v>#N/A</v>
          </cell>
          <cell r="I3687" t="e">
            <v>#N/A</v>
          </cell>
          <cell r="V3687" t="str">
            <v/>
          </cell>
        </row>
        <row r="3689">
          <cell r="E3689" t="str">
            <v>Dátum:</v>
          </cell>
          <cell r="F3689">
            <v>43211</v>
          </cell>
        </row>
        <row r="3690">
          <cell r="A3690" t="e">
            <v>#N/A</v>
          </cell>
          <cell r="E3690" t="str">
            <v>Čas:</v>
          </cell>
          <cell r="I3690" t="e">
            <v>#N/A</v>
          </cell>
          <cell r="V3690" t="str">
            <v/>
          </cell>
        </row>
        <row r="3692">
          <cell r="E3692" t="str">
            <v>Kategória :</v>
          </cell>
          <cell r="F3692" t="str">
            <v>MŽ</v>
          </cell>
        </row>
        <row r="3693">
          <cell r="I3693" t="str">
            <v>Rozhodca</v>
          </cell>
          <cell r="P3693" t="str">
            <v>Víťaz</v>
          </cell>
        </row>
        <row r="3694">
          <cell r="E3694" t="str">
            <v>Skupina :</v>
          </cell>
          <cell r="F3694" t="e">
            <v>#N/A</v>
          </cell>
          <cell r="I3694" t="e">
            <v>#N/A</v>
          </cell>
          <cell r="N3694" t="str">
            <v/>
          </cell>
        </row>
        <row r="3696">
          <cell r="E3696" t="str">
            <v>Zápas:</v>
          </cell>
          <cell r="F3696" t="e">
            <v>#N/A</v>
          </cell>
        </row>
        <row r="3697">
          <cell r="H3697" t="str">
            <v>Udelené karty - priestupok</v>
          </cell>
        </row>
        <row r="3699">
          <cell r="I3699" t="e">
            <v>#N/A</v>
          </cell>
          <cell r="P3699" t="e">
            <v>#N/A</v>
          </cell>
        </row>
        <row r="3700">
          <cell r="H3700" t="str">
            <v>Ž</v>
          </cell>
          <cell r="O3700" t="str">
            <v>Ž</v>
          </cell>
        </row>
        <row r="3701">
          <cell r="H3701" t="str">
            <v>ŽČ</v>
          </cell>
          <cell r="O3701" t="str">
            <v>ŽČ</v>
          </cell>
        </row>
        <row r="3702">
          <cell r="H3702" t="str">
            <v>ŽČ</v>
          </cell>
          <cell r="O3702" t="str">
            <v>ŽČ</v>
          </cell>
        </row>
        <row r="3705">
          <cell r="A3705" t="e">
            <v>#N/A</v>
          </cell>
          <cell r="E3705" t="str">
            <v xml:space="preserve">zápas č. </v>
          </cell>
          <cell r="F3705" t="str">
            <v/>
          </cell>
          <cell r="H3705" t="str">
            <v>Servis</v>
          </cell>
          <cell r="V3705" t="str">
            <v>pomer</v>
          </cell>
          <cell r="Z3705" t="str">
            <v/>
          </cell>
          <cell r="AA3705" t="str">
            <v/>
          </cell>
        </row>
        <row r="3706">
          <cell r="G3706" t="str">
            <v>Time out</v>
          </cell>
          <cell r="H3706" t="str">
            <v>Príjem</v>
          </cell>
          <cell r="N3706">
            <v>1</v>
          </cell>
          <cell r="O3706">
            <v>2</v>
          </cell>
          <cell r="P3706">
            <v>3</v>
          </cell>
          <cell r="Q3706">
            <v>4</v>
          </cell>
          <cell r="R3706">
            <v>5</v>
          </cell>
          <cell r="S3706">
            <v>6</v>
          </cell>
          <cell r="T3706">
            <v>7</v>
          </cell>
          <cell r="V3706" t="str">
            <v>setov</v>
          </cell>
        </row>
        <row r="3707">
          <cell r="A3707" t="e">
            <v>#N/A</v>
          </cell>
          <cell r="E3707" t="str">
            <v>Stôl:</v>
          </cell>
          <cell r="F3707" t="e">
            <v>#N/A</v>
          </cell>
          <cell r="I3707" t="e">
            <v>#N/A</v>
          </cell>
          <cell r="V3707" t="str">
            <v/>
          </cell>
        </row>
        <row r="3709">
          <cell r="E3709" t="str">
            <v>Dátum:</v>
          </cell>
          <cell r="F3709">
            <v>43211</v>
          </cell>
        </row>
        <row r="3710">
          <cell r="A3710" t="e">
            <v>#N/A</v>
          </cell>
          <cell r="E3710" t="str">
            <v>Čas:</v>
          </cell>
          <cell r="I3710" t="e">
            <v>#N/A</v>
          </cell>
          <cell r="V3710" t="str">
            <v/>
          </cell>
        </row>
        <row r="3712">
          <cell r="E3712" t="str">
            <v>Kategória :</v>
          </cell>
          <cell r="F3712" t="str">
            <v>MŽ</v>
          </cell>
        </row>
        <row r="3713">
          <cell r="I3713" t="str">
            <v>Rozhodca</v>
          </cell>
          <cell r="P3713" t="str">
            <v>Víťaz</v>
          </cell>
        </row>
        <row r="3714">
          <cell r="E3714" t="str">
            <v>Skupina :</v>
          </cell>
          <cell r="F3714" t="e">
            <v>#N/A</v>
          </cell>
          <cell r="I3714" t="e">
            <v>#N/A</v>
          </cell>
          <cell r="N3714" t="str">
            <v/>
          </cell>
        </row>
        <row r="3716">
          <cell r="E3716" t="str">
            <v>Zápas:</v>
          </cell>
          <cell r="F3716" t="e">
            <v>#N/A</v>
          </cell>
        </row>
        <row r="3717">
          <cell r="H3717" t="str">
            <v>Udelené karty - priestupok</v>
          </cell>
        </row>
        <row r="3719">
          <cell r="I3719" t="e">
            <v>#N/A</v>
          </cell>
          <cell r="P3719" t="e">
            <v>#N/A</v>
          </cell>
        </row>
        <row r="3720">
          <cell r="H3720" t="str">
            <v>Ž</v>
          </cell>
          <cell r="O3720" t="str">
            <v>Ž</v>
          </cell>
        </row>
        <row r="3721">
          <cell r="H3721" t="str">
            <v>ŽČ</v>
          </cell>
          <cell r="O3721" t="str">
            <v>ŽČ</v>
          </cell>
        </row>
        <row r="3722">
          <cell r="H3722" t="str">
            <v>ŽČ</v>
          </cell>
          <cell r="O3722" t="str">
            <v>ŽČ</v>
          </cell>
        </row>
        <row r="3725">
          <cell r="A3725" t="e">
            <v>#N/A</v>
          </cell>
          <cell r="E3725" t="str">
            <v xml:space="preserve">zápas č. </v>
          </cell>
          <cell r="F3725" t="str">
            <v/>
          </cell>
          <cell r="H3725" t="str">
            <v>Servis</v>
          </cell>
          <cell r="V3725" t="str">
            <v>pomer</v>
          </cell>
          <cell r="Z3725" t="str">
            <v/>
          </cell>
          <cell r="AA3725" t="str">
            <v/>
          </cell>
        </row>
        <row r="3726">
          <cell r="G3726" t="str">
            <v>Time out</v>
          </cell>
          <cell r="H3726" t="str">
            <v>Príjem</v>
          </cell>
          <cell r="N3726">
            <v>1</v>
          </cell>
          <cell r="O3726">
            <v>2</v>
          </cell>
          <cell r="P3726">
            <v>3</v>
          </cell>
          <cell r="Q3726">
            <v>4</v>
          </cell>
          <cell r="R3726">
            <v>5</v>
          </cell>
          <cell r="S3726">
            <v>6</v>
          </cell>
          <cell r="T3726">
            <v>7</v>
          </cell>
          <cell r="V3726" t="str">
            <v>setov</v>
          </cell>
        </row>
        <row r="3727">
          <cell r="A3727" t="e">
            <v>#N/A</v>
          </cell>
          <cell r="E3727" t="str">
            <v>Stôl:</v>
          </cell>
          <cell r="F3727" t="e">
            <v>#N/A</v>
          </cell>
          <cell r="I3727" t="e">
            <v>#N/A</v>
          </cell>
          <cell r="V3727" t="str">
            <v/>
          </cell>
        </row>
        <row r="3729">
          <cell r="E3729" t="str">
            <v>Dátum:</v>
          </cell>
          <cell r="F3729">
            <v>43211</v>
          </cell>
        </row>
        <row r="3730">
          <cell r="A3730" t="e">
            <v>#N/A</v>
          </cell>
          <cell r="E3730" t="str">
            <v>Čas:</v>
          </cell>
          <cell r="I3730" t="e">
            <v>#N/A</v>
          </cell>
          <cell r="V3730" t="str">
            <v/>
          </cell>
        </row>
        <row r="3732">
          <cell r="E3732" t="str">
            <v>Kategória :</v>
          </cell>
          <cell r="F3732" t="str">
            <v>MŽ</v>
          </cell>
        </row>
        <row r="3733">
          <cell r="I3733" t="str">
            <v>Rozhodca</v>
          </cell>
          <cell r="P3733" t="str">
            <v>Víťaz</v>
          </cell>
        </row>
        <row r="3734">
          <cell r="E3734" t="str">
            <v>Skupina :</v>
          </cell>
          <cell r="F3734" t="e">
            <v>#N/A</v>
          </cell>
          <cell r="I3734" t="e">
            <v>#N/A</v>
          </cell>
          <cell r="N3734" t="str">
            <v/>
          </cell>
        </row>
        <row r="3736">
          <cell r="E3736" t="str">
            <v>Zápas:</v>
          </cell>
          <cell r="F3736" t="e">
            <v>#N/A</v>
          </cell>
        </row>
        <row r="3737">
          <cell r="H3737" t="str">
            <v>Udelené karty - priestupok</v>
          </cell>
        </row>
        <row r="3739">
          <cell r="I3739" t="e">
            <v>#N/A</v>
          </cell>
          <cell r="P3739" t="e">
            <v>#N/A</v>
          </cell>
        </row>
        <row r="3740">
          <cell r="H3740" t="str">
            <v>Ž</v>
          </cell>
          <cell r="O3740" t="str">
            <v>Ž</v>
          </cell>
        </row>
        <row r="3741">
          <cell r="H3741" t="str">
            <v>ŽČ</v>
          </cell>
          <cell r="O3741" t="str">
            <v>ŽČ</v>
          </cell>
        </row>
        <row r="3742">
          <cell r="H3742" t="str">
            <v>ŽČ</v>
          </cell>
          <cell r="O3742" t="str">
            <v>ŽČ</v>
          </cell>
        </row>
        <row r="3745">
          <cell r="A3745" t="e">
            <v>#N/A</v>
          </cell>
          <cell r="E3745" t="str">
            <v xml:space="preserve">zápas č. </v>
          </cell>
          <cell r="F3745" t="str">
            <v/>
          </cell>
          <cell r="H3745" t="str">
            <v>Servis</v>
          </cell>
          <cell r="V3745" t="str">
            <v>pomer</v>
          </cell>
          <cell r="Z3745" t="str">
            <v/>
          </cell>
          <cell r="AA3745" t="str">
            <v/>
          </cell>
        </row>
        <row r="3746">
          <cell r="G3746" t="str">
            <v>Time out</v>
          </cell>
          <cell r="H3746" t="str">
            <v>Príjem</v>
          </cell>
          <cell r="N3746">
            <v>1</v>
          </cell>
          <cell r="O3746">
            <v>2</v>
          </cell>
          <cell r="P3746">
            <v>3</v>
          </cell>
          <cell r="Q3746">
            <v>4</v>
          </cell>
          <cell r="R3746">
            <v>5</v>
          </cell>
          <cell r="S3746">
            <v>6</v>
          </cell>
          <cell r="T3746">
            <v>7</v>
          </cell>
          <cell r="V3746" t="str">
            <v>setov</v>
          </cell>
        </row>
        <row r="3747">
          <cell r="A3747" t="e">
            <v>#N/A</v>
          </cell>
          <cell r="E3747" t="str">
            <v>Stôl:</v>
          </cell>
          <cell r="F3747" t="e">
            <v>#N/A</v>
          </cell>
          <cell r="I3747" t="e">
            <v>#N/A</v>
          </cell>
          <cell r="V3747" t="str">
            <v/>
          </cell>
        </row>
        <row r="3749">
          <cell r="E3749" t="str">
            <v>Dátum:</v>
          </cell>
          <cell r="F3749">
            <v>43211</v>
          </cell>
        </row>
        <row r="3750">
          <cell r="A3750" t="e">
            <v>#N/A</v>
          </cell>
          <cell r="E3750" t="str">
            <v>Čas:</v>
          </cell>
          <cell r="I3750" t="e">
            <v>#N/A</v>
          </cell>
          <cell r="V3750" t="str">
            <v/>
          </cell>
        </row>
        <row r="3752">
          <cell r="E3752" t="str">
            <v>Kategória :</v>
          </cell>
          <cell r="F3752" t="str">
            <v>MŽ</v>
          </cell>
        </row>
        <row r="3753">
          <cell r="I3753" t="str">
            <v>Rozhodca</v>
          </cell>
          <cell r="P3753" t="str">
            <v>Víťaz</v>
          </cell>
        </row>
        <row r="3754">
          <cell r="E3754" t="str">
            <v>Skupina :</v>
          </cell>
          <cell r="F3754" t="e">
            <v>#N/A</v>
          </cell>
          <cell r="I3754" t="e">
            <v>#N/A</v>
          </cell>
          <cell r="N3754" t="str">
            <v/>
          </cell>
        </row>
        <row r="3756">
          <cell r="E3756" t="str">
            <v>Zápas:</v>
          </cell>
          <cell r="F3756" t="e">
            <v>#N/A</v>
          </cell>
        </row>
        <row r="3757">
          <cell r="H3757" t="str">
            <v>Udelené karty - priestupok</v>
          </cell>
        </row>
        <row r="3759">
          <cell r="I3759" t="e">
            <v>#N/A</v>
          </cell>
          <cell r="P3759" t="e">
            <v>#N/A</v>
          </cell>
        </row>
        <row r="3760">
          <cell r="H3760" t="str">
            <v>Ž</v>
          </cell>
          <cell r="O3760" t="str">
            <v>Ž</v>
          </cell>
        </row>
        <row r="3761">
          <cell r="H3761" t="str">
            <v>ŽČ</v>
          </cell>
          <cell r="O3761" t="str">
            <v>ŽČ</v>
          </cell>
        </row>
        <row r="3762">
          <cell r="H3762" t="str">
            <v>ŽČ</v>
          </cell>
          <cell r="O3762" t="str">
            <v>ŽČ</v>
          </cell>
        </row>
        <row r="3765">
          <cell r="A3765" t="e">
            <v>#N/A</v>
          </cell>
          <cell r="E3765" t="str">
            <v xml:space="preserve">zápas č. </v>
          </cell>
          <cell r="F3765" t="str">
            <v/>
          </cell>
          <cell r="H3765" t="str">
            <v>Servis</v>
          </cell>
          <cell r="V3765" t="str">
            <v>pomer</v>
          </cell>
          <cell r="Z3765" t="str">
            <v/>
          </cell>
          <cell r="AA3765" t="str">
            <v/>
          </cell>
        </row>
        <row r="3766">
          <cell r="G3766" t="str">
            <v>Time out</v>
          </cell>
          <cell r="H3766" t="str">
            <v>Príjem</v>
          </cell>
          <cell r="N3766">
            <v>1</v>
          </cell>
          <cell r="O3766">
            <v>2</v>
          </cell>
          <cell r="P3766">
            <v>3</v>
          </cell>
          <cell r="Q3766">
            <v>4</v>
          </cell>
          <cell r="R3766">
            <v>5</v>
          </cell>
          <cell r="S3766">
            <v>6</v>
          </cell>
          <cell r="T3766">
            <v>7</v>
          </cell>
          <cell r="V3766" t="str">
            <v>setov</v>
          </cell>
        </row>
        <row r="3767">
          <cell r="A3767" t="e">
            <v>#N/A</v>
          </cell>
          <cell r="E3767" t="str">
            <v>Stôl:</v>
          </cell>
          <cell r="F3767" t="e">
            <v>#N/A</v>
          </cell>
          <cell r="I3767" t="e">
            <v>#N/A</v>
          </cell>
          <cell r="V3767" t="str">
            <v/>
          </cell>
        </row>
        <row r="3769">
          <cell r="E3769" t="str">
            <v>Dátum:</v>
          </cell>
          <cell r="F3769">
            <v>43211</v>
          </cell>
        </row>
        <row r="3770">
          <cell r="A3770" t="e">
            <v>#N/A</v>
          </cell>
          <cell r="E3770" t="str">
            <v>Čas:</v>
          </cell>
          <cell r="I3770" t="e">
            <v>#N/A</v>
          </cell>
          <cell r="V3770" t="str">
            <v/>
          </cell>
        </row>
        <row r="3772">
          <cell r="E3772" t="str">
            <v>Kategória :</v>
          </cell>
          <cell r="F3772" t="str">
            <v>MŽ</v>
          </cell>
        </row>
        <row r="3773">
          <cell r="I3773" t="str">
            <v>Rozhodca</v>
          </cell>
          <cell r="P3773" t="str">
            <v>Víťaz</v>
          </cell>
        </row>
        <row r="3774">
          <cell r="E3774" t="str">
            <v>Skupina :</v>
          </cell>
          <cell r="F3774" t="e">
            <v>#N/A</v>
          </cell>
          <cell r="I3774" t="e">
            <v>#N/A</v>
          </cell>
          <cell r="N3774" t="str">
            <v/>
          </cell>
        </row>
        <row r="3776">
          <cell r="E3776" t="str">
            <v>Zápas:</v>
          </cell>
          <cell r="F3776" t="e">
            <v>#N/A</v>
          </cell>
        </row>
        <row r="3777">
          <cell r="H3777" t="str">
            <v>Udelené karty - priestupok</v>
          </cell>
        </row>
        <row r="3779">
          <cell r="I3779" t="e">
            <v>#N/A</v>
          </cell>
          <cell r="P3779" t="e">
            <v>#N/A</v>
          </cell>
        </row>
        <row r="3780">
          <cell r="H3780" t="str">
            <v>Ž</v>
          </cell>
          <cell r="O3780" t="str">
            <v>Ž</v>
          </cell>
        </row>
        <row r="3781">
          <cell r="H3781" t="str">
            <v>ŽČ</v>
          </cell>
          <cell r="O3781" t="str">
            <v>ŽČ</v>
          </cell>
        </row>
        <row r="3782">
          <cell r="H3782" t="str">
            <v>ŽČ</v>
          </cell>
          <cell r="O3782" t="str">
            <v>ŽČ</v>
          </cell>
        </row>
        <row r="3785">
          <cell r="A3785" t="e">
            <v>#N/A</v>
          </cell>
          <cell r="E3785" t="str">
            <v xml:space="preserve">zápas č. </v>
          </cell>
          <cell r="F3785" t="str">
            <v/>
          </cell>
          <cell r="H3785" t="str">
            <v>Servis</v>
          </cell>
          <cell r="V3785" t="str">
            <v>pomer</v>
          </cell>
          <cell r="Z3785" t="str">
            <v/>
          </cell>
          <cell r="AA3785" t="str">
            <v/>
          </cell>
        </row>
        <row r="3786">
          <cell r="G3786" t="str">
            <v>Time out</v>
          </cell>
          <cell r="H3786" t="str">
            <v>Príjem</v>
          </cell>
          <cell r="N3786">
            <v>1</v>
          </cell>
          <cell r="O3786">
            <v>2</v>
          </cell>
          <cell r="P3786">
            <v>3</v>
          </cell>
          <cell r="Q3786">
            <v>4</v>
          </cell>
          <cell r="R3786">
            <v>5</v>
          </cell>
          <cell r="S3786">
            <v>6</v>
          </cell>
          <cell r="T3786">
            <v>7</v>
          </cell>
          <cell r="V3786" t="str">
            <v>setov</v>
          </cell>
        </row>
        <row r="3787">
          <cell r="A3787" t="e">
            <v>#N/A</v>
          </cell>
          <cell r="E3787" t="str">
            <v>Stôl:</v>
          </cell>
          <cell r="F3787" t="e">
            <v>#N/A</v>
          </cell>
          <cell r="I3787" t="e">
            <v>#N/A</v>
          </cell>
          <cell r="V3787" t="str">
            <v/>
          </cell>
        </row>
        <row r="3789">
          <cell r="E3789" t="str">
            <v>Dátum:</v>
          </cell>
          <cell r="F3789">
            <v>43211</v>
          </cell>
        </row>
        <row r="3790">
          <cell r="A3790" t="e">
            <v>#N/A</v>
          </cell>
          <cell r="E3790" t="str">
            <v>Čas:</v>
          </cell>
          <cell r="I3790" t="e">
            <v>#N/A</v>
          </cell>
          <cell r="V3790" t="str">
            <v/>
          </cell>
        </row>
        <row r="3792">
          <cell r="E3792" t="str">
            <v>Kategória :</v>
          </cell>
          <cell r="F3792" t="str">
            <v>MŽ</v>
          </cell>
        </row>
        <row r="3793">
          <cell r="I3793" t="str">
            <v>Rozhodca</v>
          </cell>
          <cell r="P3793" t="str">
            <v>Víťaz</v>
          </cell>
        </row>
        <row r="3794">
          <cell r="E3794" t="str">
            <v>Skupina :</v>
          </cell>
          <cell r="F3794" t="e">
            <v>#N/A</v>
          </cell>
          <cell r="I3794" t="e">
            <v>#N/A</v>
          </cell>
          <cell r="N3794" t="str">
            <v/>
          </cell>
        </row>
        <row r="3796">
          <cell r="E3796" t="str">
            <v>Zápas:</v>
          </cell>
          <cell r="F3796" t="e">
            <v>#N/A</v>
          </cell>
        </row>
        <row r="3797">
          <cell r="H3797" t="str">
            <v>Udelené karty - priestupok</v>
          </cell>
        </row>
        <row r="3799">
          <cell r="I3799" t="e">
            <v>#N/A</v>
          </cell>
          <cell r="P3799" t="e">
            <v>#N/A</v>
          </cell>
        </row>
        <row r="3800">
          <cell r="H3800" t="str">
            <v>Ž</v>
          </cell>
          <cell r="O3800" t="str">
            <v>Ž</v>
          </cell>
        </row>
        <row r="3801">
          <cell r="H3801" t="str">
            <v>ŽČ</v>
          </cell>
          <cell r="O3801" t="str">
            <v>ŽČ</v>
          </cell>
        </row>
        <row r="3802">
          <cell r="H3802" t="str">
            <v>ŽČ</v>
          </cell>
          <cell r="O3802" t="str">
            <v>ŽČ</v>
          </cell>
        </row>
        <row r="3805">
          <cell r="A3805" t="e">
            <v>#N/A</v>
          </cell>
          <cell r="E3805" t="str">
            <v xml:space="preserve">zápas č. </v>
          </cell>
          <cell r="F3805" t="str">
            <v/>
          </cell>
          <cell r="H3805" t="str">
            <v>Servis</v>
          </cell>
          <cell r="V3805" t="str">
            <v>pomer</v>
          </cell>
          <cell r="Z3805" t="str">
            <v/>
          </cell>
          <cell r="AA3805" t="str">
            <v/>
          </cell>
        </row>
        <row r="3806">
          <cell r="G3806" t="str">
            <v>Time out</v>
          </cell>
          <cell r="H3806" t="str">
            <v>Príjem</v>
          </cell>
          <cell r="N3806">
            <v>1</v>
          </cell>
          <cell r="O3806">
            <v>2</v>
          </cell>
          <cell r="P3806">
            <v>3</v>
          </cell>
          <cell r="Q3806">
            <v>4</v>
          </cell>
          <cell r="R3806">
            <v>5</v>
          </cell>
          <cell r="S3806">
            <v>6</v>
          </cell>
          <cell r="T3806">
            <v>7</v>
          </cell>
          <cell r="V3806" t="str">
            <v>setov</v>
          </cell>
        </row>
        <row r="3807">
          <cell r="A3807" t="e">
            <v>#N/A</v>
          </cell>
          <cell r="E3807" t="str">
            <v>Stôl:</v>
          </cell>
          <cell r="F3807" t="e">
            <v>#N/A</v>
          </cell>
          <cell r="I3807" t="e">
            <v>#N/A</v>
          </cell>
          <cell r="V3807" t="str">
            <v/>
          </cell>
        </row>
        <row r="3809">
          <cell r="E3809" t="str">
            <v>Dátum:</v>
          </cell>
          <cell r="F3809">
            <v>43211</v>
          </cell>
        </row>
        <row r="3810">
          <cell r="A3810" t="e">
            <v>#N/A</v>
          </cell>
          <cell r="E3810" t="str">
            <v>Čas:</v>
          </cell>
          <cell r="I3810" t="e">
            <v>#N/A</v>
          </cell>
          <cell r="V3810" t="str">
            <v/>
          </cell>
        </row>
        <row r="3812">
          <cell r="E3812" t="str">
            <v>Kategória :</v>
          </cell>
          <cell r="F3812" t="str">
            <v>MŽ</v>
          </cell>
        </row>
        <row r="3813">
          <cell r="I3813" t="str">
            <v>Rozhodca</v>
          </cell>
          <cell r="P3813" t="str">
            <v>Víťaz</v>
          </cell>
        </row>
        <row r="3814">
          <cell r="E3814" t="str">
            <v>Skupina :</v>
          </cell>
          <cell r="F3814" t="e">
            <v>#N/A</v>
          </cell>
          <cell r="I3814" t="e">
            <v>#N/A</v>
          </cell>
          <cell r="N3814" t="str">
            <v/>
          </cell>
        </row>
        <row r="3816">
          <cell r="E3816" t="str">
            <v>Zápas:</v>
          </cell>
          <cell r="F3816" t="e">
            <v>#N/A</v>
          </cell>
        </row>
        <row r="3817">
          <cell r="H3817" t="str">
            <v>Udelené karty - priestupok</v>
          </cell>
        </row>
        <row r="3819">
          <cell r="I3819" t="e">
            <v>#N/A</v>
          </cell>
          <cell r="P3819" t="e">
            <v>#N/A</v>
          </cell>
        </row>
        <row r="3820">
          <cell r="H3820" t="str">
            <v>Ž</v>
          </cell>
          <cell r="O3820" t="str">
            <v>Ž</v>
          </cell>
        </row>
        <row r="3821">
          <cell r="H3821" t="str">
            <v>ŽČ</v>
          </cell>
          <cell r="O3821" t="str">
            <v>ŽČ</v>
          </cell>
        </row>
        <row r="3822">
          <cell r="H3822" t="str">
            <v>ŽČ</v>
          </cell>
          <cell r="O3822" t="str">
            <v>ŽČ</v>
          </cell>
        </row>
        <row r="3825">
          <cell r="A3825" t="e">
            <v>#N/A</v>
          </cell>
          <cell r="E3825" t="str">
            <v xml:space="preserve">zápas č. </v>
          </cell>
          <cell r="F3825" t="str">
            <v/>
          </cell>
          <cell r="H3825" t="str">
            <v>Servis</v>
          </cell>
          <cell r="V3825" t="str">
            <v>pomer</v>
          </cell>
          <cell r="Z3825" t="str">
            <v/>
          </cell>
          <cell r="AA3825" t="str">
            <v/>
          </cell>
        </row>
        <row r="3826">
          <cell r="G3826" t="str">
            <v>Time out</v>
          </cell>
          <cell r="H3826" t="str">
            <v>Príjem</v>
          </cell>
          <cell r="N3826">
            <v>1</v>
          </cell>
          <cell r="O3826">
            <v>2</v>
          </cell>
          <cell r="P3826">
            <v>3</v>
          </cell>
          <cell r="Q3826">
            <v>4</v>
          </cell>
          <cell r="R3826">
            <v>5</v>
          </cell>
          <cell r="S3826">
            <v>6</v>
          </cell>
          <cell r="T3826">
            <v>7</v>
          </cell>
          <cell r="V3826" t="str">
            <v>setov</v>
          </cell>
        </row>
        <row r="3827">
          <cell r="A3827" t="e">
            <v>#N/A</v>
          </cell>
          <cell r="E3827" t="str">
            <v>Stôl:</v>
          </cell>
          <cell r="F3827" t="e">
            <v>#N/A</v>
          </cell>
          <cell r="I3827" t="e">
            <v>#N/A</v>
          </cell>
          <cell r="V3827" t="str">
            <v/>
          </cell>
        </row>
        <row r="3829">
          <cell r="E3829" t="str">
            <v>Dátum:</v>
          </cell>
          <cell r="F3829">
            <v>43211</v>
          </cell>
        </row>
        <row r="3830">
          <cell r="A3830" t="e">
            <v>#N/A</v>
          </cell>
          <cell r="E3830" t="str">
            <v>Čas:</v>
          </cell>
          <cell r="I3830" t="e">
            <v>#N/A</v>
          </cell>
          <cell r="V3830" t="str">
            <v/>
          </cell>
        </row>
        <row r="3832">
          <cell r="E3832" t="str">
            <v>Kategória :</v>
          </cell>
          <cell r="F3832" t="str">
            <v>MŽ</v>
          </cell>
        </row>
        <row r="3833">
          <cell r="I3833" t="str">
            <v>Rozhodca</v>
          </cell>
          <cell r="P3833" t="str">
            <v>Víťaz</v>
          </cell>
        </row>
        <row r="3834">
          <cell r="E3834" t="str">
            <v>Skupina :</v>
          </cell>
          <cell r="F3834" t="e">
            <v>#N/A</v>
          </cell>
          <cell r="I3834" t="e">
            <v>#N/A</v>
          </cell>
          <cell r="N3834" t="str">
            <v/>
          </cell>
        </row>
        <row r="3836">
          <cell r="E3836" t="str">
            <v>Zápas:</v>
          </cell>
          <cell r="F3836" t="e">
            <v>#N/A</v>
          </cell>
        </row>
        <row r="3837">
          <cell r="H3837" t="str">
            <v>Udelené karty - priestupok</v>
          </cell>
        </row>
        <row r="3839">
          <cell r="I3839" t="e">
            <v>#N/A</v>
          </cell>
          <cell r="P3839" t="e">
            <v>#N/A</v>
          </cell>
        </row>
        <row r="3840">
          <cell r="H3840" t="str">
            <v>Ž</v>
          </cell>
          <cell r="O3840" t="str">
            <v>Ž</v>
          </cell>
        </row>
        <row r="3841">
          <cell r="H3841" t="str">
            <v>ŽČ</v>
          </cell>
          <cell r="O3841" t="str">
            <v>ŽČ</v>
          </cell>
        </row>
        <row r="3842">
          <cell r="H3842" t="str">
            <v>ŽČ</v>
          </cell>
          <cell r="O3842" t="str">
            <v>ŽČ</v>
          </cell>
        </row>
        <row r="3845">
          <cell r="A3845" t="e">
            <v>#N/A</v>
          </cell>
          <cell r="E3845" t="str">
            <v xml:space="preserve">zápas č. </v>
          </cell>
          <cell r="F3845" t="str">
            <v/>
          </cell>
          <cell r="H3845" t="str">
            <v>Servis</v>
          </cell>
          <cell r="V3845" t="str">
            <v>pomer</v>
          </cell>
          <cell r="Z3845" t="str">
            <v/>
          </cell>
          <cell r="AA3845" t="str">
            <v/>
          </cell>
        </row>
        <row r="3846">
          <cell r="G3846" t="str">
            <v>Time out</v>
          </cell>
          <cell r="H3846" t="str">
            <v>Príjem</v>
          </cell>
          <cell r="N3846">
            <v>1</v>
          </cell>
          <cell r="O3846">
            <v>2</v>
          </cell>
          <cell r="P3846">
            <v>3</v>
          </cell>
          <cell r="Q3846">
            <v>4</v>
          </cell>
          <cell r="R3846">
            <v>5</v>
          </cell>
          <cell r="S3846">
            <v>6</v>
          </cell>
          <cell r="T3846">
            <v>7</v>
          </cell>
          <cell r="V3846" t="str">
            <v>setov</v>
          </cell>
        </row>
        <row r="3847">
          <cell r="A3847" t="e">
            <v>#N/A</v>
          </cell>
          <cell r="E3847" t="str">
            <v>Stôl:</v>
          </cell>
          <cell r="F3847" t="e">
            <v>#N/A</v>
          </cell>
          <cell r="I3847" t="e">
            <v>#N/A</v>
          </cell>
          <cell r="V3847" t="str">
            <v/>
          </cell>
        </row>
        <row r="3849">
          <cell r="E3849" t="str">
            <v>Dátum:</v>
          </cell>
          <cell r="F3849">
            <v>43211</v>
          </cell>
        </row>
        <row r="3850">
          <cell r="A3850" t="e">
            <v>#N/A</v>
          </cell>
          <cell r="E3850" t="str">
            <v>Čas:</v>
          </cell>
          <cell r="I3850" t="e">
            <v>#N/A</v>
          </cell>
          <cell r="V3850" t="str">
            <v/>
          </cell>
        </row>
        <row r="3852">
          <cell r="E3852" t="str">
            <v>Kategória :</v>
          </cell>
          <cell r="F3852" t="str">
            <v>MŽ</v>
          </cell>
        </row>
        <row r="3853">
          <cell r="I3853" t="str">
            <v>Rozhodca</v>
          </cell>
          <cell r="P3853" t="str">
            <v>Víťaz</v>
          </cell>
        </row>
        <row r="3854">
          <cell r="E3854" t="str">
            <v>Skupina :</v>
          </cell>
          <cell r="F3854" t="e">
            <v>#N/A</v>
          </cell>
          <cell r="I3854" t="e">
            <v>#N/A</v>
          </cell>
          <cell r="N3854" t="str">
            <v/>
          </cell>
        </row>
        <row r="3856">
          <cell r="E3856" t="str">
            <v>Zápas:</v>
          </cell>
          <cell r="F3856" t="e">
            <v>#N/A</v>
          </cell>
        </row>
        <row r="3857">
          <cell r="H3857" t="str">
            <v>Udelené karty - priestupok</v>
          </cell>
        </row>
        <row r="3859">
          <cell r="I3859" t="e">
            <v>#N/A</v>
          </cell>
          <cell r="P3859" t="e">
            <v>#N/A</v>
          </cell>
        </row>
        <row r="3860">
          <cell r="H3860" t="str">
            <v>Ž</v>
          </cell>
          <cell r="O3860" t="str">
            <v>Ž</v>
          </cell>
        </row>
        <row r="3861">
          <cell r="H3861" t="str">
            <v>ŽČ</v>
          </cell>
          <cell r="O3861" t="str">
            <v>ŽČ</v>
          </cell>
        </row>
        <row r="3862">
          <cell r="H3862" t="str">
            <v>ŽČ</v>
          </cell>
          <cell r="O3862" t="str">
            <v>ŽČ</v>
          </cell>
        </row>
        <row r="3865">
          <cell r="A3865" t="e">
            <v>#N/A</v>
          </cell>
          <cell r="E3865" t="str">
            <v xml:space="preserve">zápas č. </v>
          </cell>
          <cell r="F3865" t="str">
            <v/>
          </cell>
          <cell r="H3865" t="str">
            <v>Servis</v>
          </cell>
          <cell r="V3865" t="str">
            <v>pomer</v>
          </cell>
          <cell r="Z3865" t="str">
            <v/>
          </cell>
          <cell r="AA3865" t="str">
            <v/>
          </cell>
        </row>
        <row r="3866">
          <cell r="G3866" t="str">
            <v>Time out</v>
          </cell>
          <cell r="H3866" t="str">
            <v>Príjem</v>
          </cell>
          <cell r="N3866">
            <v>1</v>
          </cell>
          <cell r="O3866">
            <v>2</v>
          </cell>
          <cell r="P3866">
            <v>3</v>
          </cell>
          <cell r="Q3866">
            <v>4</v>
          </cell>
          <cell r="R3866">
            <v>5</v>
          </cell>
          <cell r="S3866">
            <v>6</v>
          </cell>
          <cell r="T3866">
            <v>7</v>
          </cell>
          <cell r="V3866" t="str">
            <v>setov</v>
          </cell>
        </row>
        <row r="3867">
          <cell r="A3867" t="e">
            <v>#N/A</v>
          </cell>
          <cell r="E3867" t="str">
            <v>Stôl:</v>
          </cell>
          <cell r="F3867" t="e">
            <v>#N/A</v>
          </cell>
          <cell r="I3867" t="e">
            <v>#N/A</v>
          </cell>
          <cell r="V3867" t="str">
            <v/>
          </cell>
        </row>
        <row r="3869">
          <cell r="E3869" t="str">
            <v>Dátum:</v>
          </cell>
          <cell r="F3869">
            <v>43211</v>
          </cell>
        </row>
        <row r="3870">
          <cell r="A3870" t="e">
            <v>#N/A</v>
          </cell>
          <cell r="E3870" t="str">
            <v>Čas:</v>
          </cell>
          <cell r="I3870" t="e">
            <v>#N/A</v>
          </cell>
          <cell r="V3870" t="str">
            <v/>
          </cell>
        </row>
        <row r="3872">
          <cell r="E3872" t="str">
            <v>Kategória :</v>
          </cell>
          <cell r="F3872" t="str">
            <v>MŽ</v>
          </cell>
        </row>
        <row r="3873">
          <cell r="I3873" t="str">
            <v>Rozhodca</v>
          </cell>
          <cell r="P3873" t="str">
            <v>Víťaz</v>
          </cell>
        </row>
        <row r="3874">
          <cell r="E3874" t="str">
            <v>Skupina :</v>
          </cell>
          <cell r="F3874" t="e">
            <v>#N/A</v>
          </cell>
          <cell r="I3874" t="e">
            <v>#N/A</v>
          </cell>
          <cell r="N3874" t="str">
            <v/>
          </cell>
        </row>
        <row r="3876">
          <cell r="E3876" t="str">
            <v>Zápas:</v>
          </cell>
          <cell r="F3876" t="e">
            <v>#N/A</v>
          </cell>
        </row>
        <row r="3877">
          <cell r="H3877" t="str">
            <v>Udelené karty - priestupok</v>
          </cell>
        </row>
        <row r="3879">
          <cell r="I3879" t="e">
            <v>#N/A</v>
          </cell>
          <cell r="P3879" t="e">
            <v>#N/A</v>
          </cell>
        </row>
        <row r="3880">
          <cell r="H3880" t="str">
            <v>Ž</v>
          </cell>
          <cell r="O3880" t="str">
            <v>Ž</v>
          </cell>
        </row>
        <row r="3881">
          <cell r="H3881" t="str">
            <v>ŽČ</v>
          </cell>
          <cell r="O3881" t="str">
            <v>ŽČ</v>
          </cell>
        </row>
        <row r="3882">
          <cell r="H3882" t="str">
            <v>ŽČ</v>
          </cell>
          <cell r="O3882" t="str">
            <v>ŽČ</v>
          </cell>
        </row>
        <row r="3885">
          <cell r="A3885" t="e">
            <v>#N/A</v>
          </cell>
          <cell r="E3885" t="str">
            <v xml:space="preserve">zápas č. </v>
          </cell>
          <cell r="F3885" t="str">
            <v/>
          </cell>
          <cell r="H3885" t="str">
            <v>Servis</v>
          </cell>
          <cell r="V3885" t="str">
            <v>pomer</v>
          </cell>
          <cell r="Z3885" t="str">
            <v/>
          </cell>
          <cell r="AA3885" t="str">
            <v/>
          </cell>
        </row>
        <row r="3886">
          <cell r="G3886" t="str">
            <v>Time out</v>
          </cell>
          <cell r="H3886" t="str">
            <v>Príjem</v>
          </cell>
          <cell r="N3886">
            <v>1</v>
          </cell>
          <cell r="O3886">
            <v>2</v>
          </cell>
          <cell r="P3886">
            <v>3</v>
          </cell>
          <cell r="Q3886">
            <v>4</v>
          </cell>
          <cell r="R3886">
            <v>5</v>
          </cell>
          <cell r="S3886">
            <v>6</v>
          </cell>
          <cell r="T3886">
            <v>7</v>
          </cell>
          <cell r="V3886" t="str">
            <v>setov</v>
          </cell>
        </row>
        <row r="3887">
          <cell r="A3887" t="e">
            <v>#N/A</v>
          </cell>
          <cell r="E3887" t="str">
            <v>Stôl:</v>
          </cell>
          <cell r="F3887" t="e">
            <v>#N/A</v>
          </cell>
          <cell r="I3887" t="e">
            <v>#N/A</v>
          </cell>
          <cell r="V3887" t="str">
            <v/>
          </cell>
        </row>
        <row r="3889">
          <cell r="E3889" t="str">
            <v>Dátum:</v>
          </cell>
          <cell r="F3889">
            <v>43211</v>
          </cell>
        </row>
        <row r="3890">
          <cell r="A3890" t="e">
            <v>#N/A</v>
          </cell>
          <cell r="E3890" t="str">
            <v>Čas:</v>
          </cell>
          <cell r="I3890" t="e">
            <v>#N/A</v>
          </cell>
          <cell r="V3890" t="str">
            <v/>
          </cell>
        </row>
        <row r="3892">
          <cell r="E3892" t="str">
            <v>Kategória :</v>
          </cell>
          <cell r="F3892" t="str">
            <v>MŽ</v>
          </cell>
        </row>
        <row r="3893">
          <cell r="I3893" t="str">
            <v>Rozhodca</v>
          </cell>
          <cell r="P3893" t="str">
            <v>Víťaz</v>
          </cell>
        </row>
        <row r="3894">
          <cell r="E3894" t="str">
            <v>Skupina :</v>
          </cell>
          <cell r="F3894" t="e">
            <v>#N/A</v>
          </cell>
          <cell r="I3894" t="e">
            <v>#N/A</v>
          </cell>
          <cell r="N3894" t="str">
            <v/>
          </cell>
        </row>
        <row r="3896">
          <cell r="E3896" t="str">
            <v>Zápas:</v>
          </cell>
          <cell r="F3896" t="e">
            <v>#N/A</v>
          </cell>
        </row>
        <row r="3897">
          <cell r="H3897" t="str">
            <v>Udelené karty - priestupok</v>
          </cell>
        </row>
        <row r="3899">
          <cell r="I3899" t="e">
            <v>#N/A</v>
          </cell>
          <cell r="P3899" t="e">
            <v>#N/A</v>
          </cell>
        </row>
        <row r="3900">
          <cell r="H3900" t="str">
            <v>Ž</v>
          </cell>
          <cell r="O3900" t="str">
            <v>Ž</v>
          </cell>
        </row>
        <row r="3901">
          <cell r="H3901" t="str">
            <v>ŽČ</v>
          </cell>
          <cell r="O3901" t="str">
            <v>ŽČ</v>
          </cell>
        </row>
        <row r="3902">
          <cell r="H3902" t="str">
            <v>ŽČ</v>
          </cell>
          <cell r="O3902" t="str">
            <v>ŽČ</v>
          </cell>
        </row>
        <row r="3905">
          <cell r="A3905" t="e">
            <v>#N/A</v>
          </cell>
          <cell r="E3905" t="str">
            <v xml:space="preserve">zápas č. </v>
          </cell>
          <cell r="F3905" t="str">
            <v/>
          </cell>
          <cell r="H3905" t="str">
            <v>Servis</v>
          </cell>
          <cell r="V3905" t="str">
            <v>pomer</v>
          </cell>
          <cell r="Z3905" t="str">
            <v/>
          </cell>
          <cell r="AA3905" t="str">
            <v/>
          </cell>
        </row>
        <row r="3906">
          <cell r="G3906" t="str">
            <v>Time out</v>
          </cell>
          <cell r="H3906" t="str">
            <v>Príjem</v>
          </cell>
          <cell r="N3906">
            <v>1</v>
          </cell>
          <cell r="O3906">
            <v>2</v>
          </cell>
          <cell r="P3906">
            <v>3</v>
          </cell>
          <cell r="Q3906">
            <v>4</v>
          </cell>
          <cell r="R3906">
            <v>5</v>
          </cell>
          <cell r="S3906">
            <v>6</v>
          </cell>
          <cell r="T3906">
            <v>7</v>
          </cell>
          <cell r="V3906" t="str">
            <v>setov</v>
          </cell>
        </row>
        <row r="3907">
          <cell r="A3907" t="e">
            <v>#N/A</v>
          </cell>
          <cell r="E3907" t="str">
            <v>Stôl:</v>
          </cell>
          <cell r="F3907" t="e">
            <v>#N/A</v>
          </cell>
          <cell r="I3907" t="e">
            <v>#N/A</v>
          </cell>
          <cell r="V3907" t="str">
            <v/>
          </cell>
        </row>
        <row r="3909">
          <cell r="E3909" t="str">
            <v>Dátum:</v>
          </cell>
          <cell r="F3909">
            <v>43211</v>
          </cell>
        </row>
        <row r="3910">
          <cell r="A3910" t="e">
            <v>#N/A</v>
          </cell>
          <cell r="E3910" t="str">
            <v>Čas:</v>
          </cell>
          <cell r="I3910" t="e">
            <v>#N/A</v>
          </cell>
          <cell r="V3910" t="str">
            <v/>
          </cell>
        </row>
        <row r="3912">
          <cell r="E3912" t="str">
            <v>Kategória :</v>
          </cell>
          <cell r="F3912" t="str">
            <v>MŽ</v>
          </cell>
        </row>
        <row r="3913">
          <cell r="I3913" t="str">
            <v>Rozhodca</v>
          </cell>
          <cell r="P3913" t="str">
            <v>Víťaz</v>
          </cell>
        </row>
        <row r="3914">
          <cell r="E3914" t="str">
            <v>Skupina :</v>
          </cell>
          <cell r="F3914" t="e">
            <v>#N/A</v>
          </cell>
          <cell r="I3914" t="e">
            <v>#N/A</v>
          </cell>
          <cell r="N3914" t="str">
            <v/>
          </cell>
        </row>
        <row r="3916">
          <cell r="E3916" t="str">
            <v>Zápas:</v>
          </cell>
          <cell r="F3916" t="e">
            <v>#N/A</v>
          </cell>
        </row>
        <row r="3917">
          <cell r="H3917" t="str">
            <v>Udelené karty - priestupok</v>
          </cell>
        </row>
        <row r="3919">
          <cell r="I3919" t="e">
            <v>#N/A</v>
          </cell>
          <cell r="P3919" t="e">
            <v>#N/A</v>
          </cell>
        </row>
        <row r="3920">
          <cell r="H3920" t="str">
            <v>Ž</v>
          </cell>
          <cell r="O3920" t="str">
            <v>Ž</v>
          </cell>
        </row>
        <row r="3921">
          <cell r="H3921" t="str">
            <v>ŽČ</v>
          </cell>
          <cell r="O3921" t="str">
            <v>ŽČ</v>
          </cell>
        </row>
        <row r="3922">
          <cell r="H3922" t="str">
            <v>ŽČ</v>
          </cell>
          <cell r="O3922" t="str">
            <v>ŽČ</v>
          </cell>
        </row>
        <row r="3925">
          <cell r="A3925" t="e">
            <v>#N/A</v>
          </cell>
          <cell r="E3925" t="str">
            <v xml:space="preserve">zápas č. </v>
          </cell>
          <cell r="F3925" t="str">
            <v/>
          </cell>
          <cell r="H3925" t="str">
            <v>Servis</v>
          </cell>
          <cell r="V3925" t="str">
            <v>pomer</v>
          </cell>
          <cell r="Z3925" t="str">
            <v/>
          </cell>
          <cell r="AA3925" t="str">
            <v/>
          </cell>
        </row>
        <row r="3926">
          <cell r="G3926" t="str">
            <v>Time out</v>
          </cell>
          <cell r="H3926" t="str">
            <v>Príjem</v>
          </cell>
          <cell r="N3926">
            <v>1</v>
          </cell>
          <cell r="O3926">
            <v>2</v>
          </cell>
          <cell r="P3926">
            <v>3</v>
          </cell>
          <cell r="Q3926">
            <v>4</v>
          </cell>
          <cell r="R3926">
            <v>5</v>
          </cell>
          <cell r="S3926">
            <v>6</v>
          </cell>
          <cell r="T3926">
            <v>7</v>
          </cell>
          <cell r="V3926" t="str">
            <v>setov</v>
          </cell>
        </row>
        <row r="3927">
          <cell r="A3927" t="e">
            <v>#N/A</v>
          </cell>
          <cell r="E3927" t="str">
            <v>Stôl:</v>
          </cell>
          <cell r="F3927" t="e">
            <v>#N/A</v>
          </cell>
          <cell r="I3927" t="e">
            <v>#N/A</v>
          </cell>
          <cell r="V3927" t="str">
            <v/>
          </cell>
        </row>
        <row r="3929">
          <cell r="E3929" t="str">
            <v>Dátum:</v>
          </cell>
          <cell r="F3929">
            <v>43211</v>
          </cell>
        </row>
        <row r="3930">
          <cell r="A3930" t="e">
            <v>#N/A</v>
          </cell>
          <cell r="E3930" t="str">
            <v>Čas:</v>
          </cell>
          <cell r="I3930" t="e">
            <v>#N/A</v>
          </cell>
          <cell r="V3930" t="str">
            <v/>
          </cell>
        </row>
        <row r="3932">
          <cell r="E3932" t="str">
            <v>Kategória :</v>
          </cell>
          <cell r="F3932" t="str">
            <v>MŽ</v>
          </cell>
        </row>
        <row r="3933">
          <cell r="I3933" t="str">
            <v>Rozhodca</v>
          </cell>
          <cell r="P3933" t="str">
            <v>Víťaz</v>
          </cell>
        </row>
        <row r="3934">
          <cell r="E3934" t="str">
            <v>Skupina :</v>
          </cell>
          <cell r="F3934" t="e">
            <v>#N/A</v>
          </cell>
          <cell r="I3934" t="e">
            <v>#N/A</v>
          </cell>
          <cell r="N3934" t="str">
            <v/>
          </cell>
        </row>
        <row r="3936">
          <cell r="E3936" t="str">
            <v>Zápas:</v>
          </cell>
          <cell r="F3936" t="e">
            <v>#N/A</v>
          </cell>
        </row>
        <row r="3937">
          <cell r="H3937" t="str">
            <v>Udelené karty - priestupok</v>
          </cell>
        </row>
        <row r="3939">
          <cell r="I3939" t="e">
            <v>#N/A</v>
          </cell>
          <cell r="P3939" t="e">
            <v>#N/A</v>
          </cell>
        </row>
        <row r="3940">
          <cell r="H3940" t="str">
            <v>Ž</v>
          </cell>
          <cell r="O3940" t="str">
            <v>Ž</v>
          </cell>
        </row>
        <row r="3941">
          <cell r="H3941" t="str">
            <v>ŽČ</v>
          </cell>
          <cell r="O3941" t="str">
            <v>ŽČ</v>
          </cell>
        </row>
        <row r="3942">
          <cell r="H3942" t="str">
            <v>ŽČ</v>
          </cell>
          <cell r="O3942" t="str">
            <v>ŽČ</v>
          </cell>
        </row>
        <row r="3945">
          <cell r="A3945" t="e">
            <v>#N/A</v>
          </cell>
          <cell r="E3945" t="str">
            <v xml:space="preserve">zápas č. </v>
          </cell>
          <cell r="F3945" t="str">
            <v/>
          </cell>
          <cell r="H3945" t="str">
            <v>Servis</v>
          </cell>
          <cell r="V3945" t="str">
            <v>pomer</v>
          </cell>
          <cell r="Z3945" t="str">
            <v/>
          </cell>
          <cell r="AA3945" t="str">
            <v/>
          </cell>
        </row>
        <row r="3946">
          <cell r="G3946" t="str">
            <v>Time out</v>
          </cell>
          <cell r="H3946" t="str">
            <v>Príjem</v>
          </cell>
          <cell r="N3946">
            <v>1</v>
          </cell>
          <cell r="O3946">
            <v>2</v>
          </cell>
          <cell r="P3946">
            <v>3</v>
          </cell>
          <cell r="Q3946">
            <v>4</v>
          </cell>
          <cell r="R3946">
            <v>5</v>
          </cell>
          <cell r="S3946">
            <v>6</v>
          </cell>
          <cell r="T3946">
            <v>7</v>
          </cell>
          <cell r="V3946" t="str">
            <v>setov</v>
          </cell>
        </row>
        <row r="3947">
          <cell r="A3947" t="e">
            <v>#N/A</v>
          </cell>
          <cell r="E3947" t="str">
            <v>Stôl:</v>
          </cell>
          <cell r="F3947" t="e">
            <v>#N/A</v>
          </cell>
          <cell r="I3947" t="e">
            <v>#N/A</v>
          </cell>
          <cell r="V3947" t="str">
            <v/>
          </cell>
        </row>
        <row r="3949">
          <cell r="E3949" t="str">
            <v>Dátum:</v>
          </cell>
          <cell r="F3949">
            <v>43211</v>
          </cell>
        </row>
        <row r="3950">
          <cell r="A3950" t="e">
            <v>#N/A</v>
          </cell>
          <cell r="E3950" t="str">
            <v>Čas:</v>
          </cell>
          <cell r="I3950" t="e">
            <v>#N/A</v>
          </cell>
          <cell r="V3950" t="str">
            <v/>
          </cell>
        </row>
        <row r="3952">
          <cell r="E3952" t="str">
            <v>Kategória :</v>
          </cell>
          <cell r="F3952" t="str">
            <v>MŽ</v>
          </cell>
        </row>
        <row r="3953">
          <cell r="I3953" t="str">
            <v>Rozhodca</v>
          </cell>
          <cell r="P3953" t="str">
            <v>Víťaz</v>
          </cell>
        </row>
        <row r="3954">
          <cell r="E3954" t="str">
            <v>Skupina :</v>
          </cell>
          <cell r="F3954" t="e">
            <v>#N/A</v>
          </cell>
          <cell r="I3954" t="e">
            <v>#N/A</v>
          </cell>
          <cell r="N3954" t="str">
            <v/>
          </cell>
        </row>
        <row r="3956">
          <cell r="E3956" t="str">
            <v>Zápas:</v>
          </cell>
          <cell r="F3956" t="e">
            <v>#N/A</v>
          </cell>
        </row>
        <row r="3957">
          <cell r="H3957" t="str">
            <v>Udelené karty - priestupok</v>
          </cell>
        </row>
        <row r="3959">
          <cell r="I3959" t="e">
            <v>#N/A</v>
          </cell>
          <cell r="P3959" t="e">
            <v>#N/A</v>
          </cell>
        </row>
        <row r="3960">
          <cell r="H3960" t="str">
            <v>Ž</v>
          </cell>
          <cell r="O3960" t="str">
            <v>Ž</v>
          </cell>
        </row>
        <row r="3961">
          <cell r="H3961" t="str">
            <v>ŽČ</v>
          </cell>
          <cell r="O3961" t="str">
            <v>ŽČ</v>
          </cell>
        </row>
        <row r="3962">
          <cell r="H3962" t="str">
            <v>ŽČ</v>
          </cell>
          <cell r="O3962" t="str">
            <v>ŽČ</v>
          </cell>
        </row>
        <row r="3965">
          <cell r="A3965" t="e">
            <v>#N/A</v>
          </cell>
          <cell r="E3965" t="str">
            <v xml:space="preserve">zápas č. </v>
          </cell>
          <cell r="F3965" t="str">
            <v/>
          </cell>
          <cell r="H3965" t="str">
            <v>Servis</v>
          </cell>
          <cell r="V3965" t="str">
            <v>pomer</v>
          </cell>
          <cell r="Z3965" t="str">
            <v/>
          </cell>
          <cell r="AA3965" t="str">
            <v/>
          </cell>
        </row>
        <row r="3966">
          <cell r="G3966" t="str">
            <v>Time out</v>
          </cell>
          <cell r="H3966" t="str">
            <v>Príjem</v>
          </cell>
          <cell r="N3966">
            <v>1</v>
          </cell>
          <cell r="O3966">
            <v>2</v>
          </cell>
          <cell r="P3966">
            <v>3</v>
          </cell>
          <cell r="Q3966">
            <v>4</v>
          </cell>
          <cell r="R3966">
            <v>5</v>
          </cell>
          <cell r="S3966">
            <v>6</v>
          </cell>
          <cell r="T3966">
            <v>7</v>
          </cell>
          <cell r="V3966" t="str">
            <v>setov</v>
          </cell>
        </row>
        <row r="3967">
          <cell r="A3967" t="e">
            <v>#N/A</v>
          </cell>
          <cell r="E3967" t="str">
            <v>Stôl:</v>
          </cell>
          <cell r="F3967" t="e">
            <v>#N/A</v>
          </cell>
          <cell r="I3967" t="e">
            <v>#N/A</v>
          </cell>
          <cell r="V3967" t="str">
            <v/>
          </cell>
        </row>
        <row r="3969">
          <cell r="E3969" t="str">
            <v>Dátum:</v>
          </cell>
          <cell r="F3969">
            <v>43211</v>
          </cell>
        </row>
        <row r="3970">
          <cell r="A3970" t="e">
            <v>#N/A</v>
          </cell>
          <cell r="E3970" t="str">
            <v>Čas:</v>
          </cell>
          <cell r="I3970" t="e">
            <v>#N/A</v>
          </cell>
          <cell r="V3970" t="str">
            <v/>
          </cell>
        </row>
        <row r="3972">
          <cell r="E3972" t="str">
            <v>Kategória :</v>
          </cell>
          <cell r="F3972" t="str">
            <v>MŽ</v>
          </cell>
        </row>
        <row r="3973">
          <cell r="I3973" t="str">
            <v>Rozhodca</v>
          </cell>
          <cell r="P3973" t="str">
            <v>Víťaz</v>
          </cell>
        </row>
        <row r="3974">
          <cell r="E3974" t="str">
            <v>Skupina :</v>
          </cell>
          <cell r="F3974" t="e">
            <v>#N/A</v>
          </cell>
          <cell r="I3974" t="e">
            <v>#N/A</v>
          </cell>
          <cell r="N3974" t="str">
            <v/>
          </cell>
        </row>
        <row r="3976">
          <cell r="E3976" t="str">
            <v>Zápas:</v>
          </cell>
          <cell r="F3976" t="e">
            <v>#N/A</v>
          </cell>
        </row>
        <row r="3977">
          <cell r="H3977" t="str">
            <v>Udelené karty - priestupok</v>
          </cell>
        </row>
        <row r="3979">
          <cell r="I3979" t="e">
            <v>#N/A</v>
          </cell>
          <cell r="P3979" t="e">
            <v>#N/A</v>
          </cell>
        </row>
        <row r="3980">
          <cell r="H3980" t="str">
            <v>Ž</v>
          </cell>
          <cell r="O3980" t="str">
            <v>Ž</v>
          </cell>
        </row>
        <row r="3981">
          <cell r="H3981" t="str">
            <v>ŽČ</v>
          </cell>
          <cell r="O3981" t="str">
            <v>ŽČ</v>
          </cell>
        </row>
        <row r="3982">
          <cell r="H3982" t="str">
            <v>ŽČ</v>
          </cell>
          <cell r="O3982" t="str">
            <v>ŽČ</v>
          </cell>
        </row>
        <row r="3985">
          <cell r="A3985" t="e">
            <v>#N/A</v>
          </cell>
          <cell r="E3985" t="str">
            <v xml:space="preserve">zápas č. </v>
          </cell>
          <cell r="F3985" t="str">
            <v/>
          </cell>
          <cell r="H3985" t="str">
            <v>Servis</v>
          </cell>
          <cell r="V3985" t="str">
            <v>pomer</v>
          </cell>
          <cell r="Z3985" t="str">
            <v/>
          </cell>
          <cell r="AA3985" t="str">
            <v/>
          </cell>
        </row>
        <row r="3986">
          <cell r="G3986" t="str">
            <v>Time out</v>
          </cell>
          <cell r="H3986" t="str">
            <v>Príjem</v>
          </cell>
          <cell r="N3986">
            <v>1</v>
          </cell>
          <cell r="O3986">
            <v>2</v>
          </cell>
          <cell r="P3986">
            <v>3</v>
          </cell>
          <cell r="Q3986">
            <v>4</v>
          </cell>
          <cell r="R3986">
            <v>5</v>
          </cell>
          <cell r="S3986">
            <v>6</v>
          </cell>
          <cell r="T3986">
            <v>7</v>
          </cell>
          <cell r="V3986" t="str">
            <v>setov</v>
          </cell>
        </row>
        <row r="3987">
          <cell r="A3987" t="e">
            <v>#N/A</v>
          </cell>
          <cell r="E3987" t="str">
            <v>Stôl:</v>
          </cell>
          <cell r="F3987" t="e">
            <v>#N/A</v>
          </cell>
          <cell r="I3987" t="e">
            <v>#N/A</v>
          </cell>
          <cell r="V3987" t="str">
            <v/>
          </cell>
        </row>
        <row r="3989">
          <cell r="E3989" t="str">
            <v>Dátum:</v>
          </cell>
          <cell r="F3989">
            <v>43211</v>
          </cell>
        </row>
        <row r="3990">
          <cell r="A3990" t="e">
            <v>#N/A</v>
          </cell>
          <cell r="E3990" t="str">
            <v>Čas:</v>
          </cell>
          <cell r="I3990" t="e">
            <v>#N/A</v>
          </cell>
          <cell r="V3990" t="str">
            <v/>
          </cell>
        </row>
        <row r="3992">
          <cell r="E3992" t="str">
            <v>Kategória :</v>
          </cell>
          <cell r="F3992" t="str">
            <v>MŽ</v>
          </cell>
        </row>
        <row r="3993">
          <cell r="I3993" t="str">
            <v>Rozhodca</v>
          </cell>
          <cell r="P3993" t="str">
            <v>Víťaz</v>
          </cell>
        </row>
        <row r="3994">
          <cell r="E3994" t="str">
            <v>Skupina :</v>
          </cell>
          <cell r="F3994" t="e">
            <v>#N/A</v>
          </cell>
          <cell r="I3994" t="e">
            <v>#N/A</v>
          </cell>
          <cell r="N3994" t="str">
            <v/>
          </cell>
        </row>
        <row r="3996">
          <cell r="E3996" t="str">
            <v>Zápas:</v>
          </cell>
          <cell r="F3996" t="e">
            <v>#N/A</v>
          </cell>
        </row>
        <row r="3997">
          <cell r="H3997" t="str">
            <v>Udelené karty - priestupok</v>
          </cell>
        </row>
        <row r="3999">
          <cell r="I3999" t="e">
            <v>#N/A</v>
          </cell>
          <cell r="P3999" t="e">
            <v>#N/A</v>
          </cell>
        </row>
        <row r="4000">
          <cell r="H4000" t="str">
            <v>Ž</v>
          </cell>
          <cell r="O4000" t="str">
            <v>Ž</v>
          </cell>
        </row>
        <row r="4001">
          <cell r="H4001" t="str">
            <v>ŽČ</v>
          </cell>
          <cell r="O4001" t="str">
            <v>ŽČ</v>
          </cell>
        </row>
        <row r="4002">
          <cell r="H4002" t="str">
            <v>ŽČ</v>
          </cell>
          <cell r="O4002" t="str">
            <v>ŽČ</v>
          </cell>
        </row>
        <row r="4005">
          <cell r="A4005" t="e">
            <v>#N/A</v>
          </cell>
          <cell r="E4005" t="str">
            <v xml:space="preserve">zápas č. </v>
          </cell>
          <cell r="F4005" t="str">
            <v/>
          </cell>
          <cell r="H4005" t="str">
            <v>Servis</v>
          </cell>
          <cell r="V4005" t="str">
            <v>pomer</v>
          </cell>
          <cell r="Z4005" t="str">
            <v/>
          </cell>
          <cell r="AA4005" t="str">
            <v/>
          </cell>
        </row>
        <row r="4006">
          <cell r="G4006" t="str">
            <v>Time out</v>
          </cell>
          <cell r="H4006" t="str">
            <v>Príjem</v>
          </cell>
          <cell r="N4006">
            <v>1</v>
          </cell>
          <cell r="O4006">
            <v>2</v>
          </cell>
          <cell r="P4006">
            <v>3</v>
          </cell>
          <cell r="Q4006">
            <v>4</v>
          </cell>
          <cell r="R4006">
            <v>5</v>
          </cell>
          <cell r="S4006">
            <v>6</v>
          </cell>
          <cell r="T4006">
            <v>7</v>
          </cell>
          <cell r="V4006" t="str">
            <v>setov</v>
          </cell>
        </row>
        <row r="4007">
          <cell r="A4007" t="e">
            <v>#N/A</v>
          </cell>
          <cell r="E4007" t="str">
            <v>Stôl:</v>
          </cell>
          <cell r="F4007" t="e">
            <v>#N/A</v>
          </cell>
          <cell r="I4007" t="e">
            <v>#N/A</v>
          </cell>
          <cell r="V4007" t="str">
            <v/>
          </cell>
        </row>
        <row r="4009">
          <cell r="E4009" t="str">
            <v>Dátum:</v>
          </cell>
          <cell r="F4009">
            <v>43211</v>
          </cell>
        </row>
        <row r="4010">
          <cell r="A4010" t="e">
            <v>#N/A</v>
          </cell>
          <cell r="E4010" t="str">
            <v>Čas:</v>
          </cell>
          <cell r="I4010" t="e">
            <v>#N/A</v>
          </cell>
          <cell r="V4010" t="str">
            <v/>
          </cell>
        </row>
        <row r="4012">
          <cell r="E4012" t="str">
            <v>Kategória :</v>
          </cell>
          <cell r="F4012" t="str">
            <v>MŽ</v>
          </cell>
        </row>
        <row r="4013">
          <cell r="I4013" t="str">
            <v>Rozhodca</v>
          </cell>
          <cell r="P4013" t="str">
            <v>Víťaz</v>
          </cell>
        </row>
        <row r="4014">
          <cell r="E4014" t="str">
            <v>Skupina :</v>
          </cell>
          <cell r="F4014" t="e">
            <v>#N/A</v>
          </cell>
          <cell r="I4014" t="e">
            <v>#N/A</v>
          </cell>
          <cell r="N4014" t="str">
            <v/>
          </cell>
        </row>
        <row r="4016">
          <cell r="E4016" t="str">
            <v>Zápas:</v>
          </cell>
          <cell r="F4016" t="e">
            <v>#N/A</v>
          </cell>
        </row>
        <row r="4017">
          <cell r="H4017" t="str">
            <v>Udelené karty - priestupok</v>
          </cell>
        </row>
        <row r="4019">
          <cell r="I4019" t="e">
            <v>#N/A</v>
          </cell>
          <cell r="P4019" t="e">
            <v>#N/A</v>
          </cell>
        </row>
        <row r="4020">
          <cell r="H4020" t="str">
            <v>Ž</v>
          </cell>
          <cell r="O4020" t="str">
            <v>Ž</v>
          </cell>
        </row>
        <row r="4021">
          <cell r="H4021" t="str">
            <v>ŽČ</v>
          </cell>
          <cell r="O4021" t="str">
            <v>ŽČ</v>
          </cell>
        </row>
        <row r="4022">
          <cell r="H4022" t="str">
            <v>ŽČ</v>
          </cell>
          <cell r="O4022" t="str">
            <v>ŽČ</v>
          </cell>
        </row>
        <row r="4025">
          <cell r="A4025" t="e">
            <v>#N/A</v>
          </cell>
          <cell r="E4025" t="str">
            <v xml:space="preserve">zápas č. </v>
          </cell>
          <cell r="F4025" t="str">
            <v/>
          </cell>
          <cell r="H4025" t="str">
            <v>Servis</v>
          </cell>
          <cell r="V4025" t="str">
            <v>pomer</v>
          </cell>
          <cell r="Z4025" t="str">
            <v/>
          </cell>
          <cell r="AA4025" t="str">
            <v/>
          </cell>
        </row>
        <row r="4026">
          <cell r="G4026" t="str">
            <v>Time out</v>
          </cell>
          <cell r="H4026" t="str">
            <v>Príjem</v>
          </cell>
          <cell r="N4026">
            <v>1</v>
          </cell>
          <cell r="O4026">
            <v>2</v>
          </cell>
          <cell r="P4026">
            <v>3</v>
          </cell>
          <cell r="Q4026">
            <v>4</v>
          </cell>
          <cell r="R4026">
            <v>5</v>
          </cell>
          <cell r="S4026">
            <v>6</v>
          </cell>
          <cell r="T4026">
            <v>7</v>
          </cell>
          <cell r="V4026" t="str">
            <v>setov</v>
          </cell>
        </row>
        <row r="4027">
          <cell r="A4027" t="e">
            <v>#N/A</v>
          </cell>
          <cell r="E4027" t="str">
            <v>Stôl:</v>
          </cell>
          <cell r="F4027" t="e">
            <v>#N/A</v>
          </cell>
          <cell r="I4027" t="e">
            <v>#N/A</v>
          </cell>
          <cell r="V4027" t="str">
            <v/>
          </cell>
        </row>
        <row r="4029">
          <cell r="E4029" t="str">
            <v>Dátum:</v>
          </cell>
          <cell r="F4029">
            <v>43211</v>
          </cell>
        </row>
        <row r="4030">
          <cell r="A4030" t="e">
            <v>#N/A</v>
          </cell>
          <cell r="E4030" t="str">
            <v>Čas:</v>
          </cell>
          <cell r="I4030" t="e">
            <v>#N/A</v>
          </cell>
          <cell r="V4030" t="str">
            <v/>
          </cell>
        </row>
        <row r="4032">
          <cell r="E4032" t="str">
            <v>Kategória :</v>
          </cell>
          <cell r="F4032" t="str">
            <v>MŽ</v>
          </cell>
        </row>
        <row r="4033">
          <cell r="I4033" t="str">
            <v>Rozhodca</v>
          </cell>
          <cell r="P4033" t="str">
            <v>Víťaz</v>
          </cell>
        </row>
        <row r="4034">
          <cell r="E4034" t="str">
            <v>Skupina :</v>
          </cell>
          <cell r="F4034" t="e">
            <v>#N/A</v>
          </cell>
          <cell r="I4034" t="e">
            <v>#N/A</v>
          </cell>
          <cell r="N4034" t="str">
            <v/>
          </cell>
        </row>
        <row r="4036">
          <cell r="E4036" t="str">
            <v>Zápas:</v>
          </cell>
          <cell r="F4036" t="e">
            <v>#N/A</v>
          </cell>
        </row>
        <row r="4037">
          <cell r="H4037" t="str">
            <v>Udelené karty - priestupok</v>
          </cell>
        </row>
        <row r="4039">
          <cell r="I4039" t="e">
            <v>#N/A</v>
          </cell>
          <cell r="P4039" t="e">
            <v>#N/A</v>
          </cell>
        </row>
        <row r="4040">
          <cell r="H4040" t="str">
            <v>Ž</v>
          </cell>
          <cell r="O4040" t="str">
            <v>Ž</v>
          </cell>
        </row>
        <row r="4041">
          <cell r="H4041" t="str">
            <v>ŽČ</v>
          </cell>
          <cell r="O4041" t="str">
            <v>ŽČ</v>
          </cell>
        </row>
        <row r="4042">
          <cell r="H4042" t="str">
            <v>ŽČ</v>
          </cell>
          <cell r="O4042" t="str">
            <v>ŽČ</v>
          </cell>
        </row>
        <row r="4045">
          <cell r="A4045" t="e">
            <v>#N/A</v>
          </cell>
          <cell r="E4045" t="str">
            <v xml:space="preserve">zápas č. </v>
          </cell>
          <cell r="F4045" t="str">
            <v/>
          </cell>
          <cell r="H4045" t="str">
            <v>Servis</v>
          </cell>
          <cell r="V4045" t="str">
            <v>pomer</v>
          </cell>
          <cell r="Z4045" t="str">
            <v/>
          </cell>
          <cell r="AA4045" t="str">
            <v/>
          </cell>
        </row>
        <row r="4046">
          <cell r="G4046" t="str">
            <v>Time out</v>
          </cell>
          <cell r="H4046" t="str">
            <v>Príjem</v>
          </cell>
          <cell r="N4046">
            <v>1</v>
          </cell>
          <cell r="O4046">
            <v>2</v>
          </cell>
          <cell r="P4046">
            <v>3</v>
          </cell>
          <cell r="Q4046">
            <v>4</v>
          </cell>
          <cell r="R4046">
            <v>5</v>
          </cell>
          <cell r="S4046">
            <v>6</v>
          </cell>
          <cell r="T4046">
            <v>7</v>
          </cell>
          <cell r="V4046" t="str">
            <v>setov</v>
          </cell>
        </row>
        <row r="4047">
          <cell r="A4047" t="e">
            <v>#N/A</v>
          </cell>
          <cell r="E4047" t="str">
            <v>Stôl:</v>
          </cell>
          <cell r="F4047" t="e">
            <v>#N/A</v>
          </cell>
          <cell r="I4047" t="e">
            <v>#N/A</v>
          </cell>
          <cell r="V4047" t="str">
            <v/>
          </cell>
        </row>
        <row r="4049">
          <cell r="E4049" t="str">
            <v>Dátum:</v>
          </cell>
          <cell r="F4049">
            <v>43211</v>
          </cell>
        </row>
        <row r="4050">
          <cell r="A4050" t="e">
            <v>#N/A</v>
          </cell>
          <cell r="E4050" t="str">
            <v>Čas:</v>
          </cell>
          <cell r="I4050" t="e">
            <v>#N/A</v>
          </cell>
          <cell r="V4050" t="str">
            <v/>
          </cell>
        </row>
        <row r="4052">
          <cell r="E4052" t="str">
            <v>Kategória :</v>
          </cell>
          <cell r="F4052" t="str">
            <v>MŽ</v>
          </cell>
        </row>
        <row r="4053">
          <cell r="I4053" t="str">
            <v>Rozhodca</v>
          </cell>
          <cell r="P4053" t="str">
            <v>Víťaz</v>
          </cell>
        </row>
        <row r="4054">
          <cell r="E4054" t="str">
            <v>Skupina :</v>
          </cell>
          <cell r="F4054" t="e">
            <v>#N/A</v>
          </cell>
          <cell r="I4054" t="e">
            <v>#N/A</v>
          </cell>
          <cell r="N4054" t="str">
            <v/>
          </cell>
        </row>
        <row r="4056">
          <cell r="E4056" t="str">
            <v>Zápas:</v>
          </cell>
          <cell r="F4056" t="e">
            <v>#N/A</v>
          </cell>
        </row>
        <row r="4057">
          <cell r="H4057" t="str">
            <v>Udelené karty - priestupok</v>
          </cell>
        </row>
        <row r="4059">
          <cell r="I4059" t="e">
            <v>#N/A</v>
          </cell>
          <cell r="P4059" t="e">
            <v>#N/A</v>
          </cell>
        </row>
        <row r="4060">
          <cell r="H4060" t="str">
            <v>Ž</v>
          </cell>
          <cell r="O4060" t="str">
            <v>Ž</v>
          </cell>
        </row>
        <row r="4061">
          <cell r="H4061" t="str">
            <v>ŽČ</v>
          </cell>
          <cell r="O4061" t="str">
            <v>ŽČ</v>
          </cell>
        </row>
        <row r="4062">
          <cell r="H4062" t="str">
            <v>ŽČ</v>
          </cell>
          <cell r="O4062" t="str">
            <v>ŽČ</v>
          </cell>
        </row>
        <row r="4065">
          <cell r="A4065" t="e">
            <v>#N/A</v>
          </cell>
          <cell r="E4065" t="str">
            <v xml:space="preserve">zápas č. </v>
          </cell>
          <cell r="F4065" t="str">
            <v/>
          </cell>
          <cell r="H4065" t="str">
            <v>Servis</v>
          </cell>
          <cell r="V4065" t="str">
            <v>pomer</v>
          </cell>
          <cell r="Z4065" t="str">
            <v/>
          </cell>
          <cell r="AA4065" t="str">
            <v/>
          </cell>
        </row>
        <row r="4066">
          <cell r="G4066" t="str">
            <v>Time out</v>
          </cell>
          <cell r="H4066" t="str">
            <v>Príjem</v>
          </cell>
          <cell r="N4066">
            <v>1</v>
          </cell>
          <cell r="O4066">
            <v>2</v>
          </cell>
          <cell r="P4066">
            <v>3</v>
          </cell>
          <cell r="Q4066">
            <v>4</v>
          </cell>
          <cell r="R4066">
            <v>5</v>
          </cell>
          <cell r="S4066">
            <v>6</v>
          </cell>
          <cell r="T4066">
            <v>7</v>
          </cell>
          <cell r="V4066" t="str">
            <v>setov</v>
          </cell>
        </row>
        <row r="4067">
          <cell r="A4067" t="e">
            <v>#N/A</v>
          </cell>
          <cell r="E4067" t="str">
            <v>Stôl:</v>
          </cell>
          <cell r="F4067" t="e">
            <v>#N/A</v>
          </cell>
          <cell r="I4067" t="e">
            <v>#N/A</v>
          </cell>
          <cell r="V4067" t="str">
            <v/>
          </cell>
        </row>
        <row r="4069">
          <cell r="E4069" t="str">
            <v>Dátum:</v>
          </cell>
          <cell r="F4069">
            <v>43211</v>
          </cell>
        </row>
        <row r="4070">
          <cell r="A4070" t="e">
            <v>#N/A</v>
          </cell>
          <cell r="E4070" t="str">
            <v>Čas:</v>
          </cell>
          <cell r="I4070" t="e">
            <v>#N/A</v>
          </cell>
          <cell r="V4070" t="str">
            <v/>
          </cell>
        </row>
        <row r="4072">
          <cell r="E4072" t="str">
            <v>Kategória :</v>
          </cell>
          <cell r="F4072" t="str">
            <v>MŽ</v>
          </cell>
        </row>
        <row r="4073">
          <cell r="I4073" t="str">
            <v>Rozhodca</v>
          </cell>
          <cell r="P4073" t="str">
            <v>Víťaz</v>
          </cell>
        </row>
        <row r="4074">
          <cell r="E4074" t="str">
            <v>Skupina :</v>
          </cell>
          <cell r="F4074" t="e">
            <v>#N/A</v>
          </cell>
          <cell r="I4074" t="e">
            <v>#N/A</v>
          </cell>
          <cell r="N4074" t="str">
            <v/>
          </cell>
        </row>
        <row r="4076">
          <cell r="E4076" t="str">
            <v>Zápas:</v>
          </cell>
          <cell r="F4076" t="e">
            <v>#N/A</v>
          </cell>
        </row>
        <row r="4077">
          <cell r="H4077" t="str">
            <v>Udelené karty - priestupok</v>
          </cell>
        </row>
        <row r="4079">
          <cell r="I4079" t="e">
            <v>#N/A</v>
          </cell>
          <cell r="P4079" t="e">
            <v>#N/A</v>
          </cell>
        </row>
        <row r="4080">
          <cell r="H4080" t="str">
            <v>Ž</v>
          </cell>
          <cell r="O4080" t="str">
            <v>Ž</v>
          </cell>
        </row>
        <row r="4081">
          <cell r="H4081" t="str">
            <v>ŽČ</v>
          </cell>
          <cell r="O4081" t="str">
            <v>ŽČ</v>
          </cell>
        </row>
        <row r="4082">
          <cell r="H4082" t="str">
            <v>ŽČ</v>
          </cell>
          <cell r="O4082" t="str">
            <v>ŽČ</v>
          </cell>
        </row>
        <row r="4085">
          <cell r="A4085" t="e">
            <v>#N/A</v>
          </cell>
          <cell r="E4085" t="str">
            <v xml:space="preserve">zápas č. </v>
          </cell>
          <cell r="F4085" t="str">
            <v/>
          </cell>
          <cell r="H4085" t="str">
            <v>Servis</v>
          </cell>
          <cell r="V4085" t="str">
            <v>pomer</v>
          </cell>
          <cell r="Z4085" t="str">
            <v/>
          </cell>
          <cell r="AA4085" t="str">
            <v/>
          </cell>
        </row>
        <row r="4086">
          <cell r="G4086" t="str">
            <v>Time out</v>
          </cell>
          <cell r="H4086" t="str">
            <v>Príjem</v>
          </cell>
          <cell r="N4086">
            <v>1</v>
          </cell>
          <cell r="O4086">
            <v>2</v>
          </cell>
          <cell r="P4086">
            <v>3</v>
          </cell>
          <cell r="Q4086">
            <v>4</v>
          </cell>
          <cell r="R4086">
            <v>5</v>
          </cell>
          <cell r="S4086">
            <v>6</v>
          </cell>
          <cell r="T4086">
            <v>7</v>
          </cell>
          <cell r="V4086" t="str">
            <v>setov</v>
          </cell>
        </row>
        <row r="4087">
          <cell r="A4087" t="e">
            <v>#N/A</v>
          </cell>
          <cell r="E4087" t="str">
            <v>Stôl:</v>
          </cell>
          <cell r="F4087" t="e">
            <v>#N/A</v>
          </cell>
          <cell r="I4087" t="e">
            <v>#N/A</v>
          </cell>
          <cell r="V4087" t="str">
            <v/>
          </cell>
        </row>
        <row r="4089">
          <cell r="E4089" t="str">
            <v>Dátum:</v>
          </cell>
          <cell r="F4089">
            <v>43211</v>
          </cell>
        </row>
        <row r="4090">
          <cell r="A4090" t="e">
            <v>#N/A</v>
          </cell>
          <cell r="E4090" t="str">
            <v>Čas:</v>
          </cell>
          <cell r="I4090" t="e">
            <v>#N/A</v>
          </cell>
          <cell r="V4090" t="str">
            <v/>
          </cell>
        </row>
        <row r="4092">
          <cell r="E4092" t="str">
            <v>Kategória :</v>
          </cell>
          <cell r="F4092" t="str">
            <v>MŽ</v>
          </cell>
        </row>
        <row r="4093">
          <cell r="I4093" t="str">
            <v>Rozhodca</v>
          </cell>
          <cell r="P4093" t="str">
            <v>Víťaz</v>
          </cell>
        </row>
        <row r="4094">
          <cell r="E4094" t="str">
            <v>Skupina :</v>
          </cell>
          <cell r="F4094" t="e">
            <v>#N/A</v>
          </cell>
          <cell r="I4094" t="e">
            <v>#N/A</v>
          </cell>
          <cell r="N4094" t="str">
            <v/>
          </cell>
        </row>
        <row r="4096">
          <cell r="E4096" t="str">
            <v>Zápas:</v>
          </cell>
          <cell r="F4096" t="e">
            <v>#N/A</v>
          </cell>
        </row>
        <row r="4097">
          <cell r="H4097" t="str">
            <v>Udelené karty - priestupok</v>
          </cell>
        </row>
        <row r="4099">
          <cell r="I4099" t="e">
            <v>#N/A</v>
          </cell>
          <cell r="P4099" t="e">
            <v>#N/A</v>
          </cell>
        </row>
        <row r="4100">
          <cell r="H4100" t="str">
            <v>Ž</v>
          </cell>
          <cell r="O4100" t="str">
            <v>Ž</v>
          </cell>
        </row>
        <row r="4101">
          <cell r="H4101" t="str">
            <v>ŽČ</v>
          </cell>
          <cell r="O4101" t="str">
            <v>ŽČ</v>
          </cell>
        </row>
        <row r="4102">
          <cell r="H4102" t="str">
            <v>ŽČ</v>
          </cell>
          <cell r="O4102" t="str">
            <v>ŽČ</v>
          </cell>
        </row>
        <row r="4105">
          <cell r="A4105" t="e">
            <v>#N/A</v>
          </cell>
          <cell r="E4105" t="str">
            <v xml:space="preserve">zápas č. </v>
          </cell>
          <cell r="F4105" t="str">
            <v/>
          </cell>
          <cell r="H4105" t="str">
            <v>Servis</v>
          </cell>
          <cell r="V4105" t="str">
            <v>pomer</v>
          </cell>
          <cell r="Z4105" t="str">
            <v/>
          </cell>
          <cell r="AA4105" t="str">
            <v/>
          </cell>
        </row>
        <row r="4106">
          <cell r="G4106" t="str">
            <v>Time out</v>
          </cell>
          <cell r="H4106" t="str">
            <v>Príjem</v>
          </cell>
          <cell r="N4106">
            <v>1</v>
          </cell>
          <cell r="O4106">
            <v>2</v>
          </cell>
          <cell r="P4106">
            <v>3</v>
          </cell>
          <cell r="Q4106">
            <v>4</v>
          </cell>
          <cell r="R4106">
            <v>5</v>
          </cell>
          <cell r="S4106">
            <v>6</v>
          </cell>
          <cell r="T4106">
            <v>7</v>
          </cell>
          <cell r="V4106" t="str">
            <v>setov</v>
          </cell>
        </row>
        <row r="4107">
          <cell r="A4107" t="e">
            <v>#N/A</v>
          </cell>
          <cell r="E4107" t="str">
            <v>Stôl:</v>
          </cell>
          <cell r="F4107" t="e">
            <v>#N/A</v>
          </cell>
          <cell r="I4107" t="e">
            <v>#N/A</v>
          </cell>
          <cell r="V4107" t="str">
            <v/>
          </cell>
        </row>
        <row r="4109">
          <cell r="E4109" t="str">
            <v>Dátum:</v>
          </cell>
          <cell r="F4109">
            <v>43211</v>
          </cell>
        </row>
        <row r="4110">
          <cell r="A4110" t="e">
            <v>#N/A</v>
          </cell>
          <cell r="E4110" t="str">
            <v>Čas:</v>
          </cell>
          <cell r="I4110" t="e">
            <v>#N/A</v>
          </cell>
          <cell r="V4110" t="str">
            <v/>
          </cell>
        </row>
        <row r="4112">
          <cell r="E4112" t="str">
            <v>Kategória :</v>
          </cell>
          <cell r="F4112" t="str">
            <v>MŽ</v>
          </cell>
        </row>
        <row r="4113">
          <cell r="I4113" t="str">
            <v>Rozhodca</v>
          </cell>
          <cell r="P4113" t="str">
            <v>Víťaz</v>
          </cell>
        </row>
        <row r="4114">
          <cell r="E4114" t="str">
            <v>Skupina :</v>
          </cell>
          <cell r="F4114" t="e">
            <v>#N/A</v>
          </cell>
          <cell r="I4114" t="e">
            <v>#N/A</v>
          </cell>
          <cell r="N4114" t="str">
            <v/>
          </cell>
        </row>
        <row r="4116">
          <cell r="E4116" t="str">
            <v>Zápas:</v>
          </cell>
          <cell r="F4116" t="e">
            <v>#N/A</v>
          </cell>
        </row>
        <row r="4117">
          <cell r="H4117" t="str">
            <v>Udelené karty - priestupok</v>
          </cell>
        </row>
        <row r="4119">
          <cell r="I4119" t="e">
            <v>#N/A</v>
          </cell>
          <cell r="P4119" t="e">
            <v>#N/A</v>
          </cell>
        </row>
        <row r="4120">
          <cell r="H4120" t="str">
            <v>Ž</v>
          </cell>
          <cell r="O4120" t="str">
            <v>Ž</v>
          </cell>
        </row>
        <row r="4121">
          <cell r="H4121" t="str">
            <v>ŽČ</v>
          </cell>
          <cell r="O4121" t="str">
            <v>ŽČ</v>
          </cell>
        </row>
        <row r="4122">
          <cell r="H4122" t="str">
            <v>ŽČ</v>
          </cell>
          <cell r="O4122" t="str">
            <v>ŽČ</v>
          </cell>
        </row>
        <row r="4125">
          <cell r="A4125" t="e">
            <v>#N/A</v>
          </cell>
          <cell r="E4125" t="str">
            <v xml:space="preserve">zápas č. </v>
          </cell>
          <cell r="F4125" t="str">
            <v/>
          </cell>
          <cell r="H4125" t="str">
            <v>Servis</v>
          </cell>
          <cell r="V4125" t="str">
            <v>pomer</v>
          </cell>
          <cell r="Z4125" t="str">
            <v/>
          </cell>
          <cell r="AA4125" t="str">
            <v/>
          </cell>
        </row>
        <row r="4126">
          <cell r="G4126" t="str">
            <v>Time out</v>
          </cell>
          <cell r="H4126" t="str">
            <v>Príjem</v>
          </cell>
          <cell r="N4126">
            <v>1</v>
          </cell>
          <cell r="O4126">
            <v>2</v>
          </cell>
          <cell r="P4126">
            <v>3</v>
          </cell>
          <cell r="Q4126">
            <v>4</v>
          </cell>
          <cell r="R4126">
            <v>5</v>
          </cell>
          <cell r="S4126">
            <v>6</v>
          </cell>
          <cell r="T4126">
            <v>7</v>
          </cell>
          <cell r="V4126" t="str">
            <v>setov</v>
          </cell>
        </row>
        <row r="4127">
          <cell r="A4127" t="e">
            <v>#N/A</v>
          </cell>
          <cell r="E4127" t="str">
            <v>Stôl:</v>
          </cell>
          <cell r="F4127" t="e">
            <v>#N/A</v>
          </cell>
          <cell r="I4127" t="e">
            <v>#N/A</v>
          </cell>
          <cell r="V4127" t="str">
            <v/>
          </cell>
        </row>
        <row r="4129">
          <cell r="E4129" t="str">
            <v>Dátum:</v>
          </cell>
          <cell r="F4129">
            <v>43211</v>
          </cell>
        </row>
        <row r="4130">
          <cell r="A4130" t="e">
            <v>#N/A</v>
          </cell>
          <cell r="E4130" t="str">
            <v>Čas:</v>
          </cell>
          <cell r="I4130" t="e">
            <v>#N/A</v>
          </cell>
          <cell r="V4130" t="str">
            <v/>
          </cell>
        </row>
        <row r="4132">
          <cell r="E4132" t="str">
            <v>Kategória :</v>
          </cell>
          <cell r="F4132" t="str">
            <v>MŽ</v>
          </cell>
        </row>
        <row r="4133">
          <cell r="I4133" t="str">
            <v>Rozhodca</v>
          </cell>
          <cell r="P4133" t="str">
            <v>Víťaz</v>
          </cell>
        </row>
        <row r="4134">
          <cell r="E4134" t="str">
            <v>Skupina :</v>
          </cell>
          <cell r="F4134" t="e">
            <v>#N/A</v>
          </cell>
          <cell r="I4134" t="e">
            <v>#N/A</v>
          </cell>
          <cell r="N4134" t="str">
            <v/>
          </cell>
        </row>
        <row r="4136">
          <cell r="E4136" t="str">
            <v>Zápas:</v>
          </cell>
          <cell r="F4136" t="e">
            <v>#N/A</v>
          </cell>
        </row>
        <row r="4137">
          <cell r="H4137" t="str">
            <v>Udelené karty - priestupok</v>
          </cell>
        </row>
        <row r="4139">
          <cell r="I4139" t="e">
            <v>#N/A</v>
          </cell>
          <cell r="P4139" t="e">
            <v>#N/A</v>
          </cell>
        </row>
        <row r="4140">
          <cell r="H4140" t="str">
            <v>Ž</v>
          </cell>
          <cell r="O4140" t="str">
            <v>Ž</v>
          </cell>
        </row>
        <row r="4141">
          <cell r="H4141" t="str">
            <v>ŽČ</v>
          </cell>
          <cell r="O4141" t="str">
            <v>ŽČ</v>
          </cell>
        </row>
        <row r="4142">
          <cell r="H4142" t="str">
            <v>ŽČ</v>
          </cell>
          <cell r="O4142" t="str">
            <v>ŽČ</v>
          </cell>
        </row>
        <row r="4145">
          <cell r="A4145" t="e">
            <v>#N/A</v>
          </cell>
          <cell r="E4145" t="str">
            <v xml:space="preserve">zápas č. </v>
          </cell>
          <cell r="F4145" t="str">
            <v/>
          </cell>
          <cell r="H4145" t="str">
            <v>Servis</v>
          </cell>
          <cell r="V4145" t="str">
            <v>pomer</v>
          </cell>
          <cell r="Z4145" t="str">
            <v/>
          </cell>
          <cell r="AA4145" t="str">
            <v/>
          </cell>
        </row>
        <row r="4146">
          <cell r="G4146" t="str">
            <v>Time out</v>
          </cell>
          <cell r="H4146" t="str">
            <v>Príjem</v>
          </cell>
          <cell r="N4146">
            <v>1</v>
          </cell>
          <cell r="O4146">
            <v>2</v>
          </cell>
          <cell r="P4146">
            <v>3</v>
          </cell>
          <cell r="Q4146">
            <v>4</v>
          </cell>
          <cell r="R4146">
            <v>5</v>
          </cell>
          <cell r="S4146">
            <v>6</v>
          </cell>
          <cell r="T4146">
            <v>7</v>
          </cell>
          <cell r="V4146" t="str">
            <v>setov</v>
          </cell>
        </row>
        <row r="4147">
          <cell r="A4147" t="e">
            <v>#N/A</v>
          </cell>
          <cell r="E4147" t="str">
            <v>Stôl:</v>
          </cell>
          <cell r="F4147" t="e">
            <v>#N/A</v>
          </cell>
          <cell r="I4147" t="e">
            <v>#N/A</v>
          </cell>
          <cell r="V4147" t="str">
            <v/>
          </cell>
        </row>
        <row r="4149">
          <cell r="E4149" t="str">
            <v>Dátum:</v>
          </cell>
          <cell r="F4149">
            <v>43211</v>
          </cell>
        </row>
        <row r="4150">
          <cell r="A4150" t="e">
            <v>#N/A</v>
          </cell>
          <cell r="E4150" t="str">
            <v>Čas:</v>
          </cell>
          <cell r="I4150" t="e">
            <v>#N/A</v>
          </cell>
          <cell r="V4150" t="str">
            <v/>
          </cell>
        </row>
        <row r="4152">
          <cell r="E4152" t="str">
            <v>Kategória :</v>
          </cell>
          <cell r="F4152" t="str">
            <v>MŽ</v>
          </cell>
        </row>
        <row r="4153">
          <cell r="I4153" t="str">
            <v>Rozhodca</v>
          </cell>
          <cell r="P4153" t="str">
            <v>Víťaz</v>
          </cell>
        </row>
        <row r="4154">
          <cell r="E4154" t="str">
            <v>Skupina :</v>
          </cell>
          <cell r="F4154" t="e">
            <v>#N/A</v>
          </cell>
          <cell r="I4154" t="e">
            <v>#N/A</v>
          </cell>
          <cell r="N4154" t="str">
            <v/>
          </cell>
        </row>
        <row r="4156">
          <cell r="E4156" t="str">
            <v>Zápas:</v>
          </cell>
          <cell r="F4156" t="e">
            <v>#N/A</v>
          </cell>
        </row>
        <row r="4157">
          <cell r="H4157" t="str">
            <v>Udelené karty - priestupok</v>
          </cell>
        </row>
        <row r="4159">
          <cell r="I4159" t="e">
            <v>#N/A</v>
          </cell>
          <cell r="P4159" t="e">
            <v>#N/A</v>
          </cell>
        </row>
        <row r="4160">
          <cell r="H4160" t="str">
            <v>Ž</v>
          </cell>
          <cell r="O4160" t="str">
            <v>Ž</v>
          </cell>
        </row>
        <row r="4161">
          <cell r="H4161" t="str">
            <v>ŽČ</v>
          </cell>
          <cell r="O4161" t="str">
            <v>ŽČ</v>
          </cell>
        </row>
        <row r="4162">
          <cell r="H4162" t="str">
            <v>ŽČ</v>
          </cell>
          <cell r="O4162" t="str">
            <v>ŽČ</v>
          </cell>
        </row>
        <row r="4165">
          <cell r="A4165" t="e">
            <v>#N/A</v>
          </cell>
          <cell r="E4165" t="str">
            <v xml:space="preserve">zápas č. </v>
          </cell>
          <cell r="F4165" t="str">
            <v/>
          </cell>
          <cell r="H4165" t="str">
            <v>Servis</v>
          </cell>
          <cell r="V4165" t="str">
            <v>pomer</v>
          </cell>
          <cell r="Z4165" t="str">
            <v/>
          </cell>
          <cell r="AA4165" t="str">
            <v/>
          </cell>
        </row>
        <row r="4166">
          <cell r="G4166" t="str">
            <v>Time out</v>
          </cell>
          <cell r="H4166" t="str">
            <v>Príjem</v>
          </cell>
          <cell r="N4166">
            <v>1</v>
          </cell>
          <cell r="O4166">
            <v>2</v>
          </cell>
          <cell r="P4166">
            <v>3</v>
          </cell>
          <cell r="Q4166">
            <v>4</v>
          </cell>
          <cell r="R4166">
            <v>5</v>
          </cell>
          <cell r="S4166">
            <v>6</v>
          </cell>
          <cell r="T4166">
            <v>7</v>
          </cell>
          <cell r="V4166" t="str">
            <v>setov</v>
          </cell>
        </row>
        <row r="4167">
          <cell r="A4167" t="e">
            <v>#N/A</v>
          </cell>
          <cell r="E4167" t="str">
            <v>Stôl:</v>
          </cell>
          <cell r="F4167" t="e">
            <v>#N/A</v>
          </cell>
          <cell r="I4167" t="e">
            <v>#N/A</v>
          </cell>
          <cell r="V4167" t="str">
            <v/>
          </cell>
        </row>
        <row r="4169">
          <cell r="E4169" t="str">
            <v>Dátum:</v>
          </cell>
          <cell r="F4169">
            <v>43211</v>
          </cell>
        </row>
        <row r="4170">
          <cell r="A4170" t="e">
            <v>#N/A</v>
          </cell>
          <cell r="E4170" t="str">
            <v>Čas:</v>
          </cell>
          <cell r="I4170" t="e">
            <v>#N/A</v>
          </cell>
          <cell r="V4170" t="str">
            <v/>
          </cell>
        </row>
        <row r="4172">
          <cell r="E4172" t="str">
            <v>Kategória :</v>
          </cell>
          <cell r="F4172" t="str">
            <v>MŽ</v>
          </cell>
        </row>
        <row r="4173">
          <cell r="I4173" t="str">
            <v>Rozhodca</v>
          </cell>
          <cell r="P4173" t="str">
            <v>Víťaz</v>
          </cell>
        </row>
        <row r="4174">
          <cell r="E4174" t="str">
            <v>Skupina :</v>
          </cell>
          <cell r="F4174" t="e">
            <v>#N/A</v>
          </cell>
          <cell r="I4174" t="e">
            <v>#N/A</v>
          </cell>
          <cell r="N4174" t="str">
            <v/>
          </cell>
        </row>
        <row r="4176">
          <cell r="E4176" t="str">
            <v>Zápas:</v>
          </cell>
          <cell r="F4176" t="e">
            <v>#N/A</v>
          </cell>
        </row>
        <row r="4177">
          <cell r="H4177" t="str">
            <v>Udelené karty - priestupok</v>
          </cell>
        </row>
        <row r="4179">
          <cell r="I4179" t="e">
            <v>#N/A</v>
          </cell>
          <cell r="P4179" t="e">
            <v>#N/A</v>
          </cell>
        </row>
        <row r="4180">
          <cell r="H4180" t="str">
            <v>Ž</v>
          </cell>
          <cell r="O4180" t="str">
            <v>Ž</v>
          </cell>
        </row>
        <row r="4181">
          <cell r="H4181" t="str">
            <v>ŽČ</v>
          </cell>
          <cell r="O4181" t="str">
            <v>ŽČ</v>
          </cell>
        </row>
        <row r="4182">
          <cell r="H4182" t="str">
            <v>ŽČ</v>
          </cell>
          <cell r="O4182" t="str">
            <v>ŽČ</v>
          </cell>
        </row>
        <row r="4185">
          <cell r="A4185" t="e">
            <v>#N/A</v>
          </cell>
          <cell r="E4185" t="str">
            <v xml:space="preserve">zápas č. </v>
          </cell>
          <cell r="F4185" t="str">
            <v/>
          </cell>
          <cell r="H4185" t="str">
            <v>Servis</v>
          </cell>
          <cell r="V4185" t="str">
            <v>pomer</v>
          </cell>
          <cell r="Z4185" t="str">
            <v/>
          </cell>
          <cell r="AA4185" t="str">
            <v/>
          </cell>
        </row>
        <row r="4186">
          <cell r="G4186" t="str">
            <v>Time out</v>
          </cell>
          <cell r="H4186" t="str">
            <v>Príjem</v>
          </cell>
          <cell r="N4186">
            <v>1</v>
          </cell>
          <cell r="O4186">
            <v>2</v>
          </cell>
          <cell r="P4186">
            <v>3</v>
          </cell>
          <cell r="Q4186">
            <v>4</v>
          </cell>
          <cell r="R4186">
            <v>5</v>
          </cell>
          <cell r="S4186">
            <v>6</v>
          </cell>
          <cell r="T4186">
            <v>7</v>
          </cell>
          <cell r="V4186" t="str">
            <v>setov</v>
          </cell>
        </row>
        <row r="4187">
          <cell r="A4187" t="e">
            <v>#N/A</v>
          </cell>
          <cell r="E4187" t="str">
            <v>Stôl:</v>
          </cell>
          <cell r="F4187" t="e">
            <v>#N/A</v>
          </cell>
          <cell r="I4187" t="e">
            <v>#N/A</v>
          </cell>
          <cell r="V4187" t="str">
            <v/>
          </cell>
        </row>
        <row r="4189">
          <cell r="E4189" t="str">
            <v>Dátum:</v>
          </cell>
          <cell r="F4189">
            <v>43211</v>
          </cell>
        </row>
        <row r="4190">
          <cell r="A4190" t="e">
            <v>#N/A</v>
          </cell>
          <cell r="E4190" t="str">
            <v>Čas:</v>
          </cell>
          <cell r="I4190" t="e">
            <v>#N/A</v>
          </cell>
          <cell r="V4190" t="str">
            <v/>
          </cell>
        </row>
        <row r="4192">
          <cell r="E4192" t="str">
            <v>Kategória :</v>
          </cell>
          <cell r="F4192" t="str">
            <v>MŽ</v>
          </cell>
        </row>
        <row r="4193">
          <cell r="I4193" t="str">
            <v>Rozhodca</v>
          </cell>
          <cell r="P4193" t="str">
            <v>Víťaz</v>
          </cell>
        </row>
        <row r="4194">
          <cell r="E4194" t="str">
            <v>Skupina :</v>
          </cell>
          <cell r="F4194" t="e">
            <v>#N/A</v>
          </cell>
          <cell r="I4194" t="e">
            <v>#N/A</v>
          </cell>
          <cell r="N4194" t="str">
            <v/>
          </cell>
        </row>
        <row r="4196">
          <cell r="E4196" t="str">
            <v>Zápas:</v>
          </cell>
          <cell r="F4196" t="e">
            <v>#N/A</v>
          </cell>
        </row>
        <row r="4197">
          <cell r="H4197" t="str">
            <v>Udelené karty - priestupok</v>
          </cell>
        </row>
        <row r="4199">
          <cell r="I4199" t="e">
            <v>#N/A</v>
          </cell>
          <cell r="P4199" t="e">
            <v>#N/A</v>
          </cell>
        </row>
        <row r="4200">
          <cell r="H4200" t="str">
            <v>Ž</v>
          </cell>
          <cell r="O4200" t="str">
            <v>Ž</v>
          </cell>
        </row>
        <row r="4201">
          <cell r="H4201" t="str">
            <v>ŽČ</v>
          </cell>
          <cell r="O4201" t="str">
            <v>ŽČ</v>
          </cell>
        </row>
        <row r="4202">
          <cell r="H4202" t="str">
            <v>ŽČ</v>
          </cell>
          <cell r="O4202" t="str">
            <v>ŽČ</v>
          </cell>
        </row>
        <row r="4205">
          <cell r="A4205" t="e">
            <v>#N/A</v>
          </cell>
          <cell r="E4205" t="str">
            <v xml:space="preserve">zápas č. </v>
          </cell>
          <cell r="F4205" t="str">
            <v/>
          </cell>
          <cell r="H4205" t="str">
            <v>Servis</v>
          </cell>
          <cell r="V4205" t="str">
            <v>pomer</v>
          </cell>
          <cell r="Z4205" t="str">
            <v/>
          </cell>
          <cell r="AA4205" t="str">
            <v/>
          </cell>
        </row>
        <row r="4206">
          <cell r="G4206" t="str">
            <v>Time out</v>
          </cell>
          <cell r="H4206" t="str">
            <v>Príjem</v>
          </cell>
          <cell r="N4206">
            <v>1</v>
          </cell>
          <cell r="O4206">
            <v>2</v>
          </cell>
          <cell r="P4206">
            <v>3</v>
          </cell>
          <cell r="Q4206">
            <v>4</v>
          </cell>
          <cell r="R4206">
            <v>5</v>
          </cell>
          <cell r="S4206">
            <v>6</v>
          </cell>
          <cell r="T4206">
            <v>7</v>
          </cell>
          <cell r="V4206" t="str">
            <v>setov</v>
          </cell>
        </row>
        <row r="4207">
          <cell r="A4207" t="e">
            <v>#N/A</v>
          </cell>
          <cell r="E4207" t="str">
            <v>Stôl:</v>
          </cell>
          <cell r="F4207" t="e">
            <v>#N/A</v>
          </cell>
          <cell r="I4207" t="e">
            <v>#N/A</v>
          </cell>
          <cell r="V4207" t="str">
            <v/>
          </cell>
        </row>
        <row r="4209">
          <cell r="E4209" t="str">
            <v>Dátum:</v>
          </cell>
          <cell r="F4209">
            <v>43211</v>
          </cell>
        </row>
        <row r="4210">
          <cell r="A4210" t="e">
            <v>#N/A</v>
          </cell>
          <cell r="E4210" t="str">
            <v>Čas:</v>
          </cell>
          <cell r="I4210" t="e">
            <v>#N/A</v>
          </cell>
          <cell r="V4210" t="str">
            <v/>
          </cell>
        </row>
        <row r="4212">
          <cell r="E4212" t="str">
            <v>Kategória :</v>
          </cell>
          <cell r="F4212" t="str">
            <v>MŽ</v>
          </cell>
        </row>
        <row r="4213">
          <cell r="I4213" t="str">
            <v>Rozhodca</v>
          </cell>
          <cell r="P4213" t="str">
            <v>Víťaz</v>
          </cell>
        </row>
        <row r="4214">
          <cell r="E4214" t="str">
            <v>Skupina :</v>
          </cell>
          <cell r="F4214" t="e">
            <v>#N/A</v>
          </cell>
          <cell r="I4214" t="e">
            <v>#N/A</v>
          </cell>
          <cell r="N4214" t="str">
            <v/>
          </cell>
        </row>
        <row r="4216">
          <cell r="E4216" t="str">
            <v>Zápas:</v>
          </cell>
          <cell r="F4216" t="e">
            <v>#N/A</v>
          </cell>
        </row>
        <row r="4217">
          <cell r="H4217" t="str">
            <v>Udelené karty - priestupok</v>
          </cell>
        </row>
        <row r="4219">
          <cell r="I4219" t="e">
            <v>#N/A</v>
          </cell>
          <cell r="P4219" t="e">
            <v>#N/A</v>
          </cell>
        </row>
        <row r="4220">
          <cell r="H4220" t="str">
            <v>Ž</v>
          </cell>
          <cell r="O4220" t="str">
            <v>Ž</v>
          </cell>
        </row>
        <row r="4221">
          <cell r="H4221" t="str">
            <v>ŽČ</v>
          </cell>
          <cell r="O4221" t="str">
            <v>ŽČ</v>
          </cell>
        </row>
        <row r="4222">
          <cell r="H4222" t="str">
            <v>ŽČ</v>
          </cell>
          <cell r="O4222" t="str">
            <v>ŽČ</v>
          </cell>
        </row>
        <row r="4225">
          <cell r="A4225" t="e">
            <v>#N/A</v>
          </cell>
          <cell r="E4225" t="str">
            <v xml:space="preserve">zápas č. </v>
          </cell>
          <cell r="F4225" t="str">
            <v/>
          </cell>
          <cell r="H4225" t="str">
            <v>Servis</v>
          </cell>
          <cell r="V4225" t="str">
            <v>pomer</v>
          </cell>
          <cell r="Z4225" t="str">
            <v/>
          </cell>
          <cell r="AA4225" t="str">
            <v/>
          </cell>
        </row>
        <row r="4226">
          <cell r="G4226" t="str">
            <v>Time out</v>
          </cell>
          <cell r="H4226" t="str">
            <v>Príjem</v>
          </cell>
          <cell r="N4226">
            <v>1</v>
          </cell>
          <cell r="O4226">
            <v>2</v>
          </cell>
          <cell r="P4226">
            <v>3</v>
          </cell>
          <cell r="Q4226">
            <v>4</v>
          </cell>
          <cell r="R4226">
            <v>5</v>
          </cell>
          <cell r="S4226">
            <v>6</v>
          </cell>
          <cell r="T4226">
            <v>7</v>
          </cell>
          <cell r="V4226" t="str">
            <v>setov</v>
          </cell>
        </row>
        <row r="4227">
          <cell r="A4227" t="e">
            <v>#N/A</v>
          </cell>
          <cell r="E4227" t="str">
            <v>Stôl:</v>
          </cell>
          <cell r="F4227" t="e">
            <v>#N/A</v>
          </cell>
          <cell r="I4227" t="e">
            <v>#N/A</v>
          </cell>
          <cell r="V4227" t="str">
            <v/>
          </cell>
        </row>
        <row r="4229">
          <cell r="E4229" t="str">
            <v>Dátum:</v>
          </cell>
          <cell r="F4229">
            <v>43211</v>
          </cell>
        </row>
        <row r="4230">
          <cell r="A4230" t="e">
            <v>#N/A</v>
          </cell>
          <cell r="E4230" t="str">
            <v>Čas:</v>
          </cell>
          <cell r="I4230" t="e">
            <v>#N/A</v>
          </cell>
          <cell r="V4230" t="str">
            <v/>
          </cell>
        </row>
        <row r="4232">
          <cell r="E4232" t="str">
            <v>Kategória :</v>
          </cell>
          <cell r="F4232" t="str">
            <v>MŽ</v>
          </cell>
        </row>
        <row r="4233">
          <cell r="I4233" t="str">
            <v>Rozhodca</v>
          </cell>
          <cell r="P4233" t="str">
            <v>Víťaz</v>
          </cell>
        </row>
        <row r="4234">
          <cell r="E4234" t="str">
            <v>Skupina :</v>
          </cell>
          <cell r="F4234" t="e">
            <v>#N/A</v>
          </cell>
          <cell r="I4234" t="e">
            <v>#N/A</v>
          </cell>
          <cell r="N4234" t="str">
            <v/>
          </cell>
        </row>
        <row r="4236">
          <cell r="E4236" t="str">
            <v>Zápas:</v>
          </cell>
          <cell r="F4236" t="e">
            <v>#N/A</v>
          </cell>
        </row>
        <row r="4237">
          <cell r="H4237" t="str">
            <v>Udelené karty - priestupok</v>
          </cell>
        </row>
        <row r="4239">
          <cell r="I4239" t="e">
            <v>#N/A</v>
          </cell>
          <cell r="P4239" t="e">
            <v>#N/A</v>
          </cell>
        </row>
        <row r="4240">
          <cell r="H4240" t="str">
            <v>Ž</v>
          </cell>
          <cell r="O4240" t="str">
            <v>Ž</v>
          </cell>
        </row>
        <row r="4241">
          <cell r="H4241" t="str">
            <v>ŽČ</v>
          </cell>
          <cell r="O4241" t="str">
            <v>ŽČ</v>
          </cell>
        </row>
        <row r="4242">
          <cell r="H4242" t="str">
            <v>ŽČ</v>
          </cell>
          <cell r="O4242" t="str">
            <v>ŽČ</v>
          </cell>
        </row>
        <row r="4245">
          <cell r="A4245" t="e">
            <v>#N/A</v>
          </cell>
          <cell r="E4245" t="str">
            <v xml:space="preserve">zápas č. </v>
          </cell>
          <cell r="F4245" t="str">
            <v/>
          </cell>
          <cell r="H4245" t="str">
            <v>Servis</v>
          </cell>
          <cell r="V4245" t="str">
            <v>pomer</v>
          </cell>
          <cell r="Z4245" t="str">
            <v/>
          </cell>
          <cell r="AA4245" t="str">
            <v/>
          </cell>
        </row>
        <row r="4246">
          <cell r="G4246" t="str">
            <v>Time out</v>
          </cell>
          <cell r="H4246" t="str">
            <v>Príjem</v>
          </cell>
          <cell r="N4246">
            <v>1</v>
          </cell>
          <cell r="O4246">
            <v>2</v>
          </cell>
          <cell r="P4246">
            <v>3</v>
          </cell>
          <cell r="Q4246">
            <v>4</v>
          </cell>
          <cell r="R4246">
            <v>5</v>
          </cell>
          <cell r="S4246">
            <v>6</v>
          </cell>
          <cell r="T4246">
            <v>7</v>
          </cell>
          <cell r="V4246" t="str">
            <v>setov</v>
          </cell>
        </row>
        <row r="4247">
          <cell r="A4247" t="e">
            <v>#N/A</v>
          </cell>
          <cell r="E4247" t="str">
            <v>Stôl:</v>
          </cell>
          <cell r="F4247" t="e">
            <v>#N/A</v>
          </cell>
          <cell r="I4247" t="e">
            <v>#N/A</v>
          </cell>
          <cell r="V4247" t="str">
            <v/>
          </cell>
        </row>
        <row r="4249">
          <cell r="E4249" t="str">
            <v>Dátum:</v>
          </cell>
          <cell r="F4249">
            <v>43211</v>
          </cell>
        </row>
        <row r="4250">
          <cell r="A4250" t="e">
            <v>#N/A</v>
          </cell>
          <cell r="E4250" t="str">
            <v>Čas:</v>
          </cell>
          <cell r="I4250" t="e">
            <v>#N/A</v>
          </cell>
          <cell r="V4250" t="str">
            <v/>
          </cell>
        </row>
        <row r="4252">
          <cell r="E4252" t="str">
            <v>Kategória :</v>
          </cell>
          <cell r="F4252" t="str">
            <v>MŽ</v>
          </cell>
        </row>
        <row r="4253">
          <cell r="I4253" t="str">
            <v>Rozhodca</v>
          </cell>
          <cell r="P4253" t="str">
            <v>Víťaz</v>
          </cell>
        </row>
        <row r="4254">
          <cell r="E4254" t="str">
            <v>Skupina :</v>
          </cell>
          <cell r="F4254" t="e">
            <v>#N/A</v>
          </cell>
          <cell r="I4254" t="e">
            <v>#N/A</v>
          </cell>
          <cell r="N4254" t="str">
            <v/>
          </cell>
        </row>
        <row r="4256">
          <cell r="E4256" t="str">
            <v>Zápas:</v>
          </cell>
          <cell r="F4256" t="e">
            <v>#N/A</v>
          </cell>
        </row>
        <row r="4257">
          <cell r="H4257" t="str">
            <v>Udelené karty - priestupok</v>
          </cell>
        </row>
        <row r="4259">
          <cell r="I4259" t="e">
            <v>#N/A</v>
          </cell>
          <cell r="P4259" t="e">
            <v>#N/A</v>
          </cell>
        </row>
        <row r="4260">
          <cell r="H4260" t="str">
            <v>Ž</v>
          </cell>
          <cell r="O4260" t="str">
            <v>Ž</v>
          </cell>
        </row>
        <row r="4261">
          <cell r="H4261" t="str">
            <v>ŽČ</v>
          </cell>
          <cell r="O4261" t="str">
            <v>ŽČ</v>
          </cell>
        </row>
        <row r="4262">
          <cell r="H4262" t="str">
            <v>ŽČ</v>
          </cell>
          <cell r="O4262" t="str">
            <v>ŽČ</v>
          </cell>
        </row>
        <row r="4265">
          <cell r="A4265" t="e">
            <v>#N/A</v>
          </cell>
          <cell r="E4265" t="str">
            <v xml:space="preserve">zápas č. </v>
          </cell>
          <cell r="F4265" t="str">
            <v/>
          </cell>
          <cell r="H4265" t="str">
            <v>Servis</v>
          </cell>
          <cell r="V4265" t="str">
            <v>pomer</v>
          </cell>
          <cell r="Z4265" t="str">
            <v/>
          </cell>
          <cell r="AA4265" t="str">
            <v/>
          </cell>
        </row>
        <row r="4266">
          <cell r="G4266" t="str">
            <v>Time out</v>
          </cell>
          <cell r="H4266" t="str">
            <v>Príjem</v>
          </cell>
          <cell r="N4266">
            <v>1</v>
          </cell>
          <cell r="O4266">
            <v>2</v>
          </cell>
          <cell r="P4266">
            <v>3</v>
          </cell>
          <cell r="Q4266">
            <v>4</v>
          </cell>
          <cell r="R4266">
            <v>5</v>
          </cell>
          <cell r="S4266">
            <v>6</v>
          </cell>
          <cell r="T4266">
            <v>7</v>
          </cell>
          <cell r="V4266" t="str">
            <v>setov</v>
          </cell>
        </row>
        <row r="4267">
          <cell r="A4267" t="e">
            <v>#N/A</v>
          </cell>
          <cell r="E4267" t="str">
            <v>Stôl:</v>
          </cell>
          <cell r="F4267" t="e">
            <v>#N/A</v>
          </cell>
          <cell r="I4267" t="e">
            <v>#N/A</v>
          </cell>
          <cell r="V4267" t="str">
            <v/>
          </cell>
        </row>
        <row r="4269">
          <cell r="E4269" t="str">
            <v>Dátum:</v>
          </cell>
          <cell r="F4269">
            <v>43211</v>
          </cell>
        </row>
        <row r="4270">
          <cell r="A4270" t="e">
            <v>#N/A</v>
          </cell>
          <cell r="E4270" t="str">
            <v>Čas:</v>
          </cell>
          <cell r="I4270" t="e">
            <v>#N/A</v>
          </cell>
          <cell r="V4270" t="str">
            <v/>
          </cell>
        </row>
        <row r="4272">
          <cell r="E4272" t="str">
            <v>Kategória :</v>
          </cell>
          <cell r="F4272" t="str">
            <v>MŽ</v>
          </cell>
        </row>
        <row r="4273">
          <cell r="I4273" t="str">
            <v>Rozhodca</v>
          </cell>
          <cell r="P4273" t="str">
            <v>Víťaz</v>
          </cell>
        </row>
        <row r="4274">
          <cell r="E4274" t="str">
            <v>Skupina :</v>
          </cell>
          <cell r="F4274" t="e">
            <v>#N/A</v>
          </cell>
          <cell r="I4274" t="e">
            <v>#N/A</v>
          </cell>
          <cell r="N4274" t="str">
            <v/>
          </cell>
        </row>
        <row r="4276">
          <cell r="E4276" t="str">
            <v>Zápas:</v>
          </cell>
          <cell r="F4276" t="e">
            <v>#N/A</v>
          </cell>
        </row>
        <row r="4277">
          <cell r="H4277" t="str">
            <v>Udelené karty - priestupok</v>
          </cell>
        </row>
        <row r="4279">
          <cell r="I4279" t="e">
            <v>#N/A</v>
          </cell>
          <cell r="P4279" t="e">
            <v>#N/A</v>
          </cell>
        </row>
        <row r="4280">
          <cell r="H4280" t="str">
            <v>Ž</v>
          </cell>
          <cell r="O4280" t="str">
            <v>Ž</v>
          </cell>
        </row>
        <row r="4281">
          <cell r="H4281" t="str">
            <v>ŽČ</v>
          </cell>
          <cell r="O4281" t="str">
            <v>ŽČ</v>
          </cell>
        </row>
        <row r="4282">
          <cell r="H4282" t="str">
            <v>ŽČ</v>
          </cell>
          <cell r="O4282" t="str">
            <v>ŽČ</v>
          </cell>
        </row>
        <row r="4285">
          <cell r="A4285" t="e">
            <v>#N/A</v>
          </cell>
          <cell r="E4285" t="str">
            <v xml:space="preserve">zápas č. </v>
          </cell>
          <cell r="F4285" t="str">
            <v/>
          </cell>
          <cell r="H4285" t="str">
            <v>Servis</v>
          </cell>
          <cell r="V4285" t="str">
            <v>pomer</v>
          </cell>
          <cell r="Z4285" t="str">
            <v/>
          </cell>
          <cell r="AA4285" t="str">
            <v/>
          </cell>
        </row>
        <row r="4286">
          <cell r="G4286" t="str">
            <v>Time out</v>
          </cell>
          <cell r="H4286" t="str">
            <v>Príjem</v>
          </cell>
          <cell r="N4286">
            <v>1</v>
          </cell>
          <cell r="O4286">
            <v>2</v>
          </cell>
          <cell r="P4286">
            <v>3</v>
          </cell>
          <cell r="Q4286">
            <v>4</v>
          </cell>
          <cell r="R4286">
            <v>5</v>
          </cell>
          <cell r="S4286">
            <v>6</v>
          </cell>
          <cell r="T4286">
            <v>7</v>
          </cell>
          <cell r="V4286" t="str">
            <v>setov</v>
          </cell>
        </row>
        <row r="4287">
          <cell r="A4287" t="e">
            <v>#N/A</v>
          </cell>
          <cell r="E4287" t="str">
            <v>Stôl:</v>
          </cell>
          <cell r="F4287" t="e">
            <v>#N/A</v>
          </cell>
          <cell r="I4287" t="e">
            <v>#N/A</v>
          </cell>
          <cell r="V4287" t="str">
            <v/>
          </cell>
        </row>
        <row r="4289">
          <cell r="E4289" t="str">
            <v>Dátum:</v>
          </cell>
          <cell r="F4289">
            <v>43211</v>
          </cell>
        </row>
        <row r="4290">
          <cell r="A4290" t="e">
            <v>#N/A</v>
          </cell>
          <cell r="E4290" t="str">
            <v>Čas:</v>
          </cell>
          <cell r="I4290" t="e">
            <v>#N/A</v>
          </cell>
          <cell r="V4290" t="str">
            <v/>
          </cell>
        </row>
        <row r="4292">
          <cell r="E4292" t="str">
            <v>Kategória :</v>
          </cell>
          <cell r="F4292" t="str">
            <v>MŽ</v>
          </cell>
        </row>
        <row r="4293">
          <cell r="I4293" t="str">
            <v>Rozhodca</v>
          </cell>
          <cell r="P4293" t="str">
            <v>Víťaz</v>
          </cell>
        </row>
        <row r="4294">
          <cell r="E4294" t="str">
            <v>Skupina :</v>
          </cell>
          <cell r="F4294" t="e">
            <v>#N/A</v>
          </cell>
          <cell r="I4294" t="e">
            <v>#N/A</v>
          </cell>
          <cell r="N4294" t="str">
            <v/>
          </cell>
        </row>
        <row r="4296">
          <cell r="E4296" t="str">
            <v>Zápas:</v>
          </cell>
          <cell r="F4296" t="e">
            <v>#N/A</v>
          </cell>
        </row>
        <row r="4297">
          <cell r="H4297" t="str">
            <v>Udelené karty - priestupok</v>
          </cell>
        </row>
        <row r="4299">
          <cell r="I4299" t="e">
            <v>#N/A</v>
          </cell>
          <cell r="P4299" t="e">
            <v>#N/A</v>
          </cell>
        </row>
        <row r="4300">
          <cell r="H4300" t="str">
            <v>Ž</v>
          </cell>
          <cell r="O4300" t="str">
            <v>Ž</v>
          </cell>
        </row>
        <row r="4301">
          <cell r="H4301" t="str">
            <v>ŽČ</v>
          </cell>
          <cell r="O4301" t="str">
            <v>ŽČ</v>
          </cell>
        </row>
        <row r="4302">
          <cell r="H4302" t="str">
            <v>ŽČ</v>
          </cell>
          <cell r="O4302" t="str">
            <v>ŽČ</v>
          </cell>
        </row>
        <row r="4305">
          <cell r="A4305" t="e">
            <v>#N/A</v>
          </cell>
          <cell r="E4305" t="str">
            <v xml:space="preserve">zápas č. </v>
          </cell>
          <cell r="F4305" t="str">
            <v/>
          </cell>
          <cell r="H4305" t="str">
            <v>Servis</v>
          </cell>
          <cell r="V4305" t="str">
            <v>pomer</v>
          </cell>
          <cell r="Z4305" t="str">
            <v/>
          </cell>
          <cell r="AA4305" t="str">
            <v/>
          </cell>
        </row>
        <row r="4306">
          <cell r="G4306" t="str">
            <v>Time out</v>
          </cell>
          <cell r="H4306" t="str">
            <v>Príjem</v>
          </cell>
          <cell r="N4306">
            <v>1</v>
          </cell>
          <cell r="O4306">
            <v>2</v>
          </cell>
          <cell r="P4306">
            <v>3</v>
          </cell>
          <cell r="Q4306">
            <v>4</v>
          </cell>
          <cell r="R4306">
            <v>5</v>
          </cell>
          <cell r="S4306">
            <v>6</v>
          </cell>
          <cell r="T4306">
            <v>7</v>
          </cell>
          <cell r="V4306" t="str">
            <v>setov</v>
          </cell>
        </row>
        <row r="4307">
          <cell r="A4307" t="e">
            <v>#N/A</v>
          </cell>
          <cell r="E4307" t="str">
            <v>Stôl:</v>
          </cell>
          <cell r="F4307" t="e">
            <v>#N/A</v>
          </cell>
          <cell r="I4307" t="e">
            <v>#N/A</v>
          </cell>
          <cell r="V4307" t="str">
            <v/>
          </cell>
        </row>
        <row r="4309">
          <cell r="E4309" t="str">
            <v>Dátum:</v>
          </cell>
          <cell r="F4309">
            <v>43211</v>
          </cell>
        </row>
        <row r="4310">
          <cell r="A4310" t="e">
            <v>#N/A</v>
          </cell>
          <cell r="E4310" t="str">
            <v>Čas:</v>
          </cell>
          <cell r="I4310" t="e">
            <v>#N/A</v>
          </cell>
          <cell r="V4310" t="str">
            <v/>
          </cell>
        </row>
        <row r="4312">
          <cell r="E4312" t="str">
            <v>Kategória :</v>
          </cell>
          <cell r="F4312" t="str">
            <v>MŽ</v>
          </cell>
        </row>
        <row r="4313">
          <cell r="I4313" t="str">
            <v>Rozhodca</v>
          </cell>
          <cell r="P4313" t="str">
            <v>Víťaz</v>
          </cell>
        </row>
        <row r="4314">
          <cell r="E4314" t="str">
            <v>Skupina :</v>
          </cell>
          <cell r="F4314" t="e">
            <v>#N/A</v>
          </cell>
          <cell r="I4314" t="e">
            <v>#N/A</v>
          </cell>
          <cell r="N4314" t="str">
            <v/>
          </cell>
        </row>
        <row r="4316">
          <cell r="E4316" t="str">
            <v>Zápas:</v>
          </cell>
          <cell r="F4316" t="e">
            <v>#N/A</v>
          </cell>
        </row>
        <row r="4317">
          <cell r="H4317" t="str">
            <v>Udelené karty - priestupok</v>
          </cell>
        </row>
        <row r="4319">
          <cell r="I4319" t="e">
            <v>#N/A</v>
          </cell>
          <cell r="P4319" t="e">
            <v>#N/A</v>
          </cell>
        </row>
        <row r="4320">
          <cell r="H4320" t="str">
            <v>Ž</v>
          </cell>
          <cell r="O4320" t="str">
            <v>Ž</v>
          </cell>
        </row>
        <row r="4321">
          <cell r="H4321" t="str">
            <v>ŽČ</v>
          </cell>
          <cell r="O4321" t="str">
            <v>ŽČ</v>
          </cell>
        </row>
        <row r="4322">
          <cell r="H4322" t="str">
            <v>ŽČ</v>
          </cell>
          <cell r="O4322" t="str">
            <v>ŽČ</v>
          </cell>
        </row>
        <row r="4325">
          <cell r="A4325" t="e">
            <v>#N/A</v>
          </cell>
          <cell r="E4325" t="str">
            <v xml:space="preserve">zápas č. </v>
          </cell>
          <cell r="F4325" t="str">
            <v/>
          </cell>
          <cell r="H4325" t="str">
            <v>Servis</v>
          </cell>
          <cell r="V4325" t="str">
            <v>pomer</v>
          </cell>
          <cell r="Z4325" t="str">
            <v/>
          </cell>
          <cell r="AA4325" t="str">
            <v/>
          </cell>
        </row>
        <row r="4326">
          <cell r="G4326" t="str">
            <v>Time out</v>
          </cell>
          <cell r="H4326" t="str">
            <v>Príjem</v>
          </cell>
          <cell r="N4326">
            <v>1</v>
          </cell>
          <cell r="O4326">
            <v>2</v>
          </cell>
          <cell r="P4326">
            <v>3</v>
          </cell>
          <cell r="Q4326">
            <v>4</v>
          </cell>
          <cell r="R4326">
            <v>5</v>
          </cell>
          <cell r="S4326">
            <v>6</v>
          </cell>
          <cell r="T4326">
            <v>7</v>
          </cell>
          <cell r="V4326" t="str">
            <v>setov</v>
          </cell>
        </row>
        <row r="4327">
          <cell r="A4327" t="e">
            <v>#N/A</v>
          </cell>
          <cell r="E4327" t="str">
            <v>Stôl:</v>
          </cell>
          <cell r="F4327" t="e">
            <v>#N/A</v>
          </cell>
          <cell r="I4327" t="e">
            <v>#N/A</v>
          </cell>
          <cell r="V4327" t="str">
            <v/>
          </cell>
        </row>
        <row r="4329">
          <cell r="E4329" t="str">
            <v>Dátum:</v>
          </cell>
          <cell r="F4329">
            <v>43211</v>
          </cell>
        </row>
        <row r="4330">
          <cell r="A4330" t="e">
            <v>#N/A</v>
          </cell>
          <cell r="E4330" t="str">
            <v>Čas:</v>
          </cell>
          <cell r="I4330" t="e">
            <v>#N/A</v>
          </cell>
          <cell r="V4330" t="str">
            <v/>
          </cell>
        </row>
        <row r="4332">
          <cell r="E4332" t="str">
            <v>Kategória :</v>
          </cell>
          <cell r="F4332" t="str">
            <v>MŽ</v>
          </cell>
        </row>
        <row r="4333">
          <cell r="I4333" t="str">
            <v>Rozhodca</v>
          </cell>
          <cell r="P4333" t="str">
            <v>Víťaz</v>
          </cell>
        </row>
        <row r="4334">
          <cell r="E4334" t="str">
            <v>Skupina :</v>
          </cell>
          <cell r="F4334" t="e">
            <v>#N/A</v>
          </cell>
          <cell r="I4334" t="e">
            <v>#N/A</v>
          </cell>
          <cell r="N4334" t="str">
            <v/>
          </cell>
        </row>
        <row r="4336">
          <cell r="E4336" t="str">
            <v>Zápas:</v>
          </cell>
          <cell r="F4336" t="e">
            <v>#N/A</v>
          </cell>
        </row>
        <row r="4337">
          <cell r="H4337" t="str">
            <v>Udelené karty - priestupok</v>
          </cell>
        </row>
        <row r="4339">
          <cell r="I4339" t="e">
            <v>#N/A</v>
          </cell>
          <cell r="P4339" t="e">
            <v>#N/A</v>
          </cell>
        </row>
        <row r="4340">
          <cell r="H4340" t="str">
            <v>Ž</v>
          </cell>
          <cell r="O4340" t="str">
            <v>Ž</v>
          </cell>
        </row>
        <row r="4341">
          <cell r="H4341" t="str">
            <v>ŽČ</v>
          </cell>
          <cell r="O4341" t="str">
            <v>ŽČ</v>
          </cell>
        </row>
        <row r="4342">
          <cell r="H4342" t="str">
            <v>ŽČ</v>
          </cell>
          <cell r="O4342" t="str">
            <v>ŽČ</v>
          </cell>
        </row>
        <row r="4345">
          <cell r="A4345" t="e">
            <v>#N/A</v>
          </cell>
          <cell r="E4345" t="str">
            <v xml:space="preserve">zápas č. </v>
          </cell>
          <cell r="F4345" t="str">
            <v/>
          </cell>
          <cell r="H4345" t="str">
            <v>Servis</v>
          </cell>
          <cell r="V4345" t="str">
            <v>pomer</v>
          </cell>
          <cell r="Z4345" t="str">
            <v/>
          </cell>
          <cell r="AA4345" t="str">
            <v/>
          </cell>
        </row>
        <row r="4346">
          <cell r="G4346" t="str">
            <v>Time out</v>
          </cell>
          <cell r="H4346" t="str">
            <v>Príjem</v>
          </cell>
          <cell r="N4346">
            <v>1</v>
          </cell>
          <cell r="O4346">
            <v>2</v>
          </cell>
          <cell r="P4346">
            <v>3</v>
          </cell>
          <cell r="Q4346">
            <v>4</v>
          </cell>
          <cell r="R4346">
            <v>5</v>
          </cell>
          <cell r="S4346">
            <v>6</v>
          </cell>
          <cell r="T4346">
            <v>7</v>
          </cell>
          <cell r="V4346" t="str">
            <v>setov</v>
          </cell>
        </row>
        <row r="4347">
          <cell r="A4347" t="e">
            <v>#N/A</v>
          </cell>
          <cell r="E4347" t="str">
            <v>Stôl:</v>
          </cell>
          <cell r="F4347" t="e">
            <v>#N/A</v>
          </cell>
          <cell r="I4347" t="e">
            <v>#N/A</v>
          </cell>
          <cell r="V4347" t="str">
            <v/>
          </cell>
        </row>
        <row r="4349">
          <cell r="E4349" t="str">
            <v>Dátum:</v>
          </cell>
          <cell r="F4349">
            <v>43211</v>
          </cell>
        </row>
        <row r="4350">
          <cell r="A4350" t="e">
            <v>#N/A</v>
          </cell>
          <cell r="E4350" t="str">
            <v>Čas:</v>
          </cell>
          <cell r="I4350" t="e">
            <v>#N/A</v>
          </cell>
          <cell r="V4350" t="str">
            <v/>
          </cell>
        </row>
        <row r="4352">
          <cell r="E4352" t="str">
            <v>Kategória :</v>
          </cell>
          <cell r="F4352" t="str">
            <v>MŽ</v>
          </cell>
        </row>
        <row r="4353">
          <cell r="I4353" t="str">
            <v>Rozhodca</v>
          </cell>
          <cell r="P4353" t="str">
            <v>Víťaz</v>
          </cell>
        </row>
        <row r="4354">
          <cell r="E4354" t="str">
            <v>Skupina :</v>
          </cell>
          <cell r="F4354" t="e">
            <v>#N/A</v>
          </cell>
          <cell r="I4354" t="e">
            <v>#N/A</v>
          </cell>
          <cell r="N4354" t="str">
            <v/>
          </cell>
        </row>
        <row r="4356">
          <cell r="E4356" t="str">
            <v>Zápas:</v>
          </cell>
          <cell r="F4356" t="e">
            <v>#N/A</v>
          </cell>
        </row>
        <row r="4357">
          <cell r="H4357" t="str">
            <v>Udelené karty - priestupok</v>
          </cell>
        </row>
        <row r="4359">
          <cell r="I4359" t="e">
            <v>#N/A</v>
          </cell>
          <cell r="P4359" t="e">
            <v>#N/A</v>
          </cell>
        </row>
        <row r="4360">
          <cell r="H4360" t="str">
            <v>Ž</v>
          </cell>
          <cell r="O4360" t="str">
            <v>Ž</v>
          </cell>
        </row>
        <row r="4361">
          <cell r="H4361" t="str">
            <v>ŽČ</v>
          </cell>
          <cell r="O4361" t="str">
            <v>ŽČ</v>
          </cell>
        </row>
        <row r="4362">
          <cell r="H4362" t="str">
            <v>ŽČ</v>
          </cell>
          <cell r="O4362" t="str">
            <v>ŽČ</v>
          </cell>
        </row>
        <row r="4365">
          <cell r="A4365" t="e">
            <v>#N/A</v>
          </cell>
          <cell r="E4365" t="str">
            <v xml:space="preserve">zápas č. </v>
          </cell>
          <cell r="F4365" t="str">
            <v/>
          </cell>
          <cell r="H4365" t="str">
            <v>Servis</v>
          </cell>
          <cell r="V4365" t="str">
            <v>pomer</v>
          </cell>
          <cell r="Z4365" t="str">
            <v/>
          </cell>
          <cell r="AA4365" t="str">
            <v/>
          </cell>
        </row>
        <row r="4366">
          <cell r="G4366" t="str">
            <v>Time out</v>
          </cell>
          <cell r="H4366" t="str">
            <v>Príjem</v>
          </cell>
          <cell r="N4366">
            <v>1</v>
          </cell>
          <cell r="O4366">
            <v>2</v>
          </cell>
          <cell r="P4366">
            <v>3</v>
          </cell>
          <cell r="Q4366">
            <v>4</v>
          </cell>
          <cell r="R4366">
            <v>5</v>
          </cell>
          <cell r="S4366">
            <v>6</v>
          </cell>
          <cell r="T4366">
            <v>7</v>
          </cell>
          <cell r="V4366" t="str">
            <v>setov</v>
          </cell>
        </row>
        <row r="4367">
          <cell r="A4367" t="e">
            <v>#N/A</v>
          </cell>
          <cell r="E4367" t="str">
            <v>Stôl:</v>
          </cell>
          <cell r="F4367" t="e">
            <v>#N/A</v>
          </cell>
          <cell r="I4367" t="e">
            <v>#N/A</v>
          </cell>
          <cell r="V4367" t="str">
            <v/>
          </cell>
        </row>
        <row r="4369">
          <cell r="E4369" t="str">
            <v>Dátum:</v>
          </cell>
          <cell r="F4369">
            <v>43211</v>
          </cell>
        </row>
        <row r="4370">
          <cell r="A4370" t="e">
            <v>#N/A</v>
          </cell>
          <cell r="E4370" t="str">
            <v>Čas:</v>
          </cell>
          <cell r="I4370" t="e">
            <v>#N/A</v>
          </cell>
          <cell r="V4370" t="str">
            <v/>
          </cell>
        </row>
        <row r="4372">
          <cell r="E4372" t="str">
            <v>Kategória :</v>
          </cell>
          <cell r="F4372" t="str">
            <v>MŽ</v>
          </cell>
        </row>
        <row r="4373">
          <cell r="I4373" t="str">
            <v>Rozhodca</v>
          </cell>
          <cell r="P4373" t="str">
            <v>Víťaz</v>
          </cell>
        </row>
        <row r="4374">
          <cell r="E4374" t="str">
            <v>Skupina :</v>
          </cell>
          <cell r="F4374" t="e">
            <v>#N/A</v>
          </cell>
          <cell r="I4374" t="e">
            <v>#N/A</v>
          </cell>
          <cell r="N4374" t="str">
            <v/>
          </cell>
        </row>
        <row r="4376">
          <cell r="E4376" t="str">
            <v>Zápas:</v>
          </cell>
          <cell r="F4376" t="e">
            <v>#N/A</v>
          </cell>
        </row>
        <row r="4377">
          <cell r="H4377" t="str">
            <v>Udelené karty - priestupok</v>
          </cell>
        </row>
        <row r="4379">
          <cell r="I4379" t="e">
            <v>#N/A</v>
          </cell>
          <cell r="P4379" t="e">
            <v>#N/A</v>
          </cell>
        </row>
        <row r="4380">
          <cell r="H4380" t="str">
            <v>Ž</v>
          </cell>
          <cell r="O4380" t="str">
            <v>Ž</v>
          </cell>
        </row>
        <row r="4381">
          <cell r="H4381" t="str">
            <v>ŽČ</v>
          </cell>
          <cell r="O4381" t="str">
            <v>ŽČ</v>
          </cell>
        </row>
        <row r="4382">
          <cell r="H4382" t="str">
            <v>ŽČ</v>
          </cell>
          <cell r="O4382" t="str">
            <v>ŽČ</v>
          </cell>
        </row>
        <row r="4385">
          <cell r="A4385" t="e">
            <v>#N/A</v>
          </cell>
          <cell r="E4385" t="str">
            <v xml:space="preserve">zápas č. </v>
          </cell>
          <cell r="F4385" t="str">
            <v/>
          </cell>
          <cell r="H4385" t="str">
            <v>Servis</v>
          </cell>
          <cell r="V4385" t="str">
            <v>pomer</v>
          </cell>
          <cell r="Z4385" t="str">
            <v/>
          </cell>
          <cell r="AA4385" t="str">
            <v/>
          </cell>
        </row>
        <row r="4386">
          <cell r="G4386" t="str">
            <v>Time out</v>
          </cell>
          <cell r="H4386" t="str">
            <v>Príjem</v>
          </cell>
          <cell r="N4386">
            <v>1</v>
          </cell>
          <cell r="O4386">
            <v>2</v>
          </cell>
          <cell r="P4386">
            <v>3</v>
          </cell>
          <cell r="Q4386">
            <v>4</v>
          </cell>
          <cell r="R4386">
            <v>5</v>
          </cell>
          <cell r="S4386">
            <v>6</v>
          </cell>
          <cell r="T4386">
            <v>7</v>
          </cell>
          <cell r="V4386" t="str">
            <v>setov</v>
          </cell>
        </row>
        <row r="4387">
          <cell r="A4387" t="e">
            <v>#N/A</v>
          </cell>
          <cell r="E4387" t="str">
            <v>Stôl:</v>
          </cell>
          <cell r="F4387" t="e">
            <v>#N/A</v>
          </cell>
          <cell r="I4387" t="e">
            <v>#N/A</v>
          </cell>
          <cell r="V4387" t="str">
            <v/>
          </cell>
        </row>
        <row r="4389">
          <cell r="E4389" t="str">
            <v>Dátum:</v>
          </cell>
          <cell r="F4389">
            <v>43211</v>
          </cell>
        </row>
        <row r="4390">
          <cell r="A4390" t="e">
            <v>#N/A</v>
          </cell>
          <cell r="E4390" t="str">
            <v>Čas:</v>
          </cell>
          <cell r="I4390" t="e">
            <v>#N/A</v>
          </cell>
          <cell r="V4390" t="str">
            <v/>
          </cell>
        </row>
        <row r="4392">
          <cell r="E4392" t="str">
            <v>Kategória :</v>
          </cell>
          <cell r="F4392" t="str">
            <v>MŽ</v>
          </cell>
        </row>
        <row r="4393">
          <cell r="I4393" t="str">
            <v>Rozhodca</v>
          </cell>
          <cell r="P4393" t="str">
            <v>Víťaz</v>
          </cell>
        </row>
        <row r="4394">
          <cell r="E4394" t="str">
            <v>Skupina :</v>
          </cell>
          <cell r="F4394" t="e">
            <v>#N/A</v>
          </cell>
          <cell r="I4394" t="e">
            <v>#N/A</v>
          </cell>
          <cell r="N4394" t="str">
            <v/>
          </cell>
        </row>
        <row r="4396">
          <cell r="E4396" t="str">
            <v>Zápas:</v>
          </cell>
          <cell r="F4396" t="e">
            <v>#N/A</v>
          </cell>
        </row>
        <row r="4397">
          <cell r="H4397" t="str">
            <v>Udelené karty - priestupok</v>
          </cell>
        </row>
        <row r="4399">
          <cell r="I4399" t="e">
            <v>#N/A</v>
          </cell>
          <cell r="P4399" t="e">
            <v>#N/A</v>
          </cell>
        </row>
        <row r="4400">
          <cell r="H4400" t="str">
            <v>Ž</v>
          </cell>
          <cell r="O4400" t="str">
            <v>Ž</v>
          </cell>
        </row>
        <row r="4401">
          <cell r="H4401" t="str">
            <v>ŽČ</v>
          </cell>
          <cell r="O4401" t="str">
            <v>ŽČ</v>
          </cell>
        </row>
        <row r="4402">
          <cell r="H4402" t="str">
            <v>ŽČ</v>
          </cell>
          <cell r="O4402" t="str">
            <v>ŽČ</v>
          </cell>
        </row>
        <row r="4405">
          <cell r="A4405" t="e">
            <v>#N/A</v>
          </cell>
          <cell r="E4405" t="str">
            <v xml:space="preserve">zápas č. </v>
          </cell>
          <cell r="F4405" t="str">
            <v/>
          </cell>
          <cell r="H4405" t="str">
            <v>Servis</v>
          </cell>
          <cell r="V4405" t="str">
            <v>pomer</v>
          </cell>
          <cell r="Z4405" t="str">
            <v/>
          </cell>
          <cell r="AA4405" t="str">
            <v/>
          </cell>
        </row>
        <row r="4406">
          <cell r="G4406" t="str">
            <v>Time out</v>
          </cell>
          <cell r="H4406" t="str">
            <v>Príjem</v>
          </cell>
          <cell r="N4406">
            <v>1</v>
          </cell>
          <cell r="O4406">
            <v>2</v>
          </cell>
          <cell r="P4406">
            <v>3</v>
          </cell>
          <cell r="Q4406">
            <v>4</v>
          </cell>
          <cell r="R4406">
            <v>5</v>
          </cell>
          <cell r="S4406">
            <v>6</v>
          </cell>
          <cell r="T4406">
            <v>7</v>
          </cell>
          <cell r="V4406" t="str">
            <v>setov</v>
          </cell>
        </row>
        <row r="4407">
          <cell r="A4407" t="e">
            <v>#N/A</v>
          </cell>
          <cell r="E4407" t="str">
            <v>Stôl:</v>
          </cell>
          <cell r="F4407" t="e">
            <v>#N/A</v>
          </cell>
          <cell r="I4407" t="e">
            <v>#N/A</v>
          </cell>
          <cell r="V4407" t="str">
            <v/>
          </cell>
        </row>
        <row r="4409">
          <cell r="E4409" t="str">
            <v>Dátum:</v>
          </cell>
          <cell r="F4409">
            <v>43211</v>
          </cell>
        </row>
        <row r="4410">
          <cell r="A4410" t="e">
            <v>#N/A</v>
          </cell>
          <cell r="E4410" t="str">
            <v>Čas:</v>
          </cell>
          <cell r="I4410" t="e">
            <v>#N/A</v>
          </cell>
          <cell r="V4410" t="str">
            <v/>
          </cell>
        </row>
        <row r="4412">
          <cell r="E4412" t="str">
            <v>Kategória :</v>
          </cell>
          <cell r="F4412" t="str">
            <v>MŽ</v>
          </cell>
        </row>
        <row r="4413">
          <cell r="I4413" t="str">
            <v>Rozhodca</v>
          </cell>
          <cell r="P4413" t="str">
            <v>Víťaz</v>
          </cell>
        </row>
        <row r="4414">
          <cell r="E4414" t="str">
            <v>Skupina :</v>
          </cell>
          <cell r="F4414" t="e">
            <v>#N/A</v>
          </cell>
          <cell r="I4414" t="e">
            <v>#N/A</v>
          </cell>
          <cell r="N4414" t="str">
            <v/>
          </cell>
        </row>
        <row r="4416">
          <cell r="E4416" t="str">
            <v>Zápas:</v>
          </cell>
          <cell r="F4416" t="e">
            <v>#N/A</v>
          </cell>
        </row>
        <row r="4417">
          <cell r="H4417" t="str">
            <v>Udelené karty - priestupok</v>
          </cell>
        </row>
        <row r="4419">
          <cell r="I4419" t="e">
            <v>#N/A</v>
          </cell>
          <cell r="P4419" t="e">
            <v>#N/A</v>
          </cell>
        </row>
        <row r="4420">
          <cell r="H4420" t="str">
            <v>Ž</v>
          </cell>
          <cell r="O4420" t="str">
            <v>Ž</v>
          </cell>
        </row>
        <row r="4421">
          <cell r="H4421" t="str">
            <v>ŽČ</v>
          </cell>
          <cell r="O4421" t="str">
            <v>ŽČ</v>
          </cell>
        </row>
        <row r="4422">
          <cell r="H4422" t="str">
            <v>ŽČ</v>
          </cell>
          <cell r="O4422" t="str">
            <v>ŽČ</v>
          </cell>
        </row>
        <row r="4425">
          <cell r="A4425" t="e">
            <v>#N/A</v>
          </cell>
          <cell r="E4425" t="str">
            <v xml:space="preserve">zápas č. </v>
          </cell>
          <cell r="F4425" t="str">
            <v/>
          </cell>
          <cell r="H4425" t="str">
            <v>Servis</v>
          </cell>
          <cell r="V4425" t="str">
            <v>pomer</v>
          </cell>
          <cell r="Z4425" t="str">
            <v/>
          </cell>
          <cell r="AA4425" t="str">
            <v/>
          </cell>
        </row>
        <row r="4426">
          <cell r="G4426" t="str">
            <v>Time out</v>
          </cell>
          <cell r="H4426" t="str">
            <v>Príjem</v>
          </cell>
          <cell r="N4426">
            <v>1</v>
          </cell>
          <cell r="O4426">
            <v>2</v>
          </cell>
          <cell r="P4426">
            <v>3</v>
          </cell>
          <cell r="Q4426">
            <v>4</v>
          </cell>
          <cell r="R4426">
            <v>5</v>
          </cell>
          <cell r="S4426">
            <v>6</v>
          </cell>
          <cell r="T4426">
            <v>7</v>
          </cell>
          <cell r="V4426" t="str">
            <v>setov</v>
          </cell>
        </row>
        <row r="4427">
          <cell r="A4427" t="e">
            <v>#N/A</v>
          </cell>
          <cell r="E4427" t="str">
            <v>Stôl:</v>
          </cell>
          <cell r="F4427" t="e">
            <v>#N/A</v>
          </cell>
          <cell r="I4427" t="e">
            <v>#N/A</v>
          </cell>
          <cell r="V4427" t="str">
            <v/>
          </cell>
        </row>
        <row r="4429">
          <cell r="E4429" t="str">
            <v>Dátum:</v>
          </cell>
          <cell r="F4429">
            <v>43211</v>
          </cell>
        </row>
        <row r="4430">
          <cell r="A4430" t="e">
            <v>#N/A</v>
          </cell>
          <cell r="E4430" t="str">
            <v>Čas:</v>
          </cell>
          <cell r="I4430" t="e">
            <v>#N/A</v>
          </cell>
          <cell r="V4430" t="str">
            <v/>
          </cell>
        </row>
        <row r="4432">
          <cell r="E4432" t="str">
            <v>Kategória :</v>
          </cell>
          <cell r="F4432" t="str">
            <v>MŽ</v>
          </cell>
        </row>
        <row r="4433">
          <cell r="I4433" t="str">
            <v>Rozhodca</v>
          </cell>
          <cell r="P4433" t="str">
            <v>Víťaz</v>
          </cell>
        </row>
        <row r="4434">
          <cell r="E4434" t="str">
            <v>Skupina :</v>
          </cell>
          <cell r="F4434" t="e">
            <v>#N/A</v>
          </cell>
          <cell r="I4434" t="e">
            <v>#N/A</v>
          </cell>
          <cell r="N4434" t="str">
            <v/>
          </cell>
        </row>
        <row r="4436">
          <cell r="E4436" t="str">
            <v>Zápas:</v>
          </cell>
          <cell r="F4436" t="e">
            <v>#N/A</v>
          </cell>
        </row>
        <row r="4437">
          <cell r="H4437" t="str">
            <v>Udelené karty - priestupok</v>
          </cell>
        </row>
        <row r="4439">
          <cell r="I4439" t="e">
            <v>#N/A</v>
          </cell>
          <cell r="P4439" t="e">
            <v>#N/A</v>
          </cell>
        </row>
        <row r="4440">
          <cell r="H4440" t="str">
            <v>Ž</v>
          </cell>
          <cell r="O4440" t="str">
            <v>Ž</v>
          </cell>
        </row>
        <row r="4441">
          <cell r="H4441" t="str">
            <v>ŽČ</v>
          </cell>
          <cell r="O4441" t="str">
            <v>ŽČ</v>
          </cell>
        </row>
        <row r="4442">
          <cell r="H4442" t="str">
            <v>ŽČ</v>
          </cell>
          <cell r="O4442" t="str">
            <v>ŽČ</v>
          </cell>
        </row>
        <row r="4445">
          <cell r="A4445" t="e">
            <v>#N/A</v>
          </cell>
          <cell r="E4445" t="str">
            <v xml:space="preserve">zápas č. </v>
          </cell>
          <cell r="F4445" t="str">
            <v/>
          </cell>
          <cell r="H4445" t="str">
            <v>Servis</v>
          </cell>
          <cell r="V4445" t="str">
            <v>pomer</v>
          </cell>
          <cell r="Z4445" t="str">
            <v/>
          </cell>
          <cell r="AA4445" t="str">
            <v/>
          </cell>
        </row>
        <row r="4446">
          <cell r="G4446" t="str">
            <v>Time out</v>
          </cell>
          <cell r="H4446" t="str">
            <v>Príjem</v>
          </cell>
          <cell r="N4446">
            <v>1</v>
          </cell>
          <cell r="O4446">
            <v>2</v>
          </cell>
          <cell r="P4446">
            <v>3</v>
          </cell>
          <cell r="Q4446">
            <v>4</v>
          </cell>
          <cell r="R4446">
            <v>5</v>
          </cell>
          <cell r="S4446">
            <v>6</v>
          </cell>
          <cell r="T4446">
            <v>7</v>
          </cell>
          <cell r="V4446" t="str">
            <v>setov</v>
          </cell>
        </row>
        <row r="4447">
          <cell r="A4447" t="e">
            <v>#N/A</v>
          </cell>
          <cell r="E4447" t="str">
            <v>Stôl:</v>
          </cell>
          <cell r="F4447" t="e">
            <v>#N/A</v>
          </cell>
          <cell r="I4447" t="e">
            <v>#N/A</v>
          </cell>
          <cell r="V4447" t="str">
            <v/>
          </cell>
        </row>
        <row r="4449">
          <cell r="E4449" t="str">
            <v>Dátum:</v>
          </cell>
          <cell r="F4449">
            <v>43211</v>
          </cell>
        </row>
        <row r="4450">
          <cell r="A4450" t="e">
            <v>#N/A</v>
          </cell>
          <cell r="E4450" t="str">
            <v>Čas:</v>
          </cell>
          <cell r="I4450" t="e">
            <v>#N/A</v>
          </cell>
          <cell r="V4450" t="str">
            <v/>
          </cell>
        </row>
        <row r="4452">
          <cell r="E4452" t="str">
            <v>Kategória :</v>
          </cell>
          <cell r="F4452" t="str">
            <v>MŽ</v>
          </cell>
        </row>
        <row r="4453">
          <cell r="I4453" t="str">
            <v>Rozhodca</v>
          </cell>
          <cell r="P4453" t="str">
            <v>Víťaz</v>
          </cell>
        </row>
        <row r="4454">
          <cell r="E4454" t="str">
            <v>Skupina :</v>
          </cell>
          <cell r="F4454" t="e">
            <v>#N/A</v>
          </cell>
          <cell r="I4454" t="e">
            <v>#N/A</v>
          </cell>
          <cell r="N4454" t="str">
            <v/>
          </cell>
        </row>
        <row r="4456">
          <cell r="E4456" t="str">
            <v>Zápas:</v>
          </cell>
          <cell r="F4456" t="e">
            <v>#N/A</v>
          </cell>
        </row>
        <row r="4457">
          <cell r="H4457" t="str">
            <v>Udelené karty - priestupok</v>
          </cell>
        </row>
        <row r="4459">
          <cell r="I4459" t="e">
            <v>#N/A</v>
          </cell>
          <cell r="P4459" t="e">
            <v>#N/A</v>
          </cell>
        </row>
        <row r="4460">
          <cell r="H4460" t="str">
            <v>Ž</v>
          </cell>
          <cell r="O4460" t="str">
            <v>Ž</v>
          </cell>
        </row>
        <row r="4461">
          <cell r="H4461" t="str">
            <v>ŽČ</v>
          </cell>
          <cell r="O4461" t="str">
            <v>ŽČ</v>
          </cell>
        </row>
        <row r="4462">
          <cell r="H4462" t="str">
            <v>ŽČ</v>
          </cell>
          <cell r="O4462" t="str">
            <v>ŽČ</v>
          </cell>
        </row>
        <row r="4465">
          <cell r="A4465" t="e">
            <v>#N/A</v>
          </cell>
          <cell r="E4465" t="str">
            <v xml:space="preserve">zápas č. </v>
          </cell>
          <cell r="F4465" t="str">
            <v/>
          </cell>
          <cell r="H4465" t="str">
            <v>Servis</v>
          </cell>
          <cell r="V4465" t="str">
            <v>pomer</v>
          </cell>
          <cell r="Z4465" t="str">
            <v/>
          </cell>
          <cell r="AA4465" t="str">
            <v/>
          </cell>
        </row>
        <row r="4466">
          <cell r="G4466" t="str">
            <v>Time out</v>
          </cell>
          <cell r="H4466" t="str">
            <v>Príjem</v>
          </cell>
          <cell r="N4466">
            <v>1</v>
          </cell>
          <cell r="O4466">
            <v>2</v>
          </cell>
          <cell r="P4466">
            <v>3</v>
          </cell>
          <cell r="Q4466">
            <v>4</v>
          </cell>
          <cell r="R4466">
            <v>5</v>
          </cell>
          <cell r="S4466">
            <v>6</v>
          </cell>
          <cell r="T4466">
            <v>7</v>
          </cell>
          <cell r="V4466" t="str">
            <v>setov</v>
          </cell>
        </row>
        <row r="4467">
          <cell r="A4467" t="e">
            <v>#N/A</v>
          </cell>
          <cell r="E4467" t="str">
            <v>Stôl:</v>
          </cell>
          <cell r="F4467" t="e">
            <v>#N/A</v>
          </cell>
          <cell r="I4467" t="e">
            <v>#N/A</v>
          </cell>
          <cell r="V4467" t="str">
            <v/>
          </cell>
        </row>
        <row r="4469">
          <cell r="E4469" t="str">
            <v>Dátum:</v>
          </cell>
          <cell r="F4469">
            <v>43211</v>
          </cell>
        </row>
        <row r="4470">
          <cell r="A4470" t="e">
            <v>#N/A</v>
          </cell>
          <cell r="E4470" t="str">
            <v>Čas:</v>
          </cell>
          <cell r="I4470" t="e">
            <v>#N/A</v>
          </cell>
          <cell r="V4470" t="str">
            <v/>
          </cell>
        </row>
        <row r="4472">
          <cell r="E4472" t="str">
            <v>Kategória :</v>
          </cell>
          <cell r="F4472" t="str">
            <v>MŽ</v>
          </cell>
        </row>
        <row r="4473">
          <cell r="I4473" t="str">
            <v>Rozhodca</v>
          </cell>
          <cell r="P4473" t="str">
            <v>Víťaz</v>
          </cell>
        </row>
        <row r="4474">
          <cell r="E4474" t="str">
            <v>Skupina :</v>
          </cell>
          <cell r="F4474" t="e">
            <v>#N/A</v>
          </cell>
          <cell r="I4474" t="e">
            <v>#N/A</v>
          </cell>
          <cell r="N4474" t="str">
            <v/>
          </cell>
        </row>
        <row r="4476">
          <cell r="E4476" t="str">
            <v>Zápas:</v>
          </cell>
          <cell r="F4476" t="e">
            <v>#N/A</v>
          </cell>
        </row>
        <row r="4477">
          <cell r="H4477" t="str">
            <v>Udelené karty - priestupok</v>
          </cell>
        </row>
        <row r="4479">
          <cell r="I4479" t="e">
            <v>#N/A</v>
          </cell>
          <cell r="P4479" t="e">
            <v>#N/A</v>
          </cell>
        </row>
        <row r="4480">
          <cell r="H4480" t="str">
            <v>Ž</v>
          </cell>
          <cell r="O4480" t="str">
            <v>Ž</v>
          </cell>
        </row>
        <row r="4481">
          <cell r="H4481" t="str">
            <v>ŽČ</v>
          </cell>
          <cell r="O4481" t="str">
            <v>ŽČ</v>
          </cell>
        </row>
        <row r="4482">
          <cell r="H4482" t="str">
            <v>ŽČ</v>
          </cell>
          <cell r="O4482" t="str">
            <v>ŽČ</v>
          </cell>
        </row>
        <row r="4485">
          <cell r="A4485" t="e">
            <v>#N/A</v>
          </cell>
          <cell r="E4485" t="str">
            <v xml:space="preserve">zápas č. </v>
          </cell>
          <cell r="F4485" t="str">
            <v/>
          </cell>
          <cell r="H4485" t="str">
            <v>Servis</v>
          </cell>
          <cell r="V4485" t="str">
            <v>pomer</v>
          </cell>
          <cell r="Z4485" t="str">
            <v/>
          </cell>
          <cell r="AA4485" t="str">
            <v/>
          </cell>
        </row>
        <row r="4486">
          <cell r="G4486" t="str">
            <v>Time out</v>
          </cell>
          <cell r="H4486" t="str">
            <v>Príjem</v>
          </cell>
          <cell r="N4486">
            <v>1</v>
          </cell>
          <cell r="O4486">
            <v>2</v>
          </cell>
          <cell r="P4486">
            <v>3</v>
          </cell>
          <cell r="Q4486">
            <v>4</v>
          </cell>
          <cell r="R4486">
            <v>5</v>
          </cell>
          <cell r="S4486">
            <v>6</v>
          </cell>
          <cell r="T4486">
            <v>7</v>
          </cell>
          <cell r="V4486" t="str">
            <v>setov</v>
          </cell>
        </row>
        <row r="4487">
          <cell r="A4487" t="e">
            <v>#N/A</v>
          </cell>
          <cell r="E4487" t="str">
            <v>Stôl:</v>
          </cell>
          <cell r="F4487" t="e">
            <v>#N/A</v>
          </cell>
          <cell r="I4487" t="e">
            <v>#N/A</v>
          </cell>
          <cell r="V4487" t="str">
            <v/>
          </cell>
        </row>
        <row r="4489">
          <cell r="E4489" t="str">
            <v>Dátum:</v>
          </cell>
          <cell r="F4489">
            <v>43211</v>
          </cell>
        </row>
        <row r="4490">
          <cell r="A4490" t="e">
            <v>#N/A</v>
          </cell>
          <cell r="E4490" t="str">
            <v>Čas:</v>
          </cell>
          <cell r="I4490" t="e">
            <v>#N/A</v>
          </cell>
          <cell r="V4490" t="str">
            <v/>
          </cell>
        </row>
        <row r="4492">
          <cell r="E4492" t="str">
            <v>Kategória :</v>
          </cell>
          <cell r="F4492" t="str">
            <v>MŽ</v>
          </cell>
        </row>
        <row r="4493">
          <cell r="I4493" t="str">
            <v>Rozhodca</v>
          </cell>
          <cell r="P4493" t="str">
            <v>Víťaz</v>
          </cell>
        </row>
        <row r="4494">
          <cell r="E4494" t="str">
            <v>Skupina :</v>
          </cell>
          <cell r="F4494" t="e">
            <v>#N/A</v>
          </cell>
          <cell r="I4494" t="e">
            <v>#N/A</v>
          </cell>
          <cell r="N4494" t="str">
            <v/>
          </cell>
        </row>
        <row r="4496">
          <cell r="E4496" t="str">
            <v>Zápas:</v>
          </cell>
          <cell r="F4496" t="e">
            <v>#N/A</v>
          </cell>
        </row>
        <row r="4497">
          <cell r="H4497" t="str">
            <v>Udelené karty - priestupok</v>
          </cell>
        </row>
        <row r="4499">
          <cell r="I4499" t="e">
            <v>#N/A</v>
          </cell>
          <cell r="P4499" t="e">
            <v>#N/A</v>
          </cell>
        </row>
        <row r="4500">
          <cell r="H4500" t="str">
            <v>Ž</v>
          </cell>
          <cell r="O4500" t="str">
            <v>Ž</v>
          </cell>
        </row>
        <row r="4501">
          <cell r="H4501" t="str">
            <v>ŽČ</v>
          </cell>
          <cell r="O4501" t="str">
            <v>ŽČ</v>
          </cell>
        </row>
        <row r="4502">
          <cell r="H4502" t="str">
            <v>ŽČ</v>
          </cell>
          <cell r="O4502" t="str">
            <v>ŽČ</v>
          </cell>
        </row>
        <row r="4505">
          <cell r="A4505" t="e">
            <v>#N/A</v>
          </cell>
          <cell r="E4505" t="str">
            <v xml:space="preserve">zápas č. </v>
          </cell>
          <cell r="F4505" t="str">
            <v/>
          </cell>
          <cell r="H4505" t="str">
            <v>Servis</v>
          </cell>
          <cell r="V4505" t="str">
            <v>pomer</v>
          </cell>
          <cell r="Z4505" t="str">
            <v/>
          </cell>
          <cell r="AA4505" t="str">
            <v/>
          </cell>
        </row>
        <row r="4506">
          <cell r="G4506" t="str">
            <v>Time out</v>
          </cell>
          <cell r="H4506" t="str">
            <v>Príjem</v>
          </cell>
          <cell r="N4506">
            <v>1</v>
          </cell>
          <cell r="O4506">
            <v>2</v>
          </cell>
          <cell r="P4506">
            <v>3</v>
          </cell>
          <cell r="Q4506">
            <v>4</v>
          </cell>
          <cell r="R4506">
            <v>5</v>
          </cell>
          <cell r="S4506">
            <v>6</v>
          </cell>
          <cell r="T4506">
            <v>7</v>
          </cell>
          <cell r="V4506" t="str">
            <v>setov</v>
          </cell>
        </row>
        <row r="4507">
          <cell r="A4507" t="e">
            <v>#N/A</v>
          </cell>
          <cell r="E4507" t="str">
            <v>Stôl:</v>
          </cell>
          <cell r="F4507" t="e">
            <v>#N/A</v>
          </cell>
          <cell r="I4507" t="e">
            <v>#N/A</v>
          </cell>
          <cell r="V4507" t="str">
            <v/>
          </cell>
        </row>
        <row r="4509">
          <cell r="E4509" t="str">
            <v>Dátum:</v>
          </cell>
          <cell r="F4509">
            <v>43211</v>
          </cell>
        </row>
        <row r="4510">
          <cell r="A4510" t="e">
            <v>#N/A</v>
          </cell>
          <cell r="E4510" t="str">
            <v>Čas:</v>
          </cell>
          <cell r="I4510" t="e">
            <v>#N/A</v>
          </cell>
          <cell r="V4510" t="str">
            <v/>
          </cell>
        </row>
        <row r="4512">
          <cell r="E4512" t="str">
            <v>Kategória :</v>
          </cell>
          <cell r="F4512" t="str">
            <v>MŽ</v>
          </cell>
        </row>
        <row r="4513">
          <cell r="I4513" t="str">
            <v>Rozhodca</v>
          </cell>
          <cell r="P4513" t="str">
            <v>Víťaz</v>
          </cell>
        </row>
        <row r="4514">
          <cell r="E4514" t="str">
            <v>Skupina :</v>
          </cell>
          <cell r="F4514" t="e">
            <v>#N/A</v>
          </cell>
          <cell r="I4514" t="e">
            <v>#N/A</v>
          </cell>
          <cell r="N4514" t="str">
            <v/>
          </cell>
        </row>
        <row r="4516">
          <cell r="E4516" t="str">
            <v>Zápas:</v>
          </cell>
          <cell r="F4516" t="e">
            <v>#N/A</v>
          </cell>
        </row>
        <row r="4517">
          <cell r="H4517" t="str">
            <v>Udelené karty - priestupok</v>
          </cell>
        </row>
        <row r="4519">
          <cell r="I4519" t="e">
            <v>#N/A</v>
          </cell>
          <cell r="P4519" t="e">
            <v>#N/A</v>
          </cell>
        </row>
        <row r="4520">
          <cell r="H4520" t="str">
            <v>Ž</v>
          </cell>
          <cell r="O4520" t="str">
            <v>Ž</v>
          </cell>
        </row>
        <row r="4521">
          <cell r="H4521" t="str">
            <v>ŽČ</v>
          </cell>
          <cell r="O4521" t="str">
            <v>ŽČ</v>
          </cell>
        </row>
        <row r="4522">
          <cell r="H4522" t="str">
            <v>ŽČ</v>
          </cell>
          <cell r="O4522" t="str">
            <v>ŽČ</v>
          </cell>
        </row>
        <row r="4525">
          <cell r="A4525" t="e">
            <v>#N/A</v>
          </cell>
          <cell r="E4525" t="str">
            <v xml:space="preserve">zápas č. </v>
          </cell>
          <cell r="F4525" t="str">
            <v/>
          </cell>
          <cell r="H4525" t="str">
            <v>Servis</v>
          </cell>
          <cell r="V4525" t="str">
            <v>pomer</v>
          </cell>
          <cell r="Z4525" t="str">
            <v/>
          </cell>
          <cell r="AA4525" t="str">
            <v/>
          </cell>
        </row>
        <row r="4526">
          <cell r="G4526" t="str">
            <v>Time out</v>
          </cell>
          <cell r="H4526" t="str">
            <v>Príjem</v>
          </cell>
          <cell r="N4526">
            <v>1</v>
          </cell>
          <cell r="O4526">
            <v>2</v>
          </cell>
          <cell r="P4526">
            <v>3</v>
          </cell>
          <cell r="Q4526">
            <v>4</v>
          </cell>
          <cell r="R4526">
            <v>5</v>
          </cell>
          <cell r="S4526">
            <v>6</v>
          </cell>
          <cell r="T4526">
            <v>7</v>
          </cell>
          <cell r="V4526" t="str">
            <v>setov</v>
          </cell>
        </row>
        <row r="4527">
          <cell r="A4527" t="e">
            <v>#N/A</v>
          </cell>
          <cell r="E4527" t="str">
            <v>Stôl:</v>
          </cell>
          <cell r="F4527" t="e">
            <v>#N/A</v>
          </cell>
          <cell r="I4527" t="e">
            <v>#N/A</v>
          </cell>
          <cell r="V4527" t="str">
            <v/>
          </cell>
        </row>
        <row r="4529">
          <cell r="E4529" t="str">
            <v>Dátum:</v>
          </cell>
          <cell r="F4529">
            <v>43211</v>
          </cell>
        </row>
        <row r="4530">
          <cell r="A4530" t="e">
            <v>#N/A</v>
          </cell>
          <cell r="E4530" t="str">
            <v>Čas:</v>
          </cell>
          <cell r="I4530" t="e">
            <v>#N/A</v>
          </cell>
          <cell r="V4530" t="str">
            <v/>
          </cell>
        </row>
        <row r="4532">
          <cell r="E4532" t="str">
            <v>Kategória :</v>
          </cell>
          <cell r="F4532" t="str">
            <v>MŽ</v>
          </cell>
        </row>
        <row r="4533">
          <cell r="I4533" t="str">
            <v>Rozhodca</v>
          </cell>
          <cell r="P4533" t="str">
            <v>Víťaz</v>
          </cell>
        </row>
        <row r="4534">
          <cell r="E4534" t="str">
            <v>Skupina :</v>
          </cell>
          <cell r="F4534" t="e">
            <v>#N/A</v>
          </cell>
          <cell r="I4534" t="e">
            <v>#N/A</v>
          </cell>
          <cell r="N4534" t="str">
            <v/>
          </cell>
        </row>
        <row r="4536">
          <cell r="E4536" t="str">
            <v>Zápas:</v>
          </cell>
          <cell r="F4536" t="e">
            <v>#N/A</v>
          </cell>
        </row>
        <row r="4537">
          <cell r="H4537" t="str">
            <v>Udelené karty - priestupok</v>
          </cell>
        </row>
        <row r="4539">
          <cell r="I4539" t="e">
            <v>#N/A</v>
          </cell>
          <cell r="P4539" t="e">
            <v>#N/A</v>
          </cell>
        </row>
        <row r="4540">
          <cell r="H4540" t="str">
            <v>Ž</v>
          </cell>
          <cell r="O4540" t="str">
            <v>Ž</v>
          </cell>
        </row>
        <row r="4541">
          <cell r="H4541" t="str">
            <v>ŽČ</v>
          </cell>
          <cell r="O4541" t="str">
            <v>ŽČ</v>
          </cell>
        </row>
        <row r="4542">
          <cell r="H4542" t="str">
            <v>ŽČ</v>
          </cell>
          <cell r="O4542" t="str">
            <v>ŽČ</v>
          </cell>
        </row>
        <row r="4545">
          <cell r="A4545" t="e">
            <v>#N/A</v>
          </cell>
          <cell r="E4545" t="str">
            <v xml:space="preserve">zápas č. </v>
          </cell>
          <cell r="F4545" t="str">
            <v/>
          </cell>
          <cell r="H4545" t="str">
            <v>Servis</v>
          </cell>
          <cell r="V4545" t="str">
            <v>pomer</v>
          </cell>
          <cell r="Z4545" t="str">
            <v/>
          </cell>
          <cell r="AA4545" t="str">
            <v/>
          </cell>
        </row>
        <row r="4546">
          <cell r="G4546" t="str">
            <v>Time out</v>
          </cell>
          <cell r="H4546" t="str">
            <v>Príjem</v>
          </cell>
          <cell r="N4546">
            <v>1</v>
          </cell>
          <cell r="O4546">
            <v>2</v>
          </cell>
          <cell r="P4546">
            <v>3</v>
          </cell>
          <cell r="Q4546">
            <v>4</v>
          </cell>
          <cell r="R4546">
            <v>5</v>
          </cell>
          <cell r="S4546">
            <v>6</v>
          </cell>
          <cell r="T4546">
            <v>7</v>
          </cell>
          <cell r="V4546" t="str">
            <v>setov</v>
          </cell>
        </row>
        <row r="4547">
          <cell r="A4547" t="e">
            <v>#N/A</v>
          </cell>
          <cell r="E4547" t="str">
            <v>Stôl:</v>
          </cell>
          <cell r="F4547" t="e">
            <v>#N/A</v>
          </cell>
          <cell r="I4547" t="e">
            <v>#N/A</v>
          </cell>
          <cell r="V4547" t="str">
            <v/>
          </cell>
        </row>
        <row r="4549">
          <cell r="E4549" t="str">
            <v>Dátum:</v>
          </cell>
          <cell r="F4549">
            <v>43211</v>
          </cell>
        </row>
        <row r="4550">
          <cell r="A4550" t="e">
            <v>#N/A</v>
          </cell>
          <cell r="E4550" t="str">
            <v>Čas:</v>
          </cell>
          <cell r="I4550" t="e">
            <v>#N/A</v>
          </cell>
          <cell r="V4550" t="str">
            <v/>
          </cell>
        </row>
        <row r="4552">
          <cell r="E4552" t="str">
            <v>Kategória :</v>
          </cell>
          <cell r="F4552" t="str">
            <v>MŽ</v>
          </cell>
        </row>
        <row r="4553">
          <cell r="I4553" t="str">
            <v>Rozhodca</v>
          </cell>
          <cell r="P4553" t="str">
            <v>Víťaz</v>
          </cell>
        </row>
        <row r="4554">
          <cell r="E4554" t="str">
            <v>Skupina :</v>
          </cell>
          <cell r="F4554" t="e">
            <v>#N/A</v>
          </cell>
          <cell r="I4554" t="e">
            <v>#N/A</v>
          </cell>
          <cell r="N4554" t="str">
            <v/>
          </cell>
        </row>
        <row r="4556">
          <cell r="E4556" t="str">
            <v>Zápas:</v>
          </cell>
          <cell r="F4556" t="e">
            <v>#N/A</v>
          </cell>
        </row>
        <row r="4557">
          <cell r="H4557" t="str">
            <v>Udelené karty - priestupok</v>
          </cell>
        </row>
        <row r="4559">
          <cell r="I4559" t="e">
            <v>#N/A</v>
          </cell>
          <cell r="P4559" t="e">
            <v>#N/A</v>
          </cell>
        </row>
        <row r="4560">
          <cell r="H4560" t="str">
            <v>Ž</v>
          </cell>
          <cell r="O4560" t="str">
            <v>Ž</v>
          </cell>
        </row>
        <row r="4561">
          <cell r="H4561" t="str">
            <v>ŽČ</v>
          </cell>
          <cell r="O4561" t="str">
            <v>ŽČ</v>
          </cell>
        </row>
        <row r="4562">
          <cell r="H4562" t="str">
            <v>ŽČ</v>
          </cell>
          <cell r="O4562" t="str">
            <v>ŽČ</v>
          </cell>
        </row>
        <row r="4565">
          <cell r="A4565" t="e">
            <v>#N/A</v>
          </cell>
          <cell r="E4565" t="str">
            <v xml:space="preserve">zápas č. </v>
          </cell>
          <cell r="F4565" t="str">
            <v/>
          </cell>
          <cell r="H4565" t="str">
            <v>Servis</v>
          </cell>
          <cell r="V4565" t="str">
            <v>pomer</v>
          </cell>
          <cell r="Z4565" t="str">
            <v/>
          </cell>
          <cell r="AA4565" t="str">
            <v/>
          </cell>
        </row>
        <row r="4566">
          <cell r="G4566" t="str">
            <v>Time out</v>
          </cell>
          <cell r="H4566" t="str">
            <v>Príjem</v>
          </cell>
          <cell r="N4566">
            <v>1</v>
          </cell>
          <cell r="O4566">
            <v>2</v>
          </cell>
          <cell r="P4566">
            <v>3</v>
          </cell>
          <cell r="Q4566">
            <v>4</v>
          </cell>
          <cell r="R4566">
            <v>5</v>
          </cell>
          <cell r="S4566">
            <v>6</v>
          </cell>
          <cell r="T4566">
            <v>7</v>
          </cell>
          <cell r="V4566" t="str">
            <v>setov</v>
          </cell>
        </row>
        <row r="4567">
          <cell r="A4567" t="e">
            <v>#N/A</v>
          </cell>
          <cell r="E4567" t="str">
            <v>Stôl:</v>
          </cell>
          <cell r="F4567" t="e">
            <v>#N/A</v>
          </cell>
          <cell r="I4567" t="e">
            <v>#N/A</v>
          </cell>
          <cell r="V4567" t="str">
            <v/>
          </cell>
        </row>
        <row r="4569">
          <cell r="E4569" t="str">
            <v>Dátum:</v>
          </cell>
          <cell r="F4569">
            <v>43211</v>
          </cell>
        </row>
        <row r="4570">
          <cell r="A4570" t="e">
            <v>#N/A</v>
          </cell>
          <cell r="E4570" t="str">
            <v>Čas:</v>
          </cell>
          <cell r="I4570" t="e">
            <v>#N/A</v>
          </cell>
          <cell r="V4570" t="str">
            <v/>
          </cell>
        </row>
        <row r="4572">
          <cell r="E4572" t="str">
            <v>Kategória :</v>
          </cell>
          <cell r="F4572" t="str">
            <v>MŽ</v>
          </cell>
        </row>
        <row r="4573">
          <cell r="I4573" t="str">
            <v>Rozhodca</v>
          </cell>
          <cell r="P4573" t="str">
            <v>Víťaz</v>
          </cell>
        </row>
        <row r="4574">
          <cell r="E4574" t="str">
            <v>Skupina :</v>
          </cell>
          <cell r="F4574" t="e">
            <v>#N/A</v>
          </cell>
          <cell r="I4574" t="e">
            <v>#N/A</v>
          </cell>
          <cell r="N4574" t="str">
            <v/>
          </cell>
        </row>
        <row r="4576">
          <cell r="E4576" t="str">
            <v>Zápas:</v>
          </cell>
          <cell r="F4576" t="e">
            <v>#N/A</v>
          </cell>
        </row>
        <row r="4577">
          <cell r="H4577" t="str">
            <v>Udelené karty - priestupok</v>
          </cell>
        </row>
        <row r="4579">
          <cell r="I4579" t="e">
            <v>#N/A</v>
          </cell>
          <cell r="P4579" t="e">
            <v>#N/A</v>
          </cell>
        </row>
        <row r="4580">
          <cell r="H4580" t="str">
            <v>Ž</v>
          </cell>
          <cell r="O4580" t="str">
            <v>Ž</v>
          </cell>
        </row>
        <row r="4581">
          <cell r="H4581" t="str">
            <v>ŽČ</v>
          </cell>
          <cell r="O4581" t="str">
            <v>ŽČ</v>
          </cell>
        </row>
        <row r="4582">
          <cell r="H4582" t="str">
            <v>ŽČ</v>
          </cell>
          <cell r="O4582" t="str">
            <v>ŽČ</v>
          </cell>
        </row>
        <row r="4585">
          <cell r="A4585" t="e">
            <v>#N/A</v>
          </cell>
          <cell r="E4585" t="str">
            <v xml:space="preserve">zápas č. </v>
          </cell>
          <cell r="F4585" t="str">
            <v/>
          </cell>
          <cell r="H4585" t="str">
            <v>Servis</v>
          </cell>
          <cell r="V4585" t="str">
            <v>pomer</v>
          </cell>
          <cell r="Z4585" t="str">
            <v/>
          </cell>
          <cell r="AA4585" t="str">
            <v/>
          </cell>
        </row>
        <row r="4586">
          <cell r="G4586" t="str">
            <v>Time out</v>
          </cell>
          <cell r="H4586" t="str">
            <v>Príjem</v>
          </cell>
          <cell r="N4586">
            <v>1</v>
          </cell>
          <cell r="O4586">
            <v>2</v>
          </cell>
          <cell r="P4586">
            <v>3</v>
          </cell>
          <cell r="Q4586">
            <v>4</v>
          </cell>
          <cell r="R4586">
            <v>5</v>
          </cell>
          <cell r="S4586">
            <v>6</v>
          </cell>
          <cell r="T4586">
            <v>7</v>
          </cell>
          <cell r="V4586" t="str">
            <v>setov</v>
          </cell>
        </row>
        <row r="4587">
          <cell r="A4587" t="e">
            <v>#N/A</v>
          </cell>
          <cell r="E4587" t="str">
            <v>Stôl:</v>
          </cell>
          <cell r="F4587" t="e">
            <v>#N/A</v>
          </cell>
          <cell r="I4587" t="e">
            <v>#N/A</v>
          </cell>
          <cell r="V4587" t="str">
            <v/>
          </cell>
        </row>
        <row r="4589">
          <cell r="E4589" t="str">
            <v>Dátum:</v>
          </cell>
          <cell r="F4589">
            <v>43211</v>
          </cell>
        </row>
        <row r="4590">
          <cell r="A4590" t="e">
            <v>#N/A</v>
          </cell>
          <cell r="E4590" t="str">
            <v>Čas:</v>
          </cell>
          <cell r="I4590" t="e">
            <v>#N/A</v>
          </cell>
          <cell r="V4590" t="str">
            <v/>
          </cell>
        </row>
        <row r="4592">
          <cell r="E4592" t="str">
            <v>Kategória :</v>
          </cell>
          <cell r="F4592" t="str">
            <v>MŽ</v>
          </cell>
        </row>
        <row r="4593">
          <cell r="I4593" t="str">
            <v>Rozhodca</v>
          </cell>
          <cell r="P4593" t="str">
            <v>Víťaz</v>
          </cell>
        </row>
        <row r="4594">
          <cell r="E4594" t="str">
            <v>Skupina :</v>
          </cell>
          <cell r="F4594" t="e">
            <v>#N/A</v>
          </cell>
          <cell r="I4594" t="e">
            <v>#N/A</v>
          </cell>
          <cell r="N4594" t="str">
            <v/>
          </cell>
        </row>
        <row r="4596">
          <cell r="E4596" t="str">
            <v>Zápas:</v>
          </cell>
          <cell r="F4596" t="e">
            <v>#N/A</v>
          </cell>
        </row>
        <row r="4597">
          <cell r="H4597" t="str">
            <v>Udelené karty - priestupok</v>
          </cell>
        </row>
        <row r="4599">
          <cell r="I4599" t="e">
            <v>#N/A</v>
          </cell>
          <cell r="P4599" t="e">
            <v>#N/A</v>
          </cell>
        </row>
        <row r="4600">
          <cell r="H4600" t="str">
            <v>Ž</v>
          </cell>
          <cell r="O4600" t="str">
            <v>Ž</v>
          </cell>
        </row>
        <row r="4601">
          <cell r="H4601" t="str">
            <v>ŽČ</v>
          </cell>
          <cell r="O4601" t="str">
            <v>ŽČ</v>
          </cell>
        </row>
        <row r="4602">
          <cell r="H4602" t="str">
            <v>ŽČ</v>
          </cell>
          <cell r="O4602" t="str">
            <v>ŽČ</v>
          </cell>
        </row>
        <row r="4605">
          <cell r="A4605" t="e">
            <v>#N/A</v>
          </cell>
          <cell r="E4605" t="str">
            <v xml:space="preserve">zápas č. </v>
          </cell>
          <cell r="F4605" t="str">
            <v/>
          </cell>
          <cell r="H4605" t="str">
            <v>Servis</v>
          </cell>
          <cell r="V4605" t="str">
            <v>pomer</v>
          </cell>
          <cell r="Z4605" t="str">
            <v/>
          </cell>
          <cell r="AA4605" t="str">
            <v/>
          </cell>
        </row>
        <row r="4606">
          <cell r="G4606" t="str">
            <v>Time out</v>
          </cell>
          <cell r="H4606" t="str">
            <v>Príjem</v>
          </cell>
          <cell r="N4606">
            <v>1</v>
          </cell>
          <cell r="O4606">
            <v>2</v>
          </cell>
          <cell r="P4606">
            <v>3</v>
          </cell>
          <cell r="Q4606">
            <v>4</v>
          </cell>
          <cell r="R4606">
            <v>5</v>
          </cell>
          <cell r="S4606">
            <v>6</v>
          </cell>
          <cell r="T4606">
            <v>7</v>
          </cell>
          <cell r="V4606" t="str">
            <v>setov</v>
          </cell>
        </row>
        <row r="4607">
          <cell r="A4607" t="e">
            <v>#N/A</v>
          </cell>
          <cell r="E4607" t="str">
            <v>Stôl:</v>
          </cell>
          <cell r="F4607" t="e">
            <v>#N/A</v>
          </cell>
          <cell r="I4607" t="e">
            <v>#N/A</v>
          </cell>
          <cell r="V4607" t="str">
            <v/>
          </cell>
        </row>
        <row r="4609">
          <cell r="E4609" t="str">
            <v>Dátum:</v>
          </cell>
          <cell r="F4609">
            <v>43211</v>
          </cell>
        </row>
        <row r="4610">
          <cell r="A4610" t="e">
            <v>#N/A</v>
          </cell>
          <cell r="E4610" t="str">
            <v>Čas:</v>
          </cell>
          <cell r="I4610" t="e">
            <v>#N/A</v>
          </cell>
          <cell r="V4610" t="str">
            <v/>
          </cell>
        </row>
        <row r="4612">
          <cell r="E4612" t="str">
            <v>Kategória :</v>
          </cell>
          <cell r="F4612" t="str">
            <v>MŽ</v>
          </cell>
        </row>
        <row r="4613">
          <cell r="I4613" t="str">
            <v>Rozhodca</v>
          </cell>
          <cell r="P4613" t="str">
            <v>Víťaz</v>
          </cell>
        </row>
        <row r="4614">
          <cell r="E4614" t="str">
            <v>Skupina :</v>
          </cell>
          <cell r="F4614" t="e">
            <v>#N/A</v>
          </cell>
          <cell r="I4614" t="e">
            <v>#N/A</v>
          </cell>
          <cell r="N4614" t="str">
            <v/>
          </cell>
        </row>
        <row r="4616">
          <cell r="E4616" t="str">
            <v>Zápas:</v>
          </cell>
          <cell r="F4616" t="e">
            <v>#N/A</v>
          </cell>
        </row>
        <row r="4617">
          <cell r="H4617" t="str">
            <v>Udelené karty - priestupok</v>
          </cell>
        </row>
        <row r="4619">
          <cell r="I4619" t="e">
            <v>#N/A</v>
          </cell>
          <cell r="P4619" t="e">
            <v>#N/A</v>
          </cell>
        </row>
        <row r="4620">
          <cell r="H4620" t="str">
            <v>Ž</v>
          </cell>
          <cell r="O4620" t="str">
            <v>Ž</v>
          </cell>
        </row>
        <row r="4621">
          <cell r="H4621" t="str">
            <v>ŽČ</v>
          </cell>
          <cell r="O4621" t="str">
            <v>ŽČ</v>
          </cell>
        </row>
        <row r="4622">
          <cell r="H4622" t="str">
            <v>ŽČ</v>
          </cell>
          <cell r="O4622" t="str">
            <v>ŽČ</v>
          </cell>
        </row>
        <row r="4625">
          <cell r="A4625" t="e">
            <v>#N/A</v>
          </cell>
          <cell r="E4625" t="str">
            <v xml:space="preserve">zápas č. </v>
          </cell>
          <cell r="F4625" t="str">
            <v/>
          </cell>
          <cell r="H4625" t="str">
            <v>Servis</v>
          </cell>
          <cell r="V4625" t="str">
            <v>pomer</v>
          </cell>
          <cell r="Z4625" t="str">
            <v/>
          </cell>
          <cell r="AA4625" t="str">
            <v/>
          </cell>
        </row>
        <row r="4626">
          <cell r="G4626" t="str">
            <v>Time out</v>
          </cell>
          <cell r="H4626" t="str">
            <v>Príjem</v>
          </cell>
          <cell r="N4626">
            <v>1</v>
          </cell>
          <cell r="O4626">
            <v>2</v>
          </cell>
          <cell r="P4626">
            <v>3</v>
          </cell>
          <cell r="Q4626">
            <v>4</v>
          </cell>
          <cell r="R4626">
            <v>5</v>
          </cell>
          <cell r="S4626">
            <v>6</v>
          </cell>
          <cell r="T4626">
            <v>7</v>
          </cell>
          <cell r="V4626" t="str">
            <v>setov</v>
          </cell>
        </row>
        <row r="4627">
          <cell r="A4627" t="e">
            <v>#N/A</v>
          </cell>
          <cell r="E4627" t="str">
            <v>Stôl:</v>
          </cell>
          <cell r="F4627" t="e">
            <v>#N/A</v>
          </cell>
          <cell r="I4627" t="e">
            <v>#N/A</v>
          </cell>
          <cell r="V4627" t="str">
            <v/>
          </cell>
        </row>
        <row r="4629">
          <cell r="E4629" t="str">
            <v>Dátum:</v>
          </cell>
          <cell r="F4629">
            <v>43211</v>
          </cell>
        </row>
        <row r="4630">
          <cell r="A4630" t="e">
            <v>#N/A</v>
          </cell>
          <cell r="E4630" t="str">
            <v>Čas:</v>
          </cell>
          <cell r="I4630" t="e">
            <v>#N/A</v>
          </cell>
          <cell r="V4630" t="str">
            <v/>
          </cell>
        </row>
        <row r="4632">
          <cell r="E4632" t="str">
            <v>Kategória :</v>
          </cell>
          <cell r="F4632" t="str">
            <v>MŽ</v>
          </cell>
        </row>
        <row r="4633">
          <cell r="I4633" t="str">
            <v>Rozhodca</v>
          </cell>
          <cell r="P4633" t="str">
            <v>Víťaz</v>
          </cell>
        </row>
        <row r="4634">
          <cell r="E4634" t="str">
            <v>Skupina :</v>
          </cell>
          <cell r="F4634" t="e">
            <v>#N/A</v>
          </cell>
          <cell r="I4634" t="e">
            <v>#N/A</v>
          </cell>
          <cell r="N4634" t="str">
            <v/>
          </cell>
        </row>
        <row r="4636">
          <cell r="E4636" t="str">
            <v>Zápas:</v>
          </cell>
          <cell r="F4636" t="e">
            <v>#N/A</v>
          </cell>
        </row>
        <row r="4637">
          <cell r="H4637" t="str">
            <v>Udelené karty - priestupok</v>
          </cell>
        </row>
        <row r="4639">
          <cell r="I4639" t="e">
            <v>#N/A</v>
          </cell>
          <cell r="P4639" t="e">
            <v>#N/A</v>
          </cell>
        </row>
        <row r="4640">
          <cell r="H4640" t="str">
            <v>Ž</v>
          </cell>
          <cell r="O4640" t="str">
            <v>Ž</v>
          </cell>
        </row>
        <row r="4641">
          <cell r="H4641" t="str">
            <v>ŽČ</v>
          </cell>
          <cell r="O4641" t="str">
            <v>ŽČ</v>
          </cell>
        </row>
        <row r="4642">
          <cell r="H4642" t="str">
            <v>ŽČ</v>
          </cell>
          <cell r="O4642" t="str">
            <v>ŽČ</v>
          </cell>
        </row>
        <row r="4645">
          <cell r="A4645" t="e">
            <v>#N/A</v>
          </cell>
          <cell r="E4645" t="str">
            <v xml:space="preserve">zápas č. </v>
          </cell>
          <cell r="F4645" t="str">
            <v/>
          </cell>
          <cell r="H4645" t="str">
            <v>Servis</v>
          </cell>
          <cell r="V4645" t="str">
            <v>pomer</v>
          </cell>
          <cell r="Z4645" t="str">
            <v/>
          </cell>
          <cell r="AA4645" t="str">
            <v/>
          </cell>
        </row>
        <row r="4646">
          <cell r="G4646" t="str">
            <v>Time out</v>
          </cell>
          <cell r="H4646" t="str">
            <v>Príjem</v>
          </cell>
          <cell r="N4646">
            <v>1</v>
          </cell>
          <cell r="O4646">
            <v>2</v>
          </cell>
          <cell r="P4646">
            <v>3</v>
          </cell>
          <cell r="Q4646">
            <v>4</v>
          </cell>
          <cell r="R4646">
            <v>5</v>
          </cell>
          <cell r="S4646">
            <v>6</v>
          </cell>
          <cell r="T4646">
            <v>7</v>
          </cell>
          <cell r="V4646" t="str">
            <v>setov</v>
          </cell>
        </row>
        <row r="4647">
          <cell r="A4647" t="e">
            <v>#N/A</v>
          </cell>
          <cell r="E4647" t="str">
            <v>Stôl:</v>
          </cell>
          <cell r="F4647" t="e">
            <v>#N/A</v>
          </cell>
          <cell r="I4647" t="e">
            <v>#N/A</v>
          </cell>
          <cell r="V4647" t="str">
            <v/>
          </cell>
        </row>
        <row r="4649">
          <cell r="E4649" t="str">
            <v>Dátum:</v>
          </cell>
          <cell r="F4649">
            <v>43211</v>
          </cell>
        </row>
        <row r="4650">
          <cell r="A4650" t="e">
            <v>#N/A</v>
          </cell>
          <cell r="E4650" t="str">
            <v>Čas:</v>
          </cell>
          <cell r="I4650" t="e">
            <v>#N/A</v>
          </cell>
          <cell r="V4650" t="str">
            <v/>
          </cell>
        </row>
        <row r="4652">
          <cell r="E4652" t="str">
            <v>Kategória :</v>
          </cell>
          <cell r="F4652" t="str">
            <v>MŽ</v>
          </cell>
        </row>
        <row r="4653">
          <cell r="I4653" t="str">
            <v>Rozhodca</v>
          </cell>
          <cell r="P4653" t="str">
            <v>Víťaz</v>
          </cell>
        </row>
        <row r="4654">
          <cell r="E4654" t="str">
            <v>Skupina :</v>
          </cell>
          <cell r="F4654" t="e">
            <v>#N/A</v>
          </cell>
          <cell r="I4654" t="e">
            <v>#N/A</v>
          </cell>
          <cell r="N4654" t="str">
            <v/>
          </cell>
        </row>
        <row r="4656">
          <cell r="E4656" t="str">
            <v>Zápas:</v>
          </cell>
          <cell r="F4656" t="e">
            <v>#N/A</v>
          </cell>
        </row>
        <row r="4657">
          <cell r="H4657" t="str">
            <v>Udelené karty - priestupok</v>
          </cell>
        </row>
        <row r="4659">
          <cell r="I4659" t="e">
            <v>#N/A</v>
          </cell>
          <cell r="P4659" t="e">
            <v>#N/A</v>
          </cell>
        </row>
        <row r="4660">
          <cell r="H4660" t="str">
            <v>Ž</v>
          </cell>
          <cell r="O4660" t="str">
            <v>Ž</v>
          </cell>
        </row>
        <row r="4661">
          <cell r="H4661" t="str">
            <v>ŽČ</v>
          </cell>
          <cell r="O4661" t="str">
            <v>ŽČ</v>
          </cell>
        </row>
        <row r="4662">
          <cell r="H4662" t="str">
            <v>ŽČ</v>
          </cell>
          <cell r="O4662" t="str">
            <v>ŽČ</v>
          </cell>
        </row>
        <row r="4665">
          <cell r="A4665" t="e">
            <v>#N/A</v>
          </cell>
          <cell r="E4665" t="str">
            <v xml:space="preserve">zápas č. </v>
          </cell>
          <cell r="F4665" t="str">
            <v/>
          </cell>
          <cell r="H4665" t="str">
            <v>Servis</v>
          </cell>
          <cell r="V4665" t="str">
            <v>pomer</v>
          </cell>
          <cell r="Z4665" t="str">
            <v/>
          </cell>
          <cell r="AA4665" t="str">
            <v/>
          </cell>
        </row>
        <row r="4666">
          <cell r="G4666" t="str">
            <v>Time out</v>
          </cell>
          <cell r="H4666" t="str">
            <v>Príjem</v>
          </cell>
          <cell r="N4666">
            <v>1</v>
          </cell>
          <cell r="O4666">
            <v>2</v>
          </cell>
          <cell r="P4666">
            <v>3</v>
          </cell>
          <cell r="Q4666">
            <v>4</v>
          </cell>
          <cell r="R4666">
            <v>5</v>
          </cell>
          <cell r="S4666">
            <v>6</v>
          </cell>
          <cell r="T4666">
            <v>7</v>
          </cell>
          <cell r="V4666" t="str">
            <v>setov</v>
          </cell>
        </row>
        <row r="4667">
          <cell r="A4667" t="e">
            <v>#N/A</v>
          </cell>
          <cell r="E4667" t="str">
            <v>Stôl:</v>
          </cell>
          <cell r="F4667" t="e">
            <v>#N/A</v>
          </cell>
          <cell r="I4667" t="e">
            <v>#N/A</v>
          </cell>
          <cell r="V4667" t="str">
            <v/>
          </cell>
        </row>
        <row r="4669">
          <cell r="E4669" t="str">
            <v>Dátum:</v>
          </cell>
          <cell r="F4669">
            <v>43211</v>
          </cell>
        </row>
        <row r="4670">
          <cell r="A4670" t="e">
            <v>#N/A</v>
          </cell>
          <cell r="E4670" t="str">
            <v>Čas:</v>
          </cell>
          <cell r="I4670" t="e">
            <v>#N/A</v>
          </cell>
          <cell r="V4670" t="str">
            <v/>
          </cell>
        </row>
        <row r="4672">
          <cell r="E4672" t="str">
            <v>Kategória :</v>
          </cell>
          <cell r="F4672" t="str">
            <v>MŽ</v>
          </cell>
        </row>
        <row r="4673">
          <cell r="I4673" t="str">
            <v>Rozhodca</v>
          </cell>
          <cell r="P4673" t="str">
            <v>Víťaz</v>
          </cell>
        </row>
        <row r="4674">
          <cell r="E4674" t="str">
            <v>Skupina :</v>
          </cell>
          <cell r="F4674" t="e">
            <v>#N/A</v>
          </cell>
          <cell r="I4674" t="e">
            <v>#N/A</v>
          </cell>
          <cell r="N4674" t="str">
            <v/>
          </cell>
        </row>
        <row r="4676">
          <cell r="E4676" t="str">
            <v>Zápas:</v>
          </cell>
          <cell r="F4676" t="e">
            <v>#N/A</v>
          </cell>
        </row>
        <row r="4677">
          <cell r="H4677" t="str">
            <v>Udelené karty - priestupok</v>
          </cell>
        </row>
        <row r="4679">
          <cell r="I4679" t="e">
            <v>#N/A</v>
          </cell>
          <cell r="P4679" t="e">
            <v>#N/A</v>
          </cell>
        </row>
        <row r="4680">
          <cell r="H4680" t="str">
            <v>Ž</v>
          </cell>
          <cell r="O4680" t="str">
            <v>Ž</v>
          </cell>
        </row>
        <row r="4681">
          <cell r="H4681" t="str">
            <v>ŽČ</v>
          </cell>
          <cell r="O4681" t="str">
            <v>ŽČ</v>
          </cell>
        </row>
        <row r="4682">
          <cell r="H4682" t="str">
            <v>ŽČ</v>
          </cell>
          <cell r="O4682" t="str">
            <v>ŽČ</v>
          </cell>
        </row>
        <row r="4685">
          <cell r="A4685" t="e">
            <v>#N/A</v>
          </cell>
          <cell r="E4685" t="str">
            <v xml:space="preserve">zápas č. </v>
          </cell>
          <cell r="F4685" t="str">
            <v/>
          </cell>
          <cell r="H4685" t="str">
            <v>Servis</v>
          </cell>
          <cell r="V4685" t="str">
            <v>pomer</v>
          </cell>
          <cell r="Z4685" t="str">
            <v/>
          </cell>
          <cell r="AA4685" t="str">
            <v/>
          </cell>
        </row>
        <row r="4686">
          <cell r="G4686" t="str">
            <v>Time out</v>
          </cell>
          <cell r="H4686" t="str">
            <v>Príjem</v>
          </cell>
          <cell r="N4686">
            <v>1</v>
          </cell>
          <cell r="O4686">
            <v>2</v>
          </cell>
          <cell r="P4686">
            <v>3</v>
          </cell>
          <cell r="Q4686">
            <v>4</v>
          </cell>
          <cell r="R4686">
            <v>5</v>
          </cell>
          <cell r="S4686">
            <v>6</v>
          </cell>
          <cell r="T4686">
            <v>7</v>
          </cell>
          <cell r="V4686" t="str">
            <v>setov</v>
          </cell>
        </row>
        <row r="4687">
          <cell r="A4687" t="e">
            <v>#N/A</v>
          </cell>
          <cell r="E4687" t="str">
            <v>Stôl:</v>
          </cell>
          <cell r="F4687" t="e">
            <v>#N/A</v>
          </cell>
          <cell r="I4687" t="e">
            <v>#N/A</v>
          </cell>
          <cell r="V4687" t="str">
            <v/>
          </cell>
        </row>
        <row r="4689">
          <cell r="E4689" t="str">
            <v>Dátum:</v>
          </cell>
          <cell r="F4689">
            <v>43211</v>
          </cell>
        </row>
        <row r="4690">
          <cell r="A4690" t="e">
            <v>#N/A</v>
          </cell>
          <cell r="E4690" t="str">
            <v>Čas:</v>
          </cell>
          <cell r="I4690" t="e">
            <v>#N/A</v>
          </cell>
          <cell r="V4690" t="str">
            <v/>
          </cell>
        </row>
        <row r="4692">
          <cell r="E4692" t="str">
            <v>Kategória :</v>
          </cell>
          <cell r="F4692" t="str">
            <v>MŽ</v>
          </cell>
        </row>
        <row r="4693">
          <cell r="I4693" t="str">
            <v>Rozhodca</v>
          </cell>
          <cell r="P4693" t="str">
            <v>Víťaz</v>
          </cell>
        </row>
        <row r="4694">
          <cell r="E4694" t="str">
            <v>Skupina :</v>
          </cell>
          <cell r="F4694" t="e">
            <v>#N/A</v>
          </cell>
          <cell r="I4694" t="e">
            <v>#N/A</v>
          </cell>
          <cell r="N4694" t="str">
            <v/>
          </cell>
        </row>
        <row r="4696">
          <cell r="E4696" t="str">
            <v>Zápas:</v>
          </cell>
          <cell r="F4696" t="e">
            <v>#N/A</v>
          </cell>
        </row>
        <row r="4697">
          <cell r="H4697" t="str">
            <v>Udelené karty - priestupok</v>
          </cell>
        </row>
        <row r="4699">
          <cell r="I4699" t="e">
            <v>#N/A</v>
          </cell>
          <cell r="P4699" t="e">
            <v>#N/A</v>
          </cell>
        </row>
        <row r="4700">
          <cell r="H4700" t="str">
            <v>Ž</v>
          </cell>
          <cell r="O4700" t="str">
            <v>Ž</v>
          </cell>
        </row>
        <row r="4701">
          <cell r="H4701" t="str">
            <v>ŽČ</v>
          </cell>
          <cell r="O4701" t="str">
            <v>ŽČ</v>
          </cell>
        </row>
        <row r="4702">
          <cell r="H4702" t="str">
            <v>ŽČ</v>
          </cell>
          <cell r="O4702" t="str">
            <v>ŽČ</v>
          </cell>
        </row>
        <row r="4705">
          <cell r="A4705" t="e">
            <v>#N/A</v>
          </cell>
          <cell r="E4705" t="str">
            <v xml:space="preserve">zápas č. </v>
          </cell>
          <cell r="F4705" t="str">
            <v/>
          </cell>
          <cell r="H4705" t="str">
            <v>Servis</v>
          </cell>
          <cell r="V4705" t="str">
            <v>pomer</v>
          </cell>
          <cell r="Z4705" t="str">
            <v/>
          </cell>
          <cell r="AA4705" t="str">
            <v/>
          </cell>
        </row>
        <row r="4706">
          <cell r="G4706" t="str">
            <v>Time out</v>
          </cell>
          <cell r="H4706" t="str">
            <v>Príjem</v>
          </cell>
          <cell r="N4706">
            <v>1</v>
          </cell>
          <cell r="O4706">
            <v>2</v>
          </cell>
          <cell r="P4706">
            <v>3</v>
          </cell>
          <cell r="Q4706">
            <v>4</v>
          </cell>
          <cell r="R4706">
            <v>5</v>
          </cell>
          <cell r="S4706">
            <v>6</v>
          </cell>
          <cell r="T4706">
            <v>7</v>
          </cell>
          <cell r="V4706" t="str">
            <v>setov</v>
          </cell>
        </row>
        <row r="4707">
          <cell r="A4707" t="e">
            <v>#N/A</v>
          </cell>
          <cell r="E4707" t="str">
            <v>Stôl:</v>
          </cell>
          <cell r="F4707" t="e">
            <v>#N/A</v>
          </cell>
          <cell r="I4707" t="e">
            <v>#N/A</v>
          </cell>
          <cell r="V4707" t="str">
            <v/>
          </cell>
        </row>
        <row r="4709">
          <cell r="E4709" t="str">
            <v>Dátum:</v>
          </cell>
          <cell r="F4709">
            <v>43211</v>
          </cell>
        </row>
        <row r="4710">
          <cell r="A4710" t="e">
            <v>#N/A</v>
          </cell>
          <cell r="E4710" t="str">
            <v>Čas:</v>
          </cell>
          <cell r="I4710" t="e">
            <v>#N/A</v>
          </cell>
          <cell r="V4710" t="str">
            <v/>
          </cell>
        </row>
        <row r="4712">
          <cell r="E4712" t="str">
            <v>Kategória :</v>
          </cell>
          <cell r="F4712" t="str">
            <v>MŽ</v>
          </cell>
        </row>
        <row r="4713">
          <cell r="I4713" t="str">
            <v>Rozhodca</v>
          </cell>
          <cell r="P4713" t="str">
            <v>Víťaz</v>
          </cell>
        </row>
        <row r="4714">
          <cell r="E4714" t="str">
            <v>Skupina :</v>
          </cell>
          <cell r="F4714" t="e">
            <v>#N/A</v>
          </cell>
          <cell r="I4714" t="e">
            <v>#N/A</v>
          </cell>
          <cell r="N4714" t="str">
            <v/>
          </cell>
        </row>
        <row r="4716">
          <cell r="E4716" t="str">
            <v>Zápas:</v>
          </cell>
          <cell r="F4716" t="e">
            <v>#N/A</v>
          </cell>
        </row>
        <row r="4717">
          <cell r="H4717" t="str">
            <v>Udelené karty - priestupok</v>
          </cell>
        </row>
        <row r="4719">
          <cell r="I4719" t="e">
            <v>#N/A</v>
          </cell>
          <cell r="P4719" t="e">
            <v>#N/A</v>
          </cell>
        </row>
        <row r="4720">
          <cell r="H4720" t="str">
            <v>Ž</v>
          </cell>
          <cell r="O4720" t="str">
            <v>Ž</v>
          </cell>
        </row>
        <row r="4721">
          <cell r="H4721" t="str">
            <v>ŽČ</v>
          </cell>
          <cell r="O4721" t="str">
            <v>ŽČ</v>
          </cell>
        </row>
        <row r="4722">
          <cell r="H4722" t="str">
            <v>ŽČ</v>
          </cell>
          <cell r="O4722" t="str">
            <v>ŽČ</v>
          </cell>
        </row>
        <row r="4725">
          <cell r="A4725" t="e">
            <v>#N/A</v>
          </cell>
          <cell r="E4725" t="str">
            <v xml:space="preserve">zápas č. </v>
          </cell>
          <cell r="F4725" t="str">
            <v/>
          </cell>
          <cell r="H4725" t="str">
            <v>Servis</v>
          </cell>
          <cell r="V4725" t="str">
            <v>pomer</v>
          </cell>
          <cell r="Z4725" t="str">
            <v/>
          </cell>
          <cell r="AA4725" t="str">
            <v/>
          </cell>
        </row>
        <row r="4726">
          <cell r="G4726" t="str">
            <v>Time out</v>
          </cell>
          <cell r="H4726" t="str">
            <v>Príjem</v>
          </cell>
          <cell r="N4726">
            <v>1</v>
          </cell>
          <cell r="O4726">
            <v>2</v>
          </cell>
          <cell r="P4726">
            <v>3</v>
          </cell>
          <cell r="Q4726">
            <v>4</v>
          </cell>
          <cell r="R4726">
            <v>5</v>
          </cell>
          <cell r="S4726">
            <v>6</v>
          </cell>
          <cell r="T4726">
            <v>7</v>
          </cell>
          <cell r="V4726" t="str">
            <v>setov</v>
          </cell>
        </row>
        <row r="4727">
          <cell r="A4727" t="e">
            <v>#N/A</v>
          </cell>
          <cell r="E4727" t="str">
            <v>Stôl:</v>
          </cell>
          <cell r="F4727" t="e">
            <v>#N/A</v>
          </cell>
          <cell r="I4727" t="e">
            <v>#N/A</v>
          </cell>
          <cell r="V4727" t="str">
            <v/>
          </cell>
        </row>
        <row r="4729">
          <cell r="E4729" t="str">
            <v>Dátum:</v>
          </cell>
          <cell r="F4729">
            <v>43211</v>
          </cell>
        </row>
        <row r="4730">
          <cell r="A4730" t="e">
            <v>#N/A</v>
          </cell>
          <cell r="E4730" t="str">
            <v>Čas:</v>
          </cell>
          <cell r="I4730" t="e">
            <v>#N/A</v>
          </cell>
          <cell r="V4730" t="str">
            <v/>
          </cell>
        </row>
        <row r="4732">
          <cell r="E4732" t="str">
            <v>Kategória :</v>
          </cell>
          <cell r="F4732" t="str">
            <v>MŽ</v>
          </cell>
        </row>
        <row r="4733">
          <cell r="I4733" t="str">
            <v>Rozhodca</v>
          </cell>
          <cell r="P4733" t="str">
            <v>Víťaz</v>
          </cell>
        </row>
        <row r="4734">
          <cell r="E4734" t="str">
            <v>Skupina :</v>
          </cell>
          <cell r="F4734" t="e">
            <v>#N/A</v>
          </cell>
          <cell r="I4734" t="e">
            <v>#N/A</v>
          </cell>
          <cell r="N4734" t="str">
            <v/>
          </cell>
        </row>
        <row r="4736">
          <cell r="E4736" t="str">
            <v>Zápas:</v>
          </cell>
          <cell r="F4736" t="e">
            <v>#N/A</v>
          </cell>
        </row>
        <row r="4737">
          <cell r="H4737" t="str">
            <v>Udelené karty - priestupok</v>
          </cell>
        </row>
        <row r="4739">
          <cell r="I4739" t="e">
            <v>#N/A</v>
          </cell>
          <cell r="P4739" t="e">
            <v>#N/A</v>
          </cell>
        </row>
        <row r="4740">
          <cell r="H4740" t="str">
            <v>Ž</v>
          </cell>
          <cell r="O4740" t="str">
            <v>Ž</v>
          </cell>
        </row>
        <row r="4741">
          <cell r="H4741" t="str">
            <v>ŽČ</v>
          </cell>
          <cell r="O4741" t="str">
            <v>ŽČ</v>
          </cell>
        </row>
        <row r="4742">
          <cell r="H4742" t="str">
            <v>ŽČ</v>
          </cell>
          <cell r="O4742" t="str">
            <v>ŽČ</v>
          </cell>
        </row>
        <row r="4745">
          <cell r="A4745" t="e">
            <v>#N/A</v>
          </cell>
          <cell r="E4745" t="str">
            <v xml:space="preserve">zápas č. </v>
          </cell>
          <cell r="F4745" t="str">
            <v/>
          </cell>
          <cell r="H4745" t="str">
            <v>Servis</v>
          </cell>
          <cell r="V4745" t="str">
            <v>pomer</v>
          </cell>
          <cell r="Z4745" t="str">
            <v/>
          </cell>
          <cell r="AA4745" t="str">
            <v/>
          </cell>
        </row>
        <row r="4746">
          <cell r="G4746" t="str">
            <v>Time out</v>
          </cell>
          <cell r="H4746" t="str">
            <v>Príjem</v>
          </cell>
          <cell r="N4746">
            <v>1</v>
          </cell>
          <cell r="O4746">
            <v>2</v>
          </cell>
          <cell r="P4746">
            <v>3</v>
          </cell>
          <cell r="Q4746">
            <v>4</v>
          </cell>
          <cell r="R4746">
            <v>5</v>
          </cell>
          <cell r="S4746">
            <v>6</v>
          </cell>
          <cell r="T4746">
            <v>7</v>
          </cell>
          <cell r="V4746" t="str">
            <v>setov</v>
          </cell>
        </row>
        <row r="4747">
          <cell r="A4747" t="e">
            <v>#N/A</v>
          </cell>
          <cell r="E4747" t="str">
            <v>Stôl:</v>
          </cell>
          <cell r="F4747" t="e">
            <v>#N/A</v>
          </cell>
          <cell r="I4747" t="e">
            <v>#N/A</v>
          </cell>
          <cell r="V4747" t="str">
            <v/>
          </cell>
        </row>
        <row r="4749">
          <cell r="E4749" t="str">
            <v>Dátum:</v>
          </cell>
          <cell r="F4749">
            <v>43211</v>
          </cell>
        </row>
        <row r="4750">
          <cell r="A4750" t="e">
            <v>#N/A</v>
          </cell>
          <cell r="E4750" t="str">
            <v>Čas:</v>
          </cell>
          <cell r="I4750" t="e">
            <v>#N/A</v>
          </cell>
          <cell r="V4750" t="str">
            <v/>
          </cell>
        </row>
        <row r="4752">
          <cell r="E4752" t="str">
            <v>Kategória :</v>
          </cell>
          <cell r="F4752" t="str">
            <v>MŽ</v>
          </cell>
        </row>
        <row r="4753">
          <cell r="I4753" t="str">
            <v>Rozhodca</v>
          </cell>
          <cell r="P4753" t="str">
            <v>Víťaz</v>
          </cell>
        </row>
        <row r="4754">
          <cell r="E4754" t="str">
            <v>Skupina :</v>
          </cell>
          <cell r="F4754" t="e">
            <v>#N/A</v>
          </cell>
          <cell r="I4754" t="e">
            <v>#N/A</v>
          </cell>
          <cell r="N4754" t="str">
            <v/>
          </cell>
        </row>
        <row r="4756">
          <cell r="E4756" t="str">
            <v>Zápas:</v>
          </cell>
          <cell r="F4756" t="e">
            <v>#N/A</v>
          </cell>
        </row>
        <row r="4757">
          <cell r="H4757" t="str">
            <v>Udelené karty - priestupok</v>
          </cell>
        </row>
        <row r="4759">
          <cell r="I4759" t="e">
            <v>#N/A</v>
          </cell>
          <cell r="P4759" t="e">
            <v>#N/A</v>
          </cell>
        </row>
        <row r="4760">
          <cell r="H4760" t="str">
            <v>Ž</v>
          </cell>
          <cell r="O4760" t="str">
            <v>Ž</v>
          </cell>
        </row>
        <row r="4761">
          <cell r="H4761" t="str">
            <v>ŽČ</v>
          </cell>
          <cell r="O4761" t="str">
            <v>ŽČ</v>
          </cell>
        </row>
        <row r="4762">
          <cell r="H4762" t="str">
            <v>ŽČ</v>
          </cell>
          <cell r="O4762" t="str">
            <v>ŽČ</v>
          </cell>
        </row>
        <row r="4765">
          <cell r="A4765" t="e">
            <v>#N/A</v>
          </cell>
          <cell r="E4765" t="str">
            <v xml:space="preserve">zápas č. </v>
          </cell>
          <cell r="F4765" t="str">
            <v/>
          </cell>
          <cell r="H4765" t="str">
            <v>Servis</v>
          </cell>
          <cell r="V4765" t="str">
            <v>pomer</v>
          </cell>
          <cell r="Z4765" t="str">
            <v/>
          </cell>
          <cell r="AA4765" t="str">
            <v/>
          </cell>
        </row>
        <row r="4766">
          <cell r="G4766" t="str">
            <v>Time out</v>
          </cell>
          <cell r="H4766" t="str">
            <v>Príjem</v>
          </cell>
          <cell r="N4766">
            <v>1</v>
          </cell>
          <cell r="O4766">
            <v>2</v>
          </cell>
          <cell r="P4766">
            <v>3</v>
          </cell>
          <cell r="Q4766">
            <v>4</v>
          </cell>
          <cell r="R4766">
            <v>5</v>
          </cell>
          <cell r="S4766">
            <v>6</v>
          </cell>
          <cell r="T4766">
            <v>7</v>
          </cell>
          <cell r="V4766" t="str">
            <v>setov</v>
          </cell>
        </row>
        <row r="4767">
          <cell r="A4767" t="e">
            <v>#N/A</v>
          </cell>
          <cell r="E4767" t="str">
            <v>Stôl:</v>
          </cell>
          <cell r="F4767" t="e">
            <v>#N/A</v>
          </cell>
          <cell r="I4767" t="e">
            <v>#N/A</v>
          </cell>
          <cell r="V4767" t="str">
            <v/>
          </cell>
        </row>
        <row r="4769">
          <cell r="E4769" t="str">
            <v>Dátum:</v>
          </cell>
          <cell r="F4769">
            <v>43211</v>
          </cell>
        </row>
        <row r="4770">
          <cell r="A4770" t="e">
            <v>#N/A</v>
          </cell>
          <cell r="E4770" t="str">
            <v>Čas:</v>
          </cell>
          <cell r="I4770" t="e">
            <v>#N/A</v>
          </cell>
          <cell r="V4770" t="str">
            <v/>
          </cell>
        </row>
        <row r="4772">
          <cell r="E4772" t="str">
            <v>Kategória :</v>
          </cell>
          <cell r="F4772" t="str">
            <v>MŽ</v>
          </cell>
        </row>
        <row r="4773">
          <cell r="I4773" t="str">
            <v>Rozhodca</v>
          </cell>
          <cell r="P4773" t="str">
            <v>Víťaz</v>
          </cell>
        </row>
        <row r="4774">
          <cell r="E4774" t="str">
            <v>Skupina :</v>
          </cell>
          <cell r="F4774" t="e">
            <v>#N/A</v>
          </cell>
          <cell r="I4774" t="e">
            <v>#N/A</v>
          </cell>
          <cell r="N4774" t="str">
            <v/>
          </cell>
        </row>
        <row r="4776">
          <cell r="E4776" t="str">
            <v>Zápas:</v>
          </cell>
          <cell r="F4776" t="e">
            <v>#N/A</v>
          </cell>
        </row>
        <row r="4777">
          <cell r="H4777" t="str">
            <v>Udelené karty - priestupok</v>
          </cell>
        </row>
        <row r="4779">
          <cell r="I4779" t="e">
            <v>#N/A</v>
          </cell>
          <cell r="P4779" t="e">
            <v>#N/A</v>
          </cell>
        </row>
        <row r="4780">
          <cell r="H4780" t="str">
            <v>Ž</v>
          </cell>
          <cell r="O4780" t="str">
            <v>Ž</v>
          </cell>
        </row>
        <row r="4781">
          <cell r="H4781" t="str">
            <v>ŽČ</v>
          </cell>
          <cell r="O4781" t="str">
            <v>ŽČ</v>
          </cell>
        </row>
        <row r="4782">
          <cell r="H4782" t="str">
            <v>ŽČ</v>
          </cell>
          <cell r="O4782" t="str">
            <v>ŽČ</v>
          </cell>
        </row>
        <row r="4785">
          <cell r="A4785" t="e">
            <v>#N/A</v>
          </cell>
          <cell r="E4785" t="str">
            <v xml:space="preserve">zápas č. </v>
          </cell>
          <cell r="F4785" t="str">
            <v/>
          </cell>
          <cell r="H4785" t="str">
            <v>Servis</v>
          </cell>
          <cell r="V4785" t="str">
            <v>pomer</v>
          </cell>
          <cell r="Z4785" t="str">
            <v/>
          </cell>
          <cell r="AA4785" t="str">
            <v/>
          </cell>
        </row>
        <row r="4786">
          <cell r="G4786" t="str">
            <v>Time out</v>
          </cell>
          <cell r="H4786" t="str">
            <v>Príjem</v>
          </cell>
          <cell r="N4786">
            <v>1</v>
          </cell>
          <cell r="O4786">
            <v>2</v>
          </cell>
          <cell r="P4786">
            <v>3</v>
          </cell>
          <cell r="Q4786">
            <v>4</v>
          </cell>
          <cell r="R4786">
            <v>5</v>
          </cell>
          <cell r="S4786">
            <v>6</v>
          </cell>
          <cell r="T4786">
            <v>7</v>
          </cell>
          <cell r="V4786" t="str">
            <v>setov</v>
          </cell>
        </row>
        <row r="4787">
          <cell r="A4787" t="e">
            <v>#N/A</v>
          </cell>
          <cell r="E4787" t="str">
            <v>Stôl:</v>
          </cell>
          <cell r="F4787" t="e">
            <v>#N/A</v>
          </cell>
          <cell r="I4787" t="e">
            <v>#N/A</v>
          </cell>
          <cell r="V4787" t="str">
            <v/>
          </cell>
        </row>
        <row r="4789">
          <cell r="E4789" t="str">
            <v>Dátum:</v>
          </cell>
          <cell r="F4789">
            <v>43211</v>
          </cell>
        </row>
        <row r="4790">
          <cell r="A4790" t="e">
            <v>#N/A</v>
          </cell>
          <cell r="E4790" t="str">
            <v>Čas:</v>
          </cell>
          <cell r="I4790" t="e">
            <v>#N/A</v>
          </cell>
          <cell r="V4790" t="str">
            <v/>
          </cell>
        </row>
        <row r="4792">
          <cell r="E4792" t="str">
            <v>Kategória :</v>
          </cell>
          <cell r="F4792" t="str">
            <v>MŽ</v>
          </cell>
        </row>
        <row r="4793">
          <cell r="I4793" t="str">
            <v>Rozhodca</v>
          </cell>
          <cell r="P4793" t="str">
            <v>Víťaz</v>
          </cell>
        </row>
        <row r="4794">
          <cell r="E4794" t="str">
            <v>Skupina :</v>
          </cell>
          <cell r="F4794" t="e">
            <v>#N/A</v>
          </cell>
          <cell r="I4794" t="e">
            <v>#N/A</v>
          </cell>
          <cell r="N4794" t="str">
            <v/>
          </cell>
        </row>
        <row r="4796">
          <cell r="E4796" t="str">
            <v>Zápas:</v>
          </cell>
          <cell r="F4796" t="e">
            <v>#N/A</v>
          </cell>
        </row>
        <row r="4797">
          <cell r="H4797" t="str">
            <v>Udelené karty - priestupok</v>
          </cell>
        </row>
        <row r="4799">
          <cell r="I4799" t="e">
            <v>#N/A</v>
          </cell>
          <cell r="P4799" t="e">
            <v>#N/A</v>
          </cell>
        </row>
        <row r="4800">
          <cell r="H4800" t="str">
            <v>Ž</v>
          </cell>
          <cell r="O4800" t="str">
            <v>Ž</v>
          </cell>
        </row>
        <row r="4801">
          <cell r="H4801" t="str">
            <v>ŽČ</v>
          </cell>
          <cell r="O4801" t="str">
            <v>ŽČ</v>
          </cell>
        </row>
        <row r="4802">
          <cell r="H4802" t="str">
            <v>ŽČ</v>
          </cell>
          <cell r="O4802" t="str">
            <v>ŽČ</v>
          </cell>
        </row>
        <row r="4805">
          <cell r="A4805" t="e">
            <v>#N/A</v>
          </cell>
          <cell r="E4805" t="str">
            <v xml:space="preserve">zápas č. </v>
          </cell>
          <cell r="F4805" t="str">
            <v/>
          </cell>
          <cell r="H4805" t="str">
            <v>Servis</v>
          </cell>
          <cell r="V4805" t="str">
            <v>pomer</v>
          </cell>
          <cell r="Z4805" t="str">
            <v/>
          </cell>
          <cell r="AA4805" t="str">
            <v/>
          </cell>
        </row>
        <row r="4806">
          <cell r="G4806" t="str">
            <v>Time out</v>
          </cell>
          <cell r="H4806" t="str">
            <v>Príjem</v>
          </cell>
          <cell r="N4806">
            <v>1</v>
          </cell>
          <cell r="O4806">
            <v>2</v>
          </cell>
          <cell r="P4806">
            <v>3</v>
          </cell>
          <cell r="Q4806">
            <v>4</v>
          </cell>
          <cell r="R4806">
            <v>5</v>
          </cell>
          <cell r="S4806">
            <v>6</v>
          </cell>
          <cell r="T4806">
            <v>7</v>
          </cell>
          <cell r="V4806" t="str">
            <v>setov</v>
          </cell>
        </row>
        <row r="4807">
          <cell r="A4807" t="e">
            <v>#N/A</v>
          </cell>
          <cell r="E4807" t="str">
            <v>Stôl:</v>
          </cell>
          <cell r="F4807" t="e">
            <v>#N/A</v>
          </cell>
          <cell r="I4807" t="e">
            <v>#N/A</v>
          </cell>
          <cell r="V4807" t="str">
            <v/>
          </cell>
        </row>
        <row r="4809">
          <cell r="E4809" t="str">
            <v>Dátum:</v>
          </cell>
          <cell r="F4809">
            <v>43211</v>
          </cell>
        </row>
        <row r="4810">
          <cell r="A4810" t="e">
            <v>#N/A</v>
          </cell>
          <cell r="E4810" t="str">
            <v>Čas:</v>
          </cell>
          <cell r="I4810" t="e">
            <v>#N/A</v>
          </cell>
          <cell r="V4810" t="str">
            <v/>
          </cell>
        </row>
        <row r="4812">
          <cell r="E4812" t="str">
            <v>Kategória :</v>
          </cell>
          <cell r="F4812" t="str">
            <v>MŽ</v>
          </cell>
        </row>
        <row r="4813">
          <cell r="I4813" t="str">
            <v>Rozhodca</v>
          </cell>
          <cell r="P4813" t="str">
            <v>Víťaz</v>
          </cell>
        </row>
        <row r="4814">
          <cell r="E4814" t="str">
            <v>Skupina :</v>
          </cell>
          <cell r="F4814" t="e">
            <v>#N/A</v>
          </cell>
          <cell r="I4814" t="e">
            <v>#N/A</v>
          </cell>
          <cell r="N4814" t="str">
            <v/>
          </cell>
        </row>
        <row r="4816">
          <cell r="E4816" t="str">
            <v>Zápas:</v>
          </cell>
          <cell r="F4816" t="e">
            <v>#N/A</v>
          </cell>
        </row>
        <row r="4817">
          <cell r="H4817" t="str">
            <v>Udelené karty - priestupok</v>
          </cell>
        </row>
        <row r="4819">
          <cell r="I4819" t="e">
            <v>#N/A</v>
          </cell>
          <cell r="P4819" t="e">
            <v>#N/A</v>
          </cell>
        </row>
        <row r="4820">
          <cell r="H4820" t="str">
            <v>Ž</v>
          </cell>
          <cell r="O4820" t="str">
            <v>Ž</v>
          </cell>
        </row>
        <row r="4821">
          <cell r="H4821" t="str">
            <v>ŽČ</v>
          </cell>
          <cell r="O4821" t="str">
            <v>ŽČ</v>
          </cell>
        </row>
        <row r="4822">
          <cell r="H4822" t="str">
            <v>ŽČ</v>
          </cell>
          <cell r="O4822" t="str">
            <v>ŽČ</v>
          </cell>
        </row>
        <row r="4825">
          <cell r="A4825" t="e">
            <v>#N/A</v>
          </cell>
          <cell r="E4825" t="str">
            <v xml:space="preserve">zápas č. </v>
          </cell>
          <cell r="F4825" t="str">
            <v/>
          </cell>
          <cell r="H4825" t="str">
            <v>Servis</v>
          </cell>
          <cell r="V4825" t="str">
            <v>pomer</v>
          </cell>
          <cell r="Z4825" t="str">
            <v/>
          </cell>
          <cell r="AA4825" t="str">
            <v/>
          </cell>
        </row>
        <row r="4826">
          <cell r="G4826" t="str">
            <v>Time out</v>
          </cell>
          <cell r="H4826" t="str">
            <v>Príjem</v>
          </cell>
          <cell r="N4826">
            <v>1</v>
          </cell>
          <cell r="O4826">
            <v>2</v>
          </cell>
          <cell r="P4826">
            <v>3</v>
          </cell>
          <cell r="Q4826">
            <v>4</v>
          </cell>
          <cell r="R4826">
            <v>5</v>
          </cell>
          <cell r="S4826">
            <v>6</v>
          </cell>
          <cell r="T4826">
            <v>7</v>
          </cell>
          <cell r="V4826" t="str">
            <v>setov</v>
          </cell>
        </row>
        <row r="4827">
          <cell r="A4827" t="e">
            <v>#N/A</v>
          </cell>
          <cell r="E4827" t="str">
            <v>Stôl:</v>
          </cell>
          <cell r="F4827" t="e">
            <v>#N/A</v>
          </cell>
          <cell r="I4827" t="e">
            <v>#N/A</v>
          </cell>
          <cell r="V4827" t="str">
            <v/>
          </cell>
        </row>
        <row r="4829">
          <cell r="E4829" t="str">
            <v>Dátum:</v>
          </cell>
          <cell r="F4829">
            <v>43211</v>
          </cell>
        </row>
        <row r="4830">
          <cell r="A4830" t="e">
            <v>#N/A</v>
          </cell>
          <cell r="E4830" t="str">
            <v>Čas:</v>
          </cell>
          <cell r="I4830" t="e">
            <v>#N/A</v>
          </cell>
          <cell r="V4830" t="str">
            <v/>
          </cell>
        </row>
        <row r="4832">
          <cell r="E4832" t="str">
            <v>Kategória :</v>
          </cell>
          <cell r="F4832" t="str">
            <v>MŽ</v>
          </cell>
        </row>
        <row r="4833">
          <cell r="I4833" t="str">
            <v>Rozhodca</v>
          </cell>
          <cell r="P4833" t="str">
            <v>Víťaz</v>
          </cell>
        </row>
        <row r="4834">
          <cell r="E4834" t="str">
            <v>Skupina :</v>
          </cell>
          <cell r="F4834" t="e">
            <v>#N/A</v>
          </cell>
          <cell r="I4834" t="e">
            <v>#N/A</v>
          </cell>
          <cell r="N4834" t="str">
            <v/>
          </cell>
        </row>
        <row r="4836">
          <cell r="E4836" t="str">
            <v>Zápas:</v>
          </cell>
          <cell r="F4836" t="e">
            <v>#N/A</v>
          </cell>
        </row>
        <row r="4837">
          <cell r="H4837" t="str">
            <v>Udelené karty - priestupok</v>
          </cell>
        </row>
        <row r="4839">
          <cell r="I4839" t="e">
            <v>#N/A</v>
          </cell>
          <cell r="P4839" t="e">
            <v>#N/A</v>
          </cell>
        </row>
        <row r="4840">
          <cell r="H4840" t="str">
            <v>Ž</v>
          </cell>
          <cell r="O4840" t="str">
            <v>Ž</v>
          </cell>
        </row>
        <row r="4841">
          <cell r="H4841" t="str">
            <v>ŽČ</v>
          </cell>
          <cell r="O4841" t="str">
            <v>ŽČ</v>
          </cell>
        </row>
        <row r="4842">
          <cell r="H4842" t="str">
            <v>ŽČ</v>
          </cell>
          <cell r="O4842" t="str">
            <v>ŽČ</v>
          </cell>
        </row>
        <row r="4845">
          <cell r="A4845" t="e">
            <v>#N/A</v>
          </cell>
          <cell r="E4845" t="str">
            <v xml:space="preserve">zápas č. </v>
          </cell>
          <cell r="F4845" t="str">
            <v/>
          </cell>
          <cell r="H4845" t="str">
            <v>Servis</v>
          </cell>
          <cell r="V4845" t="str">
            <v>pomer</v>
          </cell>
          <cell r="Z4845" t="str">
            <v/>
          </cell>
          <cell r="AA4845" t="str">
            <v/>
          </cell>
        </row>
        <row r="4846">
          <cell r="G4846" t="str">
            <v>Time out</v>
          </cell>
          <cell r="H4846" t="str">
            <v>Príjem</v>
          </cell>
          <cell r="N4846">
            <v>1</v>
          </cell>
          <cell r="O4846">
            <v>2</v>
          </cell>
          <cell r="P4846">
            <v>3</v>
          </cell>
          <cell r="Q4846">
            <v>4</v>
          </cell>
          <cell r="R4846">
            <v>5</v>
          </cell>
          <cell r="S4846">
            <v>6</v>
          </cell>
          <cell r="T4846">
            <v>7</v>
          </cell>
          <cell r="V4846" t="str">
            <v>setov</v>
          </cell>
        </row>
        <row r="4847">
          <cell r="A4847" t="e">
            <v>#N/A</v>
          </cell>
          <cell r="E4847" t="str">
            <v>Stôl:</v>
          </cell>
          <cell r="F4847" t="e">
            <v>#N/A</v>
          </cell>
          <cell r="I4847" t="e">
            <v>#N/A</v>
          </cell>
          <cell r="V4847" t="str">
            <v/>
          </cell>
        </row>
        <row r="4849">
          <cell r="E4849" t="str">
            <v>Dátum:</v>
          </cell>
          <cell r="F4849">
            <v>43211</v>
          </cell>
        </row>
        <row r="4850">
          <cell r="A4850" t="e">
            <v>#N/A</v>
          </cell>
          <cell r="E4850" t="str">
            <v>Čas:</v>
          </cell>
          <cell r="I4850" t="e">
            <v>#N/A</v>
          </cell>
          <cell r="V4850" t="str">
            <v/>
          </cell>
        </row>
        <row r="4852">
          <cell r="E4852" t="str">
            <v>Kategória :</v>
          </cell>
          <cell r="F4852" t="str">
            <v>MŽ</v>
          </cell>
        </row>
        <row r="4853">
          <cell r="I4853" t="str">
            <v>Rozhodca</v>
          </cell>
          <cell r="P4853" t="str">
            <v>Víťaz</v>
          </cell>
        </row>
        <row r="4854">
          <cell r="E4854" t="str">
            <v>Skupina :</v>
          </cell>
          <cell r="F4854" t="e">
            <v>#N/A</v>
          </cell>
          <cell r="I4854" t="e">
            <v>#N/A</v>
          </cell>
          <cell r="N4854" t="str">
            <v/>
          </cell>
        </row>
        <row r="4856">
          <cell r="E4856" t="str">
            <v>Zápas:</v>
          </cell>
          <cell r="F4856" t="e">
            <v>#N/A</v>
          </cell>
        </row>
        <row r="4857">
          <cell r="H4857" t="str">
            <v>Udelené karty - priestupok</v>
          </cell>
        </row>
        <row r="4859">
          <cell r="I4859" t="e">
            <v>#N/A</v>
          </cell>
          <cell r="P4859" t="e">
            <v>#N/A</v>
          </cell>
        </row>
        <row r="4860">
          <cell r="H4860" t="str">
            <v>Ž</v>
          </cell>
          <cell r="O4860" t="str">
            <v>Ž</v>
          </cell>
        </row>
        <row r="4861">
          <cell r="H4861" t="str">
            <v>ŽČ</v>
          </cell>
          <cell r="O4861" t="str">
            <v>ŽČ</v>
          </cell>
        </row>
        <row r="4862">
          <cell r="H4862" t="str">
            <v>ŽČ</v>
          </cell>
          <cell r="O4862" t="str">
            <v>ŽČ</v>
          </cell>
        </row>
        <row r="4865">
          <cell r="A4865" t="e">
            <v>#N/A</v>
          </cell>
          <cell r="E4865" t="str">
            <v xml:space="preserve">zápas č. </v>
          </cell>
          <cell r="F4865" t="str">
            <v/>
          </cell>
          <cell r="H4865" t="str">
            <v>Servis</v>
          </cell>
          <cell r="V4865" t="str">
            <v>pomer</v>
          </cell>
          <cell r="Z4865" t="str">
            <v/>
          </cell>
          <cell r="AA4865" t="str">
            <v/>
          </cell>
        </row>
        <row r="4866">
          <cell r="G4866" t="str">
            <v>Time out</v>
          </cell>
          <cell r="H4866" t="str">
            <v>Príjem</v>
          </cell>
          <cell r="N4866">
            <v>1</v>
          </cell>
          <cell r="O4866">
            <v>2</v>
          </cell>
          <cell r="P4866">
            <v>3</v>
          </cell>
          <cell r="Q4866">
            <v>4</v>
          </cell>
          <cell r="R4866">
            <v>5</v>
          </cell>
          <cell r="S4866">
            <v>6</v>
          </cell>
          <cell r="T4866">
            <v>7</v>
          </cell>
          <cell r="V4866" t="str">
            <v>setov</v>
          </cell>
        </row>
        <row r="4867">
          <cell r="A4867" t="e">
            <v>#N/A</v>
          </cell>
          <cell r="E4867" t="str">
            <v>Stôl:</v>
          </cell>
          <cell r="F4867" t="e">
            <v>#N/A</v>
          </cell>
          <cell r="I4867" t="e">
            <v>#N/A</v>
          </cell>
          <cell r="V4867" t="str">
            <v/>
          </cell>
        </row>
        <row r="4869">
          <cell r="E4869" t="str">
            <v>Dátum:</v>
          </cell>
          <cell r="F4869">
            <v>43211</v>
          </cell>
        </row>
        <row r="4870">
          <cell r="A4870" t="e">
            <v>#N/A</v>
          </cell>
          <cell r="E4870" t="str">
            <v>Čas:</v>
          </cell>
          <cell r="I4870" t="e">
            <v>#N/A</v>
          </cell>
          <cell r="V4870" t="str">
            <v/>
          </cell>
        </row>
        <row r="4872">
          <cell r="E4872" t="str">
            <v>Kategória :</v>
          </cell>
          <cell r="F4872" t="str">
            <v>MŽ</v>
          </cell>
        </row>
        <row r="4873">
          <cell r="I4873" t="str">
            <v>Rozhodca</v>
          </cell>
          <cell r="P4873" t="str">
            <v>Víťaz</v>
          </cell>
        </row>
        <row r="4874">
          <cell r="E4874" t="str">
            <v>Skupina :</v>
          </cell>
          <cell r="F4874" t="e">
            <v>#N/A</v>
          </cell>
          <cell r="I4874" t="e">
            <v>#N/A</v>
          </cell>
          <cell r="N4874" t="str">
            <v/>
          </cell>
        </row>
        <row r="4876">
          <cell r="E4876" t="str">
            <v>Zápas:</v>
          </cell>
          <cell r="F4876" t="e">
            <v>#N/A</v>
          </cell>
        </row>
        <row r="4877">
          <cell r="H4877" t="str">
            <v>Udelené karty - priestupok</v>
          </cell>
        </row>
        <row r="4879">
          <cell r="I4879" t="e">
            <v>#N/A</v>
          </cell>
          <cell r="P4879" t="e">
            <v>#N/A</v>
          </cell>
        </row>
        <row r="4880">
          <cell r="H4880" t="str">
            <v>Ž</v>
          </cell>
          <cell r="O4880" t="str">
            <v>Ž</v>
          </cell>
        </row>
        <row r="4881">
          <cell r="H4881" t="str">
            <v>ŽČ</v>
          </cell>
          <cell r="O4881" t="str">
            <v>ŽČ</v>
          </cell>
        </row>
        <row r="4882">
          <cell r="H4882" t="str">
            <v>ŽČ</v>
          </cell>
          <cell r="O4882" t="str">
            <v>ŽČ</v>
          </cell>
        </row>
        <row r="4885">
          <cell r="A4885" t="e">
            <v>#N/A</v>
          </cell>
          <cell r="E4885" t="str">
            <v xml:space="preserve">zápas č. </v>
          </cell>
          <cell r="F4885" t="str">
            <v/>
          </cell>
          <cell r="H4885" t="str">
            <v>Servis</v>
          </cell>
          <cell r="V4885" t="str">
            <v>pomer</v>
          </cell>
          <cell r="Z4885" t="str">
            <v/>
          </cell>
          <cell r="AA4885" t="str">
            <v/>
          </cell>
        </row>
        <row r="4886">
          <cell r="G4886" t="str">
            <v>Time out</v>
          </cell>
          <cell r="H4886" t="str">
            <v>Príjem</v>
          </cell>
          <cell r="N4886">
            <v>1</v>
          </cell>
          <cell r="O4886">
            <v>2</v>
          </cell>
          <cell r="P4886">
            <v>3</v>
          </cell>
          <cell r="Q4886">
            <v>4</v>
          </cell>
          <cell r="R4886">
            <v>5</v>
          </cell>
          <cell r="S4886">
            <v>6</v>
          </cell>
          <cell r="T4886">
            <v>7</v>
          </cell>
          <cell r="V4886" t="str">
            <v>setov</v>
          </cell>
        </row>
        <row r="4887">
          <cell r="A4887" t="e">
            <v>#N/A</v>
          </cell>
          <cell r="E4887" t="str">
            <v>Stôl:</v>
          </cell>
          <cell r="F4887" t="e">
            <v>#N/A</v>
          </cell>
          <cell r="I4887" t="e">
            <v>#N/A</v>
          </cell>
          <cell r="V4887" t="str">
            <v/>
          </cell>
        </row>
        <row r="4889">
          <cell r="E4889" t="str">
            <v>Dátum:</v>
          </cell>
          <cell r="F4889">
            <v>43211</v>
          </cell>
        </row>
        <row r="4890">
          <cell r="A4890" t="e">
            <v>#N/A</v>
          </cell>
          <cell r="E4890" t="str">
            <v>Čas:</v>
          </cell>
          <cell r="I4890" t="e">
            <v>#N/A</v>
          </cell>
          <cell r="V4890" t="str">
            <v/>
          </cell>
        </row>
        <row r="4892">
          <cell r="E4892" t="str">
            <v>Kategória :</v>
          </cell>
          <cell r="F4892" t="str">
            <v>MŽ</v>
          </cell>
        </row>
        <row r="4893">
          <cell r="I4893" t="str">
            <v>Rozhodca</v>
          </cell>
          <cell r="P4893" t="str">
            <v>Víťaz</v>
          </cell>
        </row>
        <row r="4894">
          <cell r="E4894" t="str">
            <v>Skupina :</v>
          </cell>
          <cell r="F4894" t="e">
            <v>#N/A</v>
          </cell>
          <cell r="I4894" t="e">
            <v>#N/A</v>
          </cell>
          <cell r="N4894" t="str">
            <v/>
          </cell>
        </row>
        <row r="4896">
          <cell r="E4896" t="str">
            <v>Zápas:</v>
          </cell>
          <cell r="F4896" t="e">
            <v>#N/A</v>
          </cell>
        </row>
        <row r="4897">
          <cell r="H4897" t="str">
            <v>Udelené karty - priestupok</v>
          </cell>
        </row>
        <row r="4899">
          <cell r="I4899" t="e">
            <v>#N/A</v>
          </cell>
          <cell r="P4899" t="e">
            <v>#N/A</v>
          </cell>
        </row>
        <row r="4900">
          <cell r="H4900" t="str">
            <v>Ž</v>
          </cell>
          <cell r="O4900" t="str">
            <v>Ž</v>
          </cell>
        </row>
        <row r="4901">
          <cell r="H4901" t="str">
            <v>ŽČ</v>
          </cell>
          <cell r="O4901" t="str">
            <v>ŽČ</v>
          </cell>
        </row>
        <row r="4902">
          <cell r="H4902" t="str">
            <v>ŽČ</v>
          </cell>
          <cell r="O4902" t="str">
            <v>ŽČ</v>
          </cell>
        </row>
        <row r="4905">
          <cell r="A4905" t="e">
            <v>#N/A</v>
          </cell>
          <cell r="E4905" t="str">
            <v xml:space="preserve">zápas č. </v>
          </cell>
          <cell r="F4905" t="str">
            <v/>
          </cell>
          <cell r="H4905" t="str">
            <v>Servis</v>
          </cell>
          <cell r="V4905" t="str">
            <v>pomer</v>
          </cell>
          <cell r="Z4905" t="str">
            <v/>
          </cell>
          <cell r="AA4905" t="str">
            <v/>
          </cell>
        </row>
        <row r="4906">
          <cell r="G4906" t="str">
            <v>Time out</v>
          </cell>
          <cell r="H4906" t="str">
            <v>Príjem</v>
          </cell>
          <cell r="N4906">
            <v>1</v>
          </cell>
          <cell r="O4906">
            <v>2</v>
          </cell>
          <cell r="P4906">
            <v>3</v>
          </cell>
          <cell r="Q4906">
            <v>4</v>
          </cell>
          <cell r="R4906">
            <v>5</v>
          </cell>
          <cell r="S4906">
            <v>6</v>
          </cell>
          <cell r="T4906">
            <v>7</v>
          </cell>
          <cell r="V4906" t="str">
            <v>setov</v>
          </cell>
        </row>
        <row r="4907">
          <cell r="A4907" t="e">
            <v>#N/A</v>
          </cell>
          <cell r="E4907" t="str">
            <v>Stôl:</v>
          </cell>
          <cell r="F4907" t="e">
            <v>#N/A</v>
          </cell>
          <cell r="I4907" t="e">
            <v>#N/A</v>
          </cell>
          <cell r="V4907" t="str">
            <v/>
          </cell>
        </row>
        <row r="4909">
          <cell r="E4909" t="str">
            <v>Dátum:</v>
          </cell>
          <cell r="F4909">
            <v>43211</v>
          </cell>
        </row>
        <row r="4910">
          <cell r="A4910" t="e">
            <v>#N/A</v>
          </cell>
          <cell r="E4910" t="str">
            <v>Čas:</v>
          </cell>
          <cell r="I4910" t="e">
            <v>#N/A</v>
          </cell>
          <cell r="V4910" t="str">
            <v/>
          </cell>
        </row>
        <row r="4912">
          <cell r="E4912" t="str">
            <v>Kategória :</v>
          </cell>
          <cell r="F4912" t="str">
            <v>MŽ</v>
          </cell>
        </row>
        <row r="4913">
          <cell r="I4913" t="str">
            <v>Rozhodca</v>
          </cell>
          <cell r="P4913" t="str">
            <v>Víťaz</v>
          </cell>
        </row>
        <row r="4914">
          <cell r="E4914" t="str">
            <v>Skupina :</v>
          </cell>
          <cell r="F4914" t="e">
            <v>#N/A</v>
          </cell>
          <cell r="I4914" t="e">
            <v>#N/A</v>
          </cell>
          <cell r="N4914" t="str">
            <v/>
          </cell>
        </row>
        <row r="4916">
          <cell r="E4916" t="str">
            <v>Zápas:</v>
          </cell>
          <cell r="F4916" t="e">
            <v>#N/A</v>
          </cell>
        </row>
        <row r="4917">
          <cell r="H4917" t="str">
            <v>Udelené karty - priestupok</v>
          </cell>
        </row>
        <row r="4919">
          <cell r="I4919" t="e">
            <v>#N/A</v>
          </cell>
          <cell r="P4919" t="e">
            <v>#N/A</v>
          </cell>
        </row>
        <row r="4920">
          <cell r="H4920" t="str">
            <v>Ž</v>
          </cell>
          <cell r="O4920" t="str">
            <v>Ž</v>
          </cell>
        </row>
        <row r="4921">
          <cell r="H4921" t="str">
            <v>ŽČ</v>
          </cell>
          <cell r="O4921" t="str">
            <v>ŽČ</v>
          </cell>
        </row>
        <row r="4922">
          <cell r="H4922" t="str">
            <v>ŽČ</v>
          </cell>
          <cell r="O4922" t="str">
            <v>ŽČ</v>
          </cell>
        </row>
        <row r="4925">
          <cell r="A4925" t="e">
            <v>#N/A</v>
          </cell>
          <cell r="E4925" t="str">
            <v xml:space="preserve">zápas č. </v>
          </cell>
          <cell r="F4925" t="str">
            <v/>
          </cell>
          <cell r="H4925" t="str">
            <v>Servis</v>
          </cell>
          <cell r="V4925" t="str">
            <v>pomer</v>
          </cell>
          <cell r="Z4925" t="str">
            <v/>
          </cell>
          <cell r="AA4925" t="str">
            <v/>
          </cell>
        </row>
        <row r="4926">
          <cell r="G4926" t="str">
            <v>Time out</v>
          </cell>
          <cell r="H4926" t="str">
            <v>Príjem</v>
          </cell>
          <cell r="N4926">
            <v>1</v>
          </cell>
          <cell r="O4926">
            <v>2</v>
          </cell>
          <cell r="P4926">
            <v>3</v>
          </cell>
          <cell r="Q4926">
            <v>4</v>
          </cell>
          <cell r="R4926">
            <v>5</v>
          </cell>
          <cell r="S4926">
            <v>6</v>
          </cell>
          <cell r="T4926">
            <v>7</v>
          </cell>
          <cell r="V4926" t="str">
            <v>setov</v>
          </cell>
        </row>
        <row r="4927">
          <cell r="A4927" t="e">
            <v>#N/A</v>
          </cell>
          <cell r="E4927" t="str">
            <v>Stôl:</v>
          </cell>
          <cell r="F4927" t="e">
            <v>#N/A</v>
          </cell>
          <cell r="I4927" t="e">
            <v>#N/A</v>
          </cell>
          <cell r="V4927" t="str">
            <v/>
          </cell>
        </row>
        <row r="4929">
          <cell r="E4929" t="str">
            <v>Dátum:</v>
          </cell>
          <cell r="F4929">
            <v>43211</v>
          </cell>
        </row>
        <row r="4930">
          <cell r="A4930" t="e">
            <v>#N/A</v>
          </cell>
          <cell r="E4930" t="str">
            <v>Čas:</v>
          </cell>
          <cell r="I4930" t="e">
            <v>#N/A</v>
          </cell>
          <cell r="V4930" t="str">
            <v/>
          </cell>
        </row>
        <row r="4932">
          <cell r="E4932" t="str">
            <v>Kategória :</v>
          </cell>
          <cell r="F4932" t="str">
            <v>MŽ</v>
          </cell>
        </row>
        <row r="4933">
          <cell r="I4933" t="str">
            <v>Rozhodca</v>
          </cell>
          <cell r="P4933" t="str">
            <v>Víťaz</v>
          </cell>
        </row>
        <row r="4934">
          <cell r="E4934" t="str">
            <v>Skupina :</v>
          </cell>
          <cell r="F4934" t="e">
            <v>#N/A</v>
          </cell>
          <cell r="I4934" t="e">
            <v>#N/A</v>
          </cell>
          <cell r="N4934" t="str">
            <v/>
          </cell>
        </row>
        <row r="4936">
          <cell r="E4936" t="str">
            <v>Zápas:</v>
          </cell>
          <cell r="F4936" t="e">
            <v>#N/A</v>
          </cell>
        </row>
        <row r="4937">
          <cell r="H4937" t="str">
            <v>Udelené karty - priestupok</v>
          </cell>
        </row>
        <row r="4939">
          <cell r="I4939" t="e">
            <v>#N/A</v>
          </cell>
          <cell r="P4939" t="e">
            <v>#N/A</v>
          </cell>
        </row>
        <row r="4940">
          <cell r="H4940" t="str">
            <v>Ž</v>
          </cell>
          <cell r="O4940" t="str">
            <v>Ž</v>
          </cell>
        </row>
        <row r="4941">
          <cell r="H4941" t="str">
            <v>ŽČ</v>
          </cell>
          <cell r="O4941" t="str">
            <v>ŽČ</v>
          </cell>
        </row>
        <row r="4942">
          <cell r="H4942" t="str">
            <v>ŽČ</v>
          </cell>
          <cell r="O4942" t="str">
            <v>ŽČ</v>
          </cell>
        </row>
        <row r="4945">
          <cell r="A4945" t="e">
            <v>#N/A</v>
          </cell>
          <cell r="E4945" t="str">
            <v xml:space="preserve">zápas č. </v>
          </cell>
          <cell r="F4945" t="str">
            <v/>
          </cell>
          <cell r="H4945" t="str">
            <v>Servis</v>
          </cell>
          <cell r="V4945" t="str">
            <v>pomer</v>
          </cell>
          <cell r="Z4945" t="str">
            <v/>
          </cell>
          <cell r="AA4945" t="str">
            <v/>
          </cell>
        </row>
        <row r="4946">
          <cell r="G4946" t="str">
            <v>Time out</v>
          </cell>
          <cell r="H4946" t="str">
            <v>Príjem</v>
          </cell>
          <cell r="N4946">
            <v>1</v>
          </cell>
          <cell r="O4946">
            <v>2</v>
          </cell>
          <cell r="P4946">
            <v>3</v>
          </cell>
          <cell r="Q4946">
            <v>4</v>
          </cell>
          <cell r="R4946">
            <v>5</v>
          </cell>
          <cell r="S4946">
            <v>6</v>
          </cell>
          <cell r="T4946">
            <v>7</v>
          </cell>
          <cell r="V4946" t="str">
            <v>setov</v>
          </cell>
        </row>
        <row r="4947">
          <cell r="A4947" t="e">
            <v>#N/A</v>
          </cell>
          <cell r="E4947" t="str">
            <v>Stôl:</v>
          </cell>
          <cell r="F4947" t="e">
            <v>#N/A</v>
          </cell>
          <cell r="I4947" t="e">
            <v>#N/A</v>
          </cell>
          <cell r="V4947" t="str">
            <v/>
          </cell>
        </row>
        <row r="4949">
          <cell r="E4949" t="str">
            <v>Dátum:</v>
          </cell>
          <cell r="F4949">
            <v>43211</v>
          </cell>
        </row>
        <row r="4950">
          <cell r="A4950" t="e">
            <v>#N/A</v>
          </cell>
          <cell r="E4950" t="str">
            <v>Čas:</v>
          </cell>
          <cell r="I4950" t="e">
            <v>#N/A</v>
          </cell>
          <cell r="V4950" t="str">
            <v/>
          </cell>
        </row>
        <row r="4952">
          <cell r="E4952" t="str">
            <v>Kategória :</v>
          </cell>
          <cell r="F4952" t="str">
            <v>MŽ</v>
          </cell>
        </row>
        <row r="4953">
          <cell r="I4953" t="str">
            <v>Rozhodca</v>
          </cell>
          <cell r="P4953" t="str">
            <v>Víťaz</v>
          </cell>
        </row>
        <row r="4954">
          <cell r="E4954" t="str">
            <v>Skupina :</v>
          </cell>
          <cell r="F4954" t="e">
            <v>#N/A</v>
          </cell>
          <cell r="I4954" t="e">
            <v>#N/A</v>
          </cell>
          <cell r="N4954" t="str">
            <v/>
          </cell>
        </row>
        <row r="4956">
          <cell r="E4956" t="str">
            <v>Zápas:</v>
          </cell>
          <cell r="F4956" t="e">
            <v>#N/A</v>
          </cell>
        </row>
        <row r="4957">
          <cell r="H4957" t="str">
            <v>Udelené karty - priestupok</v>
          </cell>
        </row>
        <row r="4959">
          <cell r="I4959" t="e">
            <v>#N/A</v>
          </cell>
          <cell r="P4959" t="e">
            <v>#N/A</v>
          </cell>
        </row>
        <row r="4960">
          <cell r="H4960" t="str">
            <v>Ž</v>
          </cell>
          <cell r="O4960" t="str">
            <v>Ž</v>
          </cell>
        </row>
        <row r="4961">
          <cell r="H4961" t="str">
            <v>ŽČ</v>
          </cell>
          <cell r="O4961" t="str">
            <v>ŽČ</v>
          </cell>
        </row>
        <row r="4962">
          <cell r="H4962" t="str">
            <v>ŽČ</v>
          </cell>
          <cell r="O4962" t="str">
            <v>ŽČ</v>
          </cell>
        </row>
        <row r="4965">
          <cell r="A4965" t="e">
            <v>#N/A</v>
          </cell>
          <cell r="E4965" t="str">
            <v xml:space="preserve">zápas č. </v>
          </cell>
          <cell r="F4965" t="str">
            <v/>
          </cell>
          <cell r="H4965" t="str">
            <v>Servis</v>
          </cell>
          <cell r="V4965" t="str">
            <v>pomer</v>
          </cell>
          <cell r="Z4965" t="str">
            <v/>
          </cell>
          <cell r="AA4965" t="str">
            <v/>
          </cell>
        </row>
        <row r="4966">
          <cell r="G4966" t="str">
            <v>Time out</v>
          </cell>
          <cell r="H4966" t="str">
            <v>Príjem</v>
          </cell>
          <cell r="N4966">
            <v>1</v>
          </cell>
          <cell r="O4966">
            <v>2</v>
          </cell>
          <cell r="P4966">
            <v>3</v>
          </cell>
          <cell r="Q4966">
            <v>4</v>
          </cell>
          <cell r="R4966">
            <v>5</v>
          </cell>
          <cell r="S4966">
            <v>6</v>
          </cell>
          <cell r="T4966">
            <v>7</v>
          </cell>
          <cell r="V4966" t="str">
            <v>setov</v>
          </cell>
        </row>
        <row r="4967">
          <cell r="A4967" t="e">
            <v>#N/A</v>
          </cell>
          <cell r="E4967" t="str">
            <v>Stôl:</v>
          </cell>
          <cell r="F4967" t="e">
            <v>#N/A</v>
          </cell>
          <cell r="I4967" t="e">
            <v>#N/A</v>
          </cell>
          <cell r="V4967" t="str">
            <v/>
          </cell>
        </row>
        <row r="4969">
          <cell r="E4969" t="str">
            <v>Dátum:</v>
          </cell>
          <cell r="F4969">
            <v>43211</v>
          </cell>
        </row>
        <row r="4970">
          <cell r="A4970" t="e">
            <v>#N/A</v>
          </cell>
          <cell r="E4970" t="str">
            <v>Čas:</v>
          </cell>
          <cell r="I4970" t="e">
            <v>#N/A</v>
          </cell>
          <cell r="V4970" t="str">
            <v/>
          </cell>
        </row>
        <row r="4972">
          <cell r="E4972" t="str">
            <v>Kategória :</v>
          </cell>
          <cell r="F4972" t="str">
            <v>MŽ</v>
          </cell>
        </row>
        <row r="4973">
          <cell r="I4973" t="str">
            <v>Rozhodca</v>
          </cell>
          <cell r="P4973" t="str">
            <v>Víťaz</v>
          </cell>
        </row>
        <row r="4974">
          <cell r="E4974" t="str">
            <v>Skupina :</v>
          </cell>
          <cell r="F4974" t="e">
            <v>#N/A</v>
          </cell>
          <cell r="I4974" t="e">
            <v>#N/A</v>
          </cell>
          <cell r="N4974" t="str">
            <v/>
          </cell>
        </row>
        <row r="4976">
          <cell r="E4976" t="str">
            <v>Zápas:</v>
          </cell>
          <cell r="F4976" t="e">
            <v>#N/A</v>
          </cell>
        </row>
        <row r="4977">
          <cell r="H4977" t="str">
            <v>Udelené karty - priestupok</v>
          </cell>
        </row>
        <row r="4979">
          <cell r="I4979" t="e">
            <v>#N/A</v>
          </cell>
          <cell r="P4979" t="e">
            <v>#N/A</v>
          </cell>
        </row>
        <row r="4980">
          <cell r="H4980" t="str">
            <v>Ž</v>
          </cell>
          <cell r="O4980" t="str">
            <v>Ž</v>
          </cell>
        </row>
        <row r="4981">
          <cell r="H4981" t="str">
            <v>ŽČ</v>
          </cell>
          <cell r="O4981" t="str">
            <v>ŽČ</v>
          </cell>
        </row>
        <row r="4982">
          <cell r="H4982" t="str">
            <v>ŽČ</v>
          </cell>
          <cell r="O4982" t="str">
            <v>ŽČ</v>
          </cell>
        </row>
        <row r="4985">
          <cell r="A4985" t="e">
            <v>#N/A</v>
          </cell>
          <cell r="E4985" t="str">
            <v xml:space="preserve">zápas č. </v>
          </cell>
          <cell r="F4985" t="str">
            <v/>
          </cell>
          <cell r="H4985" t="str">
            <v>Servis</v>
          </cell>
          <cell r="V4985" t="str">
            <v>pomer</v>
          </cell>
          <cell r="Z4985" t="str">
            <v/>
          </cell>
          <cell r="AA4985" t="str">
            <v/>
          </cell>
        </row>
        <row r="4986">
          <cell r="G4986" t="str">
            <v>Time out</v>
          </cell>
          <cell r="H4986" t="str">
            <v>Príjem</v>
          </cell>
          <cell r="N4986">
            <v>1</v>
          </cell>
          <cell r="O4986">
            <v>2</v>
          </cell>
          <cell r="P4986">
            <v>3</v>
          </cell>
          <cell r="Q4986">
            <v>4</v>
          </cell>
          <cell r="R4986">
            <v>5</v>
          </cell>
          <cell r="S4986">
            <v>6</v>
          </cell>
          <cell r="T4986">
            <v>7</v>
          </cell>
          <cell r="V4986" t="str">
            <v>setov</v>
          </cell>
        </row>
        <row r="4987">
          <cell r="A4987" t="e">
            <v>#N/A</v>
          </cell>
          <cell r="E4987" t="str">
            <v>Stôl:</v>
          </cell>
          <cell r="F4987" t="e">
            <v>#N/A</v>
          </cell>
          <cell r="I4987" t="e">
            <v>#N/A</v>
          </cell>
          <cell r="V4987" t="str">
            <v/>
          </cell>
        </row>
        <row r="4989">
          <cell r="E4989" t="str">
            <v>Dátum:</v>
          </cell>
          <cell r="F4989">
            <v>43211</v>
          </cell>
        </row>
        <row r="4990">
          <cell r="A4990" t="e">
            <v>#N/A</v>
          </cell>
          <cell r="E4990" t="str">
            <v>Čas:</v>
          </cell>
          <cell r="I4990" t="e">
            <v>#N/A</v>
          </cell>
          <cell r="V4990" t="str">
            <v/>
          </cell>
        </row>
        <row r="4992">
          <cell r="E4992" t="str">
            <v>Kategória :</v>
          </cell>
          <cell r="F4992" t="str">
            <v>MŽ</v>
          </cell>
        </row>
        <row r="4993">
          <cell r="I4993" t="str">
            <v>Rozhodca</v>
          </cell>
          <cell r="P4993" t="str">
            <v>Víťaz</v>
          </cell>
        </row>
        <row r="4994">
          <cell r="E4994" t="str">
            <v>Skupina :</v>
          </cell>
          <cell r="F4994" t="e">
            <v>#N/A</v>
          </cell>
          <cell r="I4994" t="e">
            <v>#N/A</v>
          </cell>
          <cell r="N4994" t="str">
            <v/>
          </cell>
        </row>
        <row r="4996">
          <cell r="E4996" t="str">
            <v>Zápas:</v>
          </cell>
          <cell r="F4996" t="e">
            <v>#N/A</v>
          </cell>
        </row>
        <row r="4997">
          <cell r="H4997" t="str">
            <v>Udelené karty - priestupok</v>
          </cell>
        </row>
        <row r="4999">
          <cell r="I4999" t="e">
            <v>#N/A</v>
          </cell>
          <cell r="P4999" t="e">
            <v>#N/A</v>
          </cell>
        </row>
        <row r="5000">
          <cell r="H5000" t="str">
            <v>Ž</v>
          </cell>
          <cell r="O5000" t="str">
            <v>Ž</v>
          </cell>
        </row>
        <row r="5001">
          <cell r="H5001" t="str">
            <v>ŽČ</v>
          </cell>
          <cell r="O5001" t="str">
            <v>ŽČ</v>
          </cell>
        </row>
        <row r="5002">
          <cell r="H5002" t="str">
            <v>ŽČ</v>
          </cell>
          <cell r="O5002" t="str">
            <v>ŽČ</v>
          </cell>
        </row>
        <row r="5005">
          <cell r="A5005" t="e">
            <v>#N/A</v>
          </cell>
          <cell r="E5005" t="str">
            <v xml:space="preserve">zápas č. </v>
          </cell>
          <cell r="F5005" t="str">
            <v/>
          </cell>
          <cell r="H5005" t="str">
            <v>Servis</v>
          </cell>
          <cell r="V5005" t="str">
            <v>pomer</v>
          </cell>
          <cell r="Z5005" t="str">
            <v/>
          </cell>
          <cell r="AA5005" t="str">
            <v/>
          </cell>
        </row>
        <row r="5006">
          <cell r="G5006" t="str">
            <v>Time out</v>
          </cell>
          <cell r="H5006" t="str">
            <v>Príjem</v>
          </cell>
          <cell r="N5006">
            <v>1</v>
          </cell>
          <cell r="O5006">
            <v>2</v>
          </cell>
          <cell r="P5006">
            <v>3</v>
          </cell>
          <cell r="Q5006">
            <v>4</v>
          </cell>
          <cell r="R5006">
            <v>5</v>
          </cell>
          <cell r="S5006">
            <v>6</v>
          </cell>
          <cell r="T5006">
            <v>7</v>
          </cell>
          <cell r="V5006" t="str">
            <v>setov</v>
          </cell>
        </row>
        <row r="5007">
          <cell r="A5007" t="e">
            <v>#N/A</v>
          </cell>
          <cell r="E5007" t="str">
            <v>Stôl:</v>
          </cell>
          <cell r="F5007" t="e">
            <v>#N/A</v>
          </cell>
          <cell r="I5007" t="e">
            <v>#N/A</v>
          </cell>
          <cell r="V5007" t="str">
            <v/>
          </cell>
        </row>
        <row r="5009">
          <cell r="E5009" t="str">
            <v>Dátum:</v>
          </cell>
          <cell r="F5009">
            <v>43211</v>
          </cell>
        </row>
        <row r="5010">
          <cell r="A5010" t="e">
            <v>#N/A</v>
          </cell>
          <cell r="E5010" t="str">
            <v>Čas:</v>
          </cell>
          <cell r="I5010" t="e">
            <v>#N/A</v>
          </cell>
          <cell r="V5010" t="str">
            <v/>
          </cell>
        </row>
        <row r="5012">
          <cell r="E5012" t="str">
            <v>Kategória :</v>
          </cell>
          <cell r="F5012" t="str">
            <v>MŽ</v>
          </cell>
        </row>
        <row r="5013">
          <cell r="I5013" t="str">
            <v>Rozhodca</v>
          </cell>
          <cell r="P5013" t="str">
            <v>Víťaz</v>
          </cell>
        </row>
        <row r="5014">
          <cell r="E5014" t="str">
            <v>Skupina :</v>
          </cell>
          <cell r="F5014" t="e">
            <v>#N/A</v>
          </cell>
          <cell r="I5014" t="e">
            <v>#N/A</v>
          </cell>
          <cell r="N5014" t="str">
            <v/>
          </cell>
        </row>
        <row r="5016">
          <cell r="E5016" t="str">
            <v>Zápas:</v>
          </cell>
          <cell r="F5016" t="e">
            <v>#N/A</v>
          </cell>
        </row>
        <row r="5017">
          <cell r="H5017" t="str">
            <v>Udelené karty - priestupok</v>
          </cell>
        </row>
        <row r="5019">
          <cell r="I5019" t="e">
            <v>#N/A</v>
          </cell>
          <cell r="P5019" t="e">
            <v>#N/A</v>
          </cell>
        </row>
        <row r="5020">
          <cell r="H5020" t="str">
            <v>Ž</v>
          </cell>
          <cell r="O5020" t="str">
            <v>Ž</v>
          </cell>
        </row>
        <row r="5021">
          <cell r="H5021" t="str">
            <v>ŽČ</v>
          </cell>
          <cell r="O5021" t="str">
            <v>ŽČ</v>
          </cell>
        </row>
        <row r="5022">
          <cell r="H5022" t="str">
            <v>ŽČ</v>
          </cell>
          <cell r="O5022" t="str">
            <v>ŽČ</v>
          </cell>
        </row>
        <row r="5025">
          <cell r="A5025" t="e">
            <v>#N/A</v>
          </cell>
          <cell r="E5025" t="str">
            <v xml:space="preserve">zápas č. </v>
          </cell>
          <cell r="F5025" t="str">
            <v/>
          </cell>
          <cell r="H5025" t="str">
            <v>Servis</v>
          </cell>
          <cell r="V5025" t="str">
            <v>pomer</v>
          </cell>
          <cell r="Z5025" t="str">
            <v/>
          </cell>
          <cell r="AA5025" t="str">
            <v/>
          </cell>
        </row>
        <row r="5026">
          <cell r="G5026" t="str">
            <v>Time out</v>
          </cell>
          <cell r="H5026" t="str">
            <v>Príjem</v>
          </cell>
          <cell r="N5026">
            <v>1</v>
          </cell>
          <cell r="O5026">
            <v>2</v>
          </cell>
          <cell r="P5026">
            <v>3</v>
          </cell>
          <cell r="Q5026">
            <v>4</v>
          </cell>
          <cell r="R5026">
            <v>5</v>
          </cell>
          <cell r="S5026">
            <v>6</v>
          </cell>
          <cell r="T5026">
            <v>7</v>
          </cell>
          <cell r="V5026" t="str">
            <v>setov</v>
          </cell>
        </row>
        <row r="5027">
          <cell r="A5027" t="e">
            <v>#N/A</v>
          </cell>
          <cell r="E5027" t="str">
            <v>Stôl:</v>
          </cell>
          <cell r="F5027" t="e">
            <v>#N/A</v>
          </cell>
          <cell r="I5027" t="e">
            <v>#N/A</v>
          </cell>
          <cell r="V5027" t="str">
            <v/>
          </cell>
        </row>
        <row r="5029">
          <cell r="E5029" t="str">
            <v>Dátum:</v>
          </cell>
          <cell r="F5029">
            <v>43211</v>
          </cell>
        </row>
        <row r="5030">
          <cell r="A5030" t="e">
            <v>#N/A</v>
          </cell>
          <cell r="E5030" t="str">
            <v>Čas:</v>
          </cell>
          <cell r="I5030" t="e">
            <v>#N/A</v>
          </cell>
          <cell r="V5030" t="str">
            <v/>
          </cell>
        </row>
        <row r="5032">
          <cell r="E5032" t="str">
            <v>Kategória :</v>
          </cell>
          <cell r="F5032" t="str">
            <v>MŽ</v>
          </cell>
        </row>
        <row r="5033">
          <cell r="I5033" t="str">
            <v>Rozhodca</v>
          </cell>
          <cell r="P5033" t="str">
            <v>Víťaz</v>
          </cell>
        </row>
        <row r="5034">
          <cell r="E5034" t="str">
            <v>Skupina :</v>
          </cell>
          <cell r="F5034" t="e">
            <v>#N/A</v>
          </cell>
          <cell r="I5034" t="e">
            <v>#N/A</v>
          </cell>
          <cell r="N5034" t="str">
            <v/>
          </cell>
        </row>
        <row r="5036">
          <cell r="E5036" t="str">
            <v>Zápas:</v>
          </cell>
          <cell r="F5036" t="e">
            <v>#N/A</v>
          </cell>
        </row>
        <row r="5037">
          <cell r="H5037" t="str">
            <v>Udelené karty - priestupok</v>
          </cell>
        </row>
        <row r="5039">
          <cell r="I5039" t="e">
            <v>#N/A</v>
          </cell>
          <cell r="P5039" t="e">
            <v>#N/A</v>
          </cell>
        </row>
        <row r="5040">
          <cell r="H5040" t="str">
            <v>Ž</v>
          </cell>
          <cell r="O5040" t="str">
            <v>Ž</v>
          </cell>
        </row>
        <row r="5041">
          <cell r="H5041" t="str">
            <v>ŽČ</v>
          </cell>
          <cell r="O5041" t="str">
            <v>ŽČ</v>
          </cell>
        </row>
        <row r="5042">
          <cell r="H5042" t="str">
            <v>ŽČ</v>
          </cell>
          <cell r="O5042" t="str">
            <v>ŽČ</v>
          </cell>
        </row>
        <row r="5045">
          <cell r="A5045" t="e">
            <v>#N/A</v>
          </cell>
          <cell r="E5045" t="str">
            <v xml:space="preserve">zápas č. </v>
          </cell>
          <cell r="F5045" t="str">
            <v/>
          </cell>
          <cell r="H5045" t="str">
            <v>Servis</v>
          </cell>
          <cell r="V5045" t="str">
            <v>pomer</v>
          </cell>
          <cell r="Z5045" t="str">
            <v/>
          </cell>
          <cell r="AA5045" t="str">
            <v/>
          </cell>
        </row>
        <row r="5046">
          <cell r="G5046" t="str">
            <v>Time out</v>
          </cell>
          <cell r="H5046" t="str">
            <v>Príjem</v>
          </cell>
          <cell r="N5046">
            <v>1</v>
          </cell>
          <cell r="O5046">
            <v>2</v>
          </cell>
          <cell r="P5046">
            <v>3</v>
          </cell>
          <cell r="Q5046">
            <v>4</v>
          </cell>
          <cell r="R5046">
            <v>5</v>
          </cell>
          <cell r="S5046">
            <v>6</v>
          </cell>
          <cell r="T5046">
            <v>7</v>
          </cell>
          <cell r="V5046" t="str">
            <v>setov</v>
          </cell>
        </row>
        <row r="5047">
          <cell r="A5047" t="e">
            <v>#N/A</v>
          </cell>
          <cell r="E5047" t="str">
            <v>Stôl:</v>
          </cell>
          <cell r="F5047" t="e">
            <v>#N/A</v>
          </cell>
          <cell r="I5047" t="e">
            <v>#N/A</v>
          </cell>
          <cell r="V5047" t="str">
            <v/>
          </cell>
        </row>
        <row r="5049">
          <cell r="E5049" t="str">
            <v>Dátum:</v>
          </cell>
          <cell r="F5049">
            <v>43211</v>
          </cell>
        </row>
        <row r="5050">
          <cell r="A5050" t="e">
            <v>#N/A</v>
          </cell>
          <cell r="E5050" t="str">
            <v>Čas:</v>
          </cell>
          <cell r="I5050" t="e">
            <v>#N/A</v>
          </cell>
          <cell r="V5050" t="str">
            <v/>
          </cell>
        </row>
        <row r="5052">
          <cell r="E5052" t="str">
            <v>Kategória :</v>
          </cell>
          <cell r="F5052" t="str">
            <v>MŽ</v>
          </cell>
        </row>
        <row r="5053">
          <cell r="I5053" t="str">
            <v>Rozhodca</v>
          </cell>
          <cell r="P5053" t="str">
            <v>Víťaz</v>
          </cell>
        </row>
        <row r="5054">
          <cell r="E5054" t="str">
            <v>Skupina :</v>
          </cell>
          <cell r="F5054" t="e">
            <v>#N/A</v>
          </cell>
          <cell r="I5054" t="e">
            <v>#N/A</v>
          </cell>
          <cell r="N5054" t="str">
            <v/>
          </cell>
        </row>
        <row r="5056">
          <cell r="E5056" t="str">
            <v>Zápas:</v>
          </cell>
          <cell r="F5056" t="e">
            <v>#N/A</v>
          </cell>
        </row>
        <row r="5057">
          <cell r="H5057" t="str">
            <v>Udelené karty - priestupok</v>
          </cell>
        </row>
        <row r="5059">
          <cell r="I5059" t="e">
            <v>#N/A</v>
          </cell>
          <cell r="P5059" t="e">
            <v>#N/A</v>
          </cell>
        </row>
        <row r="5060">
          <cell r="H5060" t="str">
            <v>Ž</v>
          </cell>
          <cell r="O5060" t="str">
            <v>Ž</v>
          </cell>
        </row>
        <row r="5061">
          <cell r="H5061" t="str">
            <v>ŽČ</v>
          </cell>
          <cell r="O5061" t="str">
            <v>ŽČ</v>
          </cell>
        </row>
        <row r="5062">
          <cell r="H5062" t="str">
            <v>ŽČ</v>
          </cell>
          <cell r="O5062" t="str">
            <v>ŽČ</v>
          </cell>
        </row>
        <row r="5065">
          <cell r="A5065" t="e">
            <v>#N/A</v>
          </cell>
          <cell r="E5065" t="str">
            <v xml:space="preserve">zápas č. </v>
          </cell>
          <cell r="F5065" t="str">
            <v/>
          </cell>
          <cell r="H5065" t="str">
            <v>Servis</v>
          </cell>
          <cell r="V5065" t="str">
            <v>pomer</v>
          </cell>
          <cell r="Z5065" t="str">
            <v/>
          </cell>
          <cell r="AA5065" t="str">
            <v/>
          </cell>
        </row>
        <row r="5066">
          <cell r="G5066" t="str">
            <v>Time out</v>
          </cell>
          <cell r="H5066" t="str">
            <v>Príjem</v>
          </cell>
          <cell r="N5066">
            <v>1</v>
          </cell>
          <cell r="O5066">
            <v>2</v>
          </cell>
          <cell r="P5066">
            <v>3</v>
          </cell>
          <cell r="Q5066">
            <v>4</v>
          </cell>
          <cell r="R5066">
            <v>5</v>
          </cell>
          <cell r="S5066">
            <v>6</v>
          </cell>
          <cell r="T5066">
            <v>7</v>
          </cell>
          <cell r="V5066" t="str">
            <v>setov</v>
          </cell>
        </row>
        <row r="5067">
          <cell r="A5067" t="e">
            <v>#N/A</v>
          </cell>
          <cell r="E5067" t="str">
            <v>Stôl:</v>
          </cell>
          <cell r="F5067" t="e">
            <v>#N/A</v>
          </cell>
          <cell r="I5067" t="e">
            <v>#N/A</v>
          </cell>
          <cell r="V5067" t="str">
            <v/>
          </cell>
        </row>
        <row r="5069">
          <cell r="E5069" t="str">
            <v>Dátum:</v>
          </cell>
          <cell r="F5069">
            <v>43211</v>
          </cell>
        </row>
        <row r="5070">
          <cell r="A5070" t="e">
            <v>#N/A</v>
          </cell>
          <cell r="E5070" t="str">
            <v>Čas:</v>
          </cell>
          <cell r="I5070" t="e">
            <v>#N/A</v>
          </cell>
          <cell r="V5070" t="str">
            <v/>
          </cell>
        </row>
        <row r="5072">
          <cell r="E5072" t="str">
            <v>Kategória :</v>
          </cell>
          <cell r="F5072" t="str">
            <v>MŽ</v>
          </cell>
        </row>
        <row r="5073">
          <cell r="I5073" t="str">
            <v>Rozhodca</v>
          </cell>
          <cell r="P5073" t="str">
            <v>Víťaz</v>
          </cell>
        </row>
        <row r="5074">
          <cell r="E5074" t="str">
            <v>Skupina :</v>
          </cell>
          <cell r="F5074" t="e">
            <v>#N/A</v>
          </cell>
          <cell r="I5074" t="e">
            <v>#N/A</v>
          </cell>
          <cell r="N5074" t="str">
            <v/>
          </cell>
        </row>
        <row r="5076">
          <cell r="E5076" t="str">
            <v>Zápas:</v>
          </cell>
          <cell r="F5076" t="e">
            <v>#N/A</v>
          </cell>
        </row>
        <row r="5077">
          <cell r="H5077" t="str">
            <v>Udelené karty - priestupok</v>
          </cell>
        </row>
        <row r="5079">
          <cell r="I5079" t="e">
            <v>#N/A</v>
          </cell>
          <cell r="P5079" t="e">
            <v>#N/A</v>
          </cell>
        </row>
        <row r="5080">
          <cell r="H5080" t="str">
            <v>Ž</v>
          </cell>
          <cell r="O5080" t="str">
            <v>Ž</v>
          </cell>
        </row>
        <row r="5081">
          <cell r="H5081" t="str">
            <v>ŽČ</v>
          </cell>
          <cell r="O5081" t="str">
            <v>ŽČ</v>
          </cell>
        </row>
        <row r="5082">
          <cell r="H5082" t="str">
            <v>ŽČ</v>
          </cell>
          <cell r="O5082" t="str">
            <v>ŽČ</v>
          </cell>
        </row>
        <row r="5085">
          <cell r="A5085" t="e">
            <v>#N/A</v>
          </cell>
          <cell r="E5085" t="str">
            <v xml:space="preserve">zápas č. </v>
          </cell>
          <cell r="F5085" t="str">
            <v/>
          </cell>
          <cell r="H5085" t="str">
            <v>Servis</v>
          </cell>
          <cell r="V5085" t="str">
            <v>pomer</v>
          </cell>
          <cell r="Z5085" t="str">
            <v/>
          </cell>
          <cell r="AA5085" t="str">
            <v/>
          </cell>
        </row>
        <row r="5086">
          <cell r="G5086" t="str">
            <v>Time out</v>
          </cell>
          <cell r="H5086" t="str">
            <v>Príjem</v>
          </cell>
          <cell r="N5086">
            <v>1</v>
          </cell>
          <cell r="O5086">
            <v>2</v>
          </cell>
          <cell r="P5086">
            <v>3</v>
          </cell>
          <cell r="Q5086">
            <v>4</v>
          </cell>
          <cell r="R5086">
            <v>5</v>
          </cell>
          <cell r="S5086">
            <v>6</v>
          </cell>
          <cell r="T5086">
            <v>7</v>
          </cell>
          <cell r="V5086" t="str">
            <v>setov</v>
          </cell>
        </row>
        <row r="5087">
          <cell r="A5087" t="e">
            <v>#N/A</v>
          </cell>
          <cell r="E5087" t="str">
            <v>Stôl:</v>
          </cell>
          <cell r="F5087" t="e">
            <v>#N/A</v>
          </cell>
          <cell r="I5087" t="e">
            <v>#N/A</v>
          </cell>
          <cell r="V5087" t="str">
            <v/>
          </cell>
        </row>
        <row r="5089">
          <cell r="E5089" t="str">
            <v>Dátum:</v>
          </cell>
          <cell r="F5089">
            <v>43211</v>
          </cell>
        </row>
        <row r="5090">
          <cell r="A5090" t="e">
            <v>#N/A</v>
          </cell>
          <cell r="E5090" t="str">
            <v>Čas:</v>
          </cell>
          <cell r="I5090" t="e">
            <v>#N/A</v>
          </cell>
          <cell r="V5090" t="str">
            <v/>
          </cell>
        </row>
        <row r="5092">
          <cell r="E5092" t="str">
            <v>Kategória :</v>
          </cell>
          <cell r="F5092" t="str">
            <v>MŽ</v>
          </cell>
        </row>
        <row r="5093">
          <cell r="I5093" t="str">
            <v>Rozhodca</v>
          </cell>
          <cell r="P5093" t="str">
            <v>Víťaz</v>
          </cell>
        </row>
        <row r="5094">
          <cell r="E5094" t="str">
            <v>Skupina :</v>
          </cell>
          <cell r="F5094" t="e">
            <v>#N/A</v>
          </cell>
          <cell r="I5094" t="e">
            <v>#N/A</v>
          </cell>
          <cell r="N5094" t="str">
            <v/>
          </cell>
        </row>
        <row r="5096">
          <cell r="E5096" t="str">
            <v>Zápas:</v>
          </cell>
          <cell r="F5096" t="e">
            <v>#N/A</v>
          </cell>
        </row>
        <row r="5097">
          <cell r="H5097" t="str">
            <v>Udelené karty - priestupok</v>
          </cell>
        </row>
        <row r="5099">
          <cell r="I5099" t="e">
            <v>#N/A</v>
          </cell>
          <cell r="P5099" t="e">
            <v>#N/A</v>
          </cell>
        </row>
        <row r="5100">
          <cell r="H5100" t="str">
            <v>Ž</v>
          </cell>
          <cell r="O5100" t="str">
            <v>Ž</v>
          </cell>
        </row>
        <row r="5101">
          <cell r="H5101" t="str">
            <v>ŽČ</v>
          </cell>
          <cell r="O5101" t="str">
            <v>ŽČ</v>
          </cell>
        </row>
        <row r="5102">
          <cell r="H5102" t="str">
            <v>ŽČ</v>
          </cell>
          <cell r="O5102" t="str">
            <v>ŽČ</v>
          </cell>
        </row>
        <row r="5105">
          <cell r="A5105" t="e">
            <v>#N/A</v>
          </cell>
          <cell r="E5105" t="str">
            <v xml:space="preserve">zápas č. </v>
          </cell>
          <cell r="F5105" t="str">
            <v/>
          </cell>
          <cell r="H5105" t="str">
            <v>Servis</v>
          </cell>
          <cell r="V5105" t="str">
            <v>pomer</v>
          </cell>
          <cell r="Z5105" t="str">
            <v/>
          </cell>
          <cell r="AA5105" t="str">
            <v/>
          </cell>
        </row>
        <row r="5106">
          <cell r="G5106" t="str">
            <v>Time out</v>
          </cell>
          <cell r="H5106" t="str">
            <v>Príjem</v>
          </cell>
          <cell r="N5106">
            <v>1</v>
          </cell>
          <cell r="O5106">
            <v>2</v>
          </cell>
          <cell r="P5106">
            <v>3</v>
          </cell>
          <cell r="Q5106">
            <v>4</v>
          </cell>
          <cell r="R5106">
            <v>5</v>
          </cell>
          <cell r="S5106">
            <v>6</v>
          </cell>
          <cell r="T5106">
            <v>7</v>
          </cell>
          <cell r="V5106" t="str">
            <v>setov</v>
          </cell>
        </row>
        <row r="5107">
          <cell r="A5107" t="e">
            <v>#N/A</v>
          </cell>
          <cell r="E5107" t="str">
            <v>Stôl:</v>
          </cell>
          <cell r="F5107" t="e">
            <v>#N/A</v>
          </cell>
          <cell r="I5107" t="e">
            <v>#N/A</v>
          </cell>
          <cell r="V5107" t="str">
            <v/>
          </cell>
        </row>
        <row r="5109">
          <cell r="E5109" t="str">
            <v>Dátum:</v>
          </cell>
          <cell r="F5109">
            <v>43211</v>
          </cell>
        </row>
        <row r="5110">
          <cell r="A5110" t="e">
            <v>#N/A</v>
          </cell>
          <cell r="E5110" t="str">
            <v>Čas:</v>
          </cell>
          <cell r="I5110" t="e">
            <v>#N/A</v>
          </cell>
          <cell r="V5110" t="str">
            <v/>
          </cell>
        </row>
        <row r="5112">
          <cell r="E5112" t="str">
            <v>Kategória :</v>
          </cell>
          <cell r="F5112" t="str">
            <v>MŽ</v>
          </cell>
        </row>
        <row r="5113">
          <cell r="I5113" t="str">
            <v>Rozhodca</v>
          </cell>
          <cell r="P5113" t="str">
            <v>Víťaz</v>
          </cell>
        </row>
        <row r="5114">
          <cell r="E5114" t="str">
            <v>Skupina :</v>
          </cell>
          <cell r="F5114" t="e">
            <v>#N/A</v>
          </cell>
          <cell r="I5114" t="e">
            <v>#N/A</v>
          </cell>
          <cell r="N5114" t="str">
            <v/>
          </cell>
        </row>
        <row r="5116">
          <cell r="E5116" t="str">
            <v>Zápas:</v>
          </cell>
          <cell r="F5116" t="e">
            <v>#N/A</v>
          </cell>
        </row>
        <row r="5117">
          <cell r="H5117" t="str">
            <v>Udelené karty - priestupok</v>
          </cell>
        </row>
        <row r="5119">
          <cell r="I5119" t="e">
            <v>#N/A</v>
          </cell>
          <cell r="P5119" t="e">
            <v>#N/A</v>
          </cell>
        </row>
        <row r="5120">
          <cell r="H5120" t="str">
            <v>Ž</v>
          </cell>
          <cell r="O5120" t="str">
            <v>Ž</v>
          </cell>
        </row>
        <row r="5121">
          <cell r="H5121" t="str">
            <v>ŽČ</v>
          </cell>
          <cell r="O5121" t="str">
            <v>ŽČ</v>
          </cell>
        </row>
        <row r="5122">
          <cell r="H5122" t="str">
            <v>ŽČ</v>
          </cell>
          <cell r="O5122" t="str">
            <v>ŽČ</v>
          </cell>
        </row>
        <row r="5125">
          <cell r="A5125" t="e">
            <v>#N/A</v>
          </cell>
          <cell r="E5125" t="str">
            <v xml:space="preserve">zápas č. </v>
          </cell>
          <cell r="F5125" t="str">
            <v/>
          </cell>
          <cell r="H5125" t="str">
            <v>Servis</v>
          </cell>
          <cell r="V5125" t="str">
            <v>pomer</v>
          </cell>
          <cell r="Z5125" t="str">
            <v/>
          </cell>
          <cell r="AA5125" t="str">
            <v/>
          </cell>
        </row>
        <row r="5126">
          <cell r="G5126" t="str">
            <v>Time out</v>
          </cell>
          <cell r="H5126" t="str">
            <v>Príjem</v>
          </cell>
          <cell r="N5126">
            <v>1</v>
          </cell>
          <cell r="O5126">
            <v>2</v>
          </cell>
          <cell r="P5126">
            <v>3</v>
          </cell>
          <cell r="Q5126">
            <v>4</v>
          </cell>
          <cell r="R5126">
            <v>5</v>
          </cell>
          <cell r="S5126">
            <v>6</v>
          </cell>
          <cell r="T5126">
            <v>7</v>
          </cell>
          <cell r="V5126" t="str">
            <v>setov</v>
          </cell>
        </row>
        <row r="5127">
          <cell r="A5127" t="e">
            <v>#N/A</v>
          </cell>
          <cell r="E5127" t="str">
            <v>Stôl:</v>
          </cell>
          <cell r="F5127" t="e">
            <v>#N/A</v>
          </cell>
          <cell r="I5127" t="e">
            <v>#N/A</v>
          </cell>
          <cell r="V5127" t="str">
            <v/>
          </cell>
        </row>
        <row r="5129">
          <cell r="E5129" t="str">
            <v>Dátum:</v>
          </cell>
          <cell r="F5129">
            <v>43211</v>
          </cell>
        </row>
        <row r="5130">
          <cell r="A5130" t="e">
            <v>#N/A</v>
          </cell>
          <cell r="E5130" t="str">
            <v>Čas:</v>
          </cell>
          <cell r="I5130" t="e">
            <v>#N/A</v>
          </cell>
          <cell r="V5130" t="str">
            <v/>
          </cell>
        </row>
        <row r="5132">
          <cell r="E5132" t="str">
            <v>Kategória :</v>
          </cell>
          <cell r="F5132" t="str">
            <v>MŽ</v>
          </cell>
        </row>
        <row r="5133">
          <cell r="I5133" t="str">
            <v>Rozhodca</v>
          </cell>
          <cell r="P5133" t="str">
            <v>Víťaz</v>
          </cell>
        </row>
        <row r="5134">
          <cell r="E5134" t="str">
            <v>Skupina :</v>
          </cell>
          <cell r="F5134" t="e">
            <v>#N/A</v>
          </cell>
          <cell r="I5134" t="e">
            <v>#N/A</v>
          </cell>
          <cell r="N5134" t="str">
            <v/>
          </cell>
        </row>
        <row r="5136">
          <cell r="E5136" t="str">
            <v>Zápas:</v>
          </cell>
          <cell r="F5136" t="e">
            <v>#N/A</v>
          </cell>
        </row>
        <row r="5137">
          <cell r="H5137" t="str">
            <v>Udelené karty - priestupok</v>
          </cell>
        </row>
        <row r="5139">
          <cell r="I5139" t="e">
            <v>#N/A</v>
          </cell>
          <cell r="P5139" t="e">
            <v>#N/A</v>
          </cell>
        </row>
        <row r="5140">
          <cell r="H5140" t="str">
            <v>Ž</v>
          </cell>
          <cell r="O5140" t="str">
            <v>Ž</v>
          </cell>
        </row>
        <row r="5141">
          <cell r="H5141" t="str">
            <v>ŽČ</v>
          </cell>
          <cell r="O5141" t="str">
            <v>ŽČ</v>
          </cell>
        </row>
        <row r="5142">
          <cell r="H5142" t="str">
            <v>ŽČ</v>
          </cell>
          <cell r="O5142" t="str">
            <v>ŽČ</v>
          </cell>
        </row>
        <row r="5145">
          <cell r="A5145" t="e">
            <v>#N/A</v>
          </cell>
          <cell r="E5145" t="str">
            <v xml:space="preserve">zápas č. </v>
          </cell>
          <cell r="F5145" t="str">
            <v/>
          </cell>
          <cell r="H5145" t="str">
            <v>Servis</v>
          </cell>
          <cell r="V5145" t="str">
            <v>pomer</v>
          </cell>
          <cell r="Z5145" t="str">
            <v/>
          </cell>
          <cell r="AA5145" t="str">
            <v/>
          </cell>
        </row>
        <row r="5146">
          <cell r="G5146" t="str">
            <v>Time out</v>
          </cell>
          <cell r="H5146" t="str">
            <v>Príjem</v>
          </cell>
          <cell r="N5146">
            <v>1</v>
          </cell>
          <cell r="O5146">
            <v>2</v>
          </cell>
          <cell r="P5146">
            <v>3</v>
          </cell>
          <cell r="Q5146">
            <v>4</v>
          </cell>
          <cell r="R5146">
            <v>5</v>
          </cell>
          <cell r="S5146">
            <v>6</v>
          </cell>
          <cell r="T5146">
            <v>7</v>
          </cell>
          <cell r="V5146" t="str">
            <v>setov</v>
          </cell>
        </row>
        <row r="5147">
          <cell r="A5147" t="e">
            <v>#N/A</v>
          </cell>
          <cell r="E5147" t="str">
            <v>Stôl:</v>
          </cell>
          <cell r="F5147" t="e">
            <v>#N/A</v>
          </cell>
          <cell r="I5147" t="e">
            <v>#N/A</v>
          </cell>
          <cell r="V5147" t="str">
            <v/>
          </cell>
        </row>
        <row r="5149">
          <cell r="E5149" t="str">
            <v>Dátum:</v>
          </cell>
          <cell r="F5149">
            <v>43211</v>
          </cell>
        </row>
        <row r="5150">
          <cell r="A5150" t="e">
            <v>#N/A</v>
          </cell>
          <cell r="E5150" t="str">
            <v>Čas:</v>
          </cell>
          <cell r="I5150" t="e">
            <v>#N/A</v>
          </cell>
          <cell r="V5150" t="str">
            <v/>
          </cell>
        </row>
        <row r="5152">
          <cell r="E5152" t="str">
            <v>Kategória :</v>
          </cell>
          <cell r="F5152" t="str">
            <v>MŽ</v>
          </cell>
        </row>
        <row r="5153">
          <cell r="I5153" t="str">
            <v>Rozhodca</v>
          </cell>
          <cell r="P5153" t="str">
            <v>Víťaz</v>
          </cell>
        </row>
        <row r="5154">
          <cell r="E5154" t="str">
            <v>Skupina :</v>
          </cell>
          <cell r="F5154" t="e">
            <v>#N/A</v>
          </cell>
          <cell r="I5154" t="e">
            <v>#N/A</v>
          </cell>
          <cell r="N5154" t="str">
            <v/>
          </cell>
        </row>
        <row r="5156">
          <cell r="E5156" t="str">
            <v>Zápas:</v>
          </cell>
          <cell r="F5156" t="e">
            <v>#N/A</v>
          </cell>
        </row>
        <row r="5157">
          <cell r="H5157" t="str">
            <v>Udelené karty - priestupok</v>
          </cell>
        </row>
        <row r="5159">
          <cell r="I5159" t="e">
            <v>#N/A</v>
          </cell>
          <cell r="P5159" t="e">
            <v>#N/A</v>
          </cell>
        </row>
        <row r="5160">
          <cell r="H5160" t="str">
            <v>Ž</v>
          </cell>
          <cell r="O5160" t="str">
            <v>Ž</v>
          </cell>
        </row>
        <row r="5161">
          <cell r="H5161" t="str">
            <v>ŽČ</v>
          </cell>
          <cell r="O5161" t="str">
            <v>ŽČ</v>
          </cell>
        </row>
        <row r="5162">
          <cell r="H5162" t="str">
            <v>ŽČ</v>
          </cell>
          <cell r="O5162" t="str">
            <v>ŽČ</v>
          </cell>
        </row>
        <row r="5165">
          <cell r="A5165" t="e">
            <v>#N/A</v>
          </cell>
          <cell r="E5165" t="str">
            <v xml:space="preserve">zápas č. </v>
          </cell>
          <cell r="F5165" t="str">
            <v/>
          </cell>
          <cell r="H5165" t="str">
            <v>Servis</v>
          </cell>
          <cell r="V5165" t="str">
            <v>pomer</v>
          </cell>
          <cell r="Z5165" t="str">
            <v/>
          </cell>
          <cell r="AA5165" t="str">
            <v/>
          </cell>
        </row>
        <row r="5166">
          <cell r="G5166" t="str">
            <v>Time out</v>
          </cell>
          <cell r="H5166" t="str">
            <v>Príjem</v>
          </cell>
          <cell r="N5166">
            <v>1</v>
          </cell>
          <cell r="O5166">
            <v>2</v>
          </cell>
          <cell r="P5166">
            <v>3</v>
          </cell>
          <cell r="Q5166">
            <v>4</v>
          </cell>
          <cell r="R5166">
            <v>5</v>
          </cell>
          <cell r="S5166">
            <v>6</v>
          </cell>
          <cell r="T5166">
            <v>7</v>
          </cell>
          <cell r="V5166" t="str">
            <v>setov</v>
          </cell>
        </row>
        <row r="5167">
          <cell r="A5167" t="e">
            <v>#N/A</v>
          </cell>
          <cell r="E5167" t="str">
            <v>Stôl:</v>
          </cell>
          <cell r="F5167" t="e">
            <v>#N/A</v>
          </cell>
          <cell r="I5167" t="e">
            <v>#N/A</v>
          </cell>
          <cell r="V5167" t="str">
            <v/>
          </cell>
        </row>
        <row r="5169">
          <cell r="E5169" t="str">
            <v>Dátum:</v>
          </cell>
          <cell r="F5169">
            <v>43211</v>
          </cell>
        </row>
        <row r="5170">
          <cell r="A5170" t="e">
            <v>#N/A</v>
          </cell>
          <cell r="E5170" t="str">
            <v>Čas:</v>
          </cell>
          <cell r="I5170" t="e">
            <v>#N/A</v>
          </cell>
          <cell r="V5170" t="str">
            <v/>
          </cell>
        </row>
        <row r="5172">
          <cell r="E5172" t="str">
            <v>Kategória :</v>
          </cell>
          <cell r="F5172" t="str">
            <v>MŽ</v>
          </cell>
        </row>
        <row r="5173">
          <cell r="I5173" t="str">
            <v>Rozhodca</v>
          </cell>
          <cell r="P5173" t="str">
            <v>Víťaz</v>
          </cell>
        </row>
        <row r="5174">
          <cell r="E5174" t="str">
            <v>Skupina :</v>
          </cell>
          <cell r="F5174" t="e">
            <v>#N/A</v>
          </cell>
          <cell r="I5174" t="e">
            <v>#N/A</v>
          </cell>
          <cell r="N5174" t="str">
            <v/>
          </cell>
        </row>
        <row r="5176">
          <cell r="E5176" t="str">
            <v>Zápas:</v>
          </cell>
          <cell r="F5176" t="e">
            <v>#N/A</v>
          </cell>
        </row>
        <row r="5177">
          <cell r="H5177" t="str">
            <v>Udelené karty - priestupok</v>
          </cell>
        </row>
        <row r="5179">
          <cell r="I5179" t="e">
            <v>#N/A</v>
          </cell>
          <cell r="P5179" t="e">
            <v>#N/A</v>
          </cell>
        </row>
        <row r="5180">
          <cell r="H5180" t="str">
            <v>Ž</v>
          </cell>
          <cell r="O5180" t="str">
            <v>Ž</v>
          </cell>
        </row>
        <row r="5181">
          <cell r="H5181" t="str">
            <v>ŽČ</v>
          </cell>
          <cell r="O5181" t="str">
            <v>ŽČ</v>
          </cell>
        </row>
        <row r="5182">
          <cell r="H5182" t="str">
            <v>ŽČ</v>
          </cell>
          <cell r="O5182" t="str">
            <v>ŽČ</v>
          </cell>
        </row>
        <row r="5185">
          <cell r="A5185" t="e">
            <v>#N/A</v>
          </cell>
          <cell r="E5185" t="str">
            <v xml:space="preserve">zápas č. </v>
          </cell>
          <cell r="F5185" t="str">
            <v/>
          </cell>
          <cell r="H5185" t="str">
            <v>Servis</v>
          </cell>
          <cell r="V5185" t="str">
            <v>pomer</v>
          </cell>
          <cell r="Z5185" t="str">
            <v/>
          </cell>
          <cell r="AA5185" t="str">
            <v/>
          </cell>
        </row>
        <row r="5186">
          <cell r="G5186" t="str">
            <v>Time out</v>
          </cell>
          <cell r="H5186" t="str">
            <v>Príjem</v>
          </cell>
          <cell r="N5186">
            <v>1</v>
          </cell>
          <cell r="O5186">
            <v>2</v>
          </cell>
          <cell r="P5186">
            <v>3</v>
          </cell>
          <cell r="Q5186">
            <v>4</v>
          </cell>
          <cell r="R5186">
            <v>5</v>
          </cell>
          <cell r="S5186">
            <v>6</v>
          </cell>
          <cell r="T5186">
            <v>7</v>
          </cell>
          <cell r="V5186" t="str">
            <v>setov</v>
          </cell>
        </row>
        <row r="5187">
          <cell r="A5187" t="e">
            <v>#N/A</v>
          </cell>
          <cell r="E5187" t="str">
            <v>Stôl:</v>
          </cell>
          <cell r="F5187" t="e">
            <v>#N/A</v>
          </cell>
          <cell r="I5187" t="e">
            <v>#N/A</v>
          </cell>
          <cell r="V5187" t="str">
            <v/>
          </cell>
        </row>
        <row r="5189">
          <cell r="E5189" t="str">
            <v>Dátum:</v>
          </cell>
          <cell r="F5189">
            <v>43211</v>
          </cell>
        </row>
        <row r="5190">
          <cell r="A5190" t="e">
            <v>#N/A</v>
          </cell>
          <cell r="E5190" t="str">
            <v>Čas:</v>
          </cell>
          <cell r="I5190" t="e">
            <v>#N/A</v>
          </cell>
          <cell r="V5190" t="str">
            <v/>
          </cell>
        </row>
        <row r="5192">
          <cell r="E5192" t="str">
            <v>Kategória :</v>
          </cell>
          <cell r="F5192" t="str">
            <v>MŽ</v>
          </cell>
        </row>
        <row r="5193">
          <cell r="I5193" t="str">
            <v>Rozhodca</v>
          </cell>
          <cell r="P5193" t="str">
            <v>Víťaz</v>
          </cell>
        </row>
        <row r="5194">
          <cell r="E5194" t="str">
            <v>Skupina :</v>
          </cell>
          <cell r="F5194" t="e">
            <v>#N/A</v>
          </cell>
          <cell r="I5194" t="e">
            <v>#N/A</v>
          </cell>
          <cell r="N5194" t="str">
            <v/>
          </cell>
        </row>
        <row r="5196">
          <cell r="E5196" t="str">
            <v>Zápas:</v>
          </cell>
          <cell r="F5196" t="e">
            <v>#N/A</v>
          </cell>
        </row>
        <row r="5197">
          <cell r="H5197" t="str">
            <v>Udelené karty - priestupok</v>
          </cell>
        </row>
        <row r="5199">
          <cell r="I5199" t="e">
            <v>#N/A</v>
          </cell>
          <cell r="P5199" t="e">
            <v>#N/A</v>
          </cell>
        </row>
        <row r="5200">
          <cell r="H5200" t="str">
            <v>Ž</v>
          </cell>
          <cell r="O5200" t="str">
            <v>Ž</v>
          </cell>
        </row>
        <row r="5201">
          <cell r="H5201" t="str">
            <v>ŽČ</v>
          </cell>
          <cell r="O5201" t="str">
            <v>ŽČ</v>
          </cell>
        </row>
        <row r="5202">
          <cell r="H5202" t="str">
            <v>ŽČ</v>
          </cell>
          <cell r="O5202" t="str">
            <v>ŽČ</v>
          </cell>
        </row>
        <row r="5205">
          <cell r="A5205" t="e">
            <v>#N/A</v>
          </cell>
          <cell r="E5205" t="str">
            <v xml:space="preserve">zápas č. </v>
          </cell>
          <cell r="F5205" t="str">
            <v/>
          </cell>
          <cell r="H5205" t="str">
            <v>Servis</v>
          </cell>
          <cell r="V5205" t="str">
            <v>pomer</v>
          </cell>
          <cell r="Z5205" t="str">
            <v/>
          </cell>
          <cell r="AA5205" t="str">
            <v/>
          </cell>
        </row>
        <row r="5206">
          <cell r="G5206" t="str">
            <v>Time out</v>
          </cell>
          <cell r="H5206" t="str">
            <v>Príjem</v>
          </cell>
          <cell r="N5206">
            <v>1</v>
          </cell>
          <cell r="O5206">
            <v>2</v>
          </cell>
          <cell r="P5206">
            <v>3</v>
          </cell>
          <cell r="Q5206">
            <v>4</v>
          </cell>
          <cell r="R5206">
            <v>5</v>
          </cell>
          <cell r="S5206">
            <v>6</v>
          </cell>
          <cell r="T5206">
            <v>7</v>
          </cell>
          <cell r="V5206" t="str">
            <v>setov</v>
          </cell>
        </row>
        <row r="5207">
          <cell r="A5207" t="e">
            <v>#N/A</v>
          </cell>
          <cell r="E5207" t="str">
            <v>Stôl:</v>
          </cell>
          <cell r="F5207" t="e">
            <v>#N/A</v>
          </cell>
          <cell r="I5207" t="e">
            <v>#N/A</v>
          </cell>
          <cell r="V5207" t="str">
            <v/>
          </cell>
        </row>
        <row r="5209">
          <cell r="E5209" t="str">
            <v>Dátum:</v>
          </cell>
          <cell r="F5209">
            <v>43211</v>
          </cell>
        </row>
        <row r="5210">
          <cell r="A5210" t="e">
            <v>#N/A</v>
          </cell>
          <cell r="E5210" t="str">
            <v>Čas:</v>
          </cell>
          <cell r="I5210" t="e">
            <v>#N/A</v>
          </cell>
          <cell r="V5210" t="str">
            <v/>
          </cell>
        </row>
        <row r="5212">
          <cell r="E5212" t="str">
            <v>Kategória :</v>
          </cell>
          <cell r="F5212" t="str">
            <v>MŽ</v>
          </cell>
        </row>
        <row r="5213">
          <cell r="I5213" t="str">
            <v>Rozhodca</v>
          </cell>
          <cell r="P5213" t="str">
            <v>Víťaz</v>
          </cell>
        </row>
        <row r="5214">
          <cell r="E5214" t="str">
            <v>Skupina :</v>
          </cell>
          <cell r="F5214" t="e">
            <v>#N/A</v>
          </cell>
          <cell r="I5214" t="e">
            <v>#N/A</v>
          </cell>
          <cell r="N5214" t="str">
            <v/>
          </cell>
        </row>
        <row r="5216">
          <cell r="E5216" t="str">
            <v>Zápas:</v>
          </cell>
          <cell r="F5216" t="e">
            <v>#N/A</v>
          </cell>
        </row>
        <row r="5217">
          <cell r="H5217" t="str">
            <v>Udelené karty - priestupok</v>
          </cell>
        </row>
        <row r="5219">
          <cell r="I5219" t="e">
            <v>#N/A</v>
          </cell>
          <cell r="P5219" t="e">
            <v>#N/A</v>
          </cell>
        </row>
        <row r="5220">
          <cell r="H5220" t="str">
            <v>Ž</v>
          </cell>
          <cell r="O5220" t="str">
            <v>Ž</v>
          </cell>
        </row>
        <row r="5221">
          <cell r="H5221" t="str">
            <v>ŽČ</v>
          </cell>
          <cell r="O5221" t="str">
            <v>ŽČ</v>
          </cell>
        </row>
        <row r="5222">
          <cell r="H5222" t="str">
            <v>ŽČ</v>
          </cell>
          <cell r="O5222" t="str">
            <v>ŽČ</v>
          </cell>
        </row>
        <row r="5225">
          <cell r="A5225" t="e">
            <v>#N/A</v>
          </cell>
          <cell r="E5225" t="str">
            <v xml:space="preserve">zápas č. </v>
          </cell>
          <cell r="F5225" t="str">
            <v/>
          </cell>
          <cell r="H5225" t="str">
            <v>Servis</v>
          </cell>
          <cell r="V5225" t="str">
            <v>pomer</v>
          </cell>
          <cell r="Z5225" t="str">
            <v/>
          </cell>
          <cell r="AA5225" t="str">
            <v/>
          </cell>
        </row>
        <row r="5226">
          <cell r="G5226" t="str">
            <v>Time out</v>
          </cell>
          <cell r="H5226" t="str">
            <v>Príjem</v>
          </cell>
          <cell r="N5226">
            <v>1</v>
          </cell>
          <cell r="O5226">
            <v>2</v>
          </cell>
          <cell r="P5226">
            <v>3</v>
          </cell>
          <cell r="Q5226">
            <v>4</v>
          </cell>
          <cell r="R5226">
            <v>5</v>
          </cell>
          <cell r="S5226">
            <v>6</v>
          </cell>
          <cell r="T5226">
            <v>7</v>
          </cell>
          <cell r="V5226" t="str">
            <v>setov</v>
          </cell>
        </row>
        <row r="5227">
          <cell r="A5227" t="e">
            <v>#N/A</v>
          </cell>
          <cell r="E5227" t="str">
            <v>Stôl:</v>
          </cell>
          <cell r="F5227" t="e">
            <v>#N/A</v>
          </cell>
          <cell r="I5227" t="e">
            <v>#N/A</v>
          </cell>
          <cell r="V5227" t="str">
            <v/>
          </cell>
        </row>
        <row r="5229">
          <cell r="E5229" t="str">
            <v>Dátum:</v>
          </cell>
          <cell r="F5229">
            <v>43211</v>
          </cell>
        </row>
        <row r="5230">
          <cell r="A5230" t="e">
            <v>#N/A</v>
          </cell>
          <cell r="E5230" t="str">
            <v>Čas:</v>
          </cell>
          <cell r="I5230" t="e">
            <v>#N/A</v>
          </cell>
          <cell r="V5230" t="str">
            <v/>
          </cell>
        </row>
        <row r="5232">
          <cell r="E5232" t="str">
            <v>Kategória :</v>
          </cell>
          <cell r="F5232" t="str">
            <v>MŽ</v>
          </cell>
        </row>
        <row r="5233">
          <cell r="I5233" t="str">
            <v>Rozhodca</v>
          </cell>
          <cell r="P5233" t="str">
            <v>Víťaz</v>
          </cell>
        </row>
        <row r="5234">
          <cell r="E5234" t="str">
            <v>Skupina :</v>
          </cell>
          <cell r="F5234" t="e">
            <v>#N/A</v>
          </cell>
          <cell r="I5234" t="e">
            <v>#N/A</v>
          </cell>
          <cell r="N5234" t="str">
            <v/>
          </cell>
        </row>
        <row r="5236">
          <cell r="E5236" t="str">
            <v>Zápas:</v>
          </cell>
          <cell r="F5236" t="e">
            <v>#N/A</v>
          </cell>
        </row>
        <row r="5237">
          <cell r="H5237" t="str">
            <v>Udelené karty - priestupok</v>
          </cell>
        </row>
        <row r="5239">
          <cell r="I5239" t="e">
            <v>#N/A</v>
          </cell>
          <cell r="P5239" t="e">
            <v>#N/A</v>
          </cell>
        </row>
        <row r="5240">
          <cell r="H5240" t="str">
            <v>Ž</v>
          </cell>
          <cell r="O5240" t="str">
            <v>Ž</v>
          </cell>
        </row>
        <row r="5241">
          <cell r="H5241" t="str">
            <v>ŽČ</v>
          </cell>
          <cell r="O5241" t="str">
            <v>ŽČ</v>
          </cell>
        </row>
        <row r="5242">
          <cell r="H5242" t="str">
            <v>ŽČ</v>
          </cell>
          <cell r="O5242" t="str">
            <v>ŽČ</v>
          </cell>
        </row>
        <row r="5245">
          <cell r="A5245" t="e">
            <v>#N/A</v>
          </cell>
          <cell r="E5245" t="str">
            <v xml:space="preserve">zápas č. </v>
          </cell>
          <cell r="F5245" t="str">
            <v/>
          </cell>
          <cell r="H5245" t="str">
            <v>Servis</v>
          </cell>
          <cell r="V5245" t="str">
            <v>pomer</v>
          </cell>
          <cell r="Z5245" t="str">
            <v/>
          </cell>
          <cell r="AA5245" t="str">
            <v/>
          </cell>
        </row>
        <row r="5246">
          <cell r="G5246" t="str">
            <v>Time out</v>
          </cell>
          <cell r="H5246" t="str">
            <v>Príjem</v>
          </cell>
          <cell r="N5246">
            <v>1</v>
          </cell>
          <cell r="O5246">
            <v>2</v>
          </cell>
          <cell r="P5246">
            <v>3</v>
          </cell>
          <cell r="Q5246">
            <v>4</v>
          </cell>
          <cell r="R5246">
            <v>5</v>
          </cell>
          <cell r="S5246">
            <v>6</v>
          </cell>
          <cell r="T5246">
            <v>7</v>
          </cell>
          <cell r="V5246" t="str">
            <v>setov</v>
          </cell>
        </row>
        <row r="5247">
          <cell r="A5247" t="e">
            <v>#N/A</v>
          </cell>
          <cell r="E5247" t="str">
            <v>Stôl:</v>
          </cell>
          <cell r="F5247" t="e">
            <v>#N/A</v>
          </cell>
          <cell r="I5247" t="e">
            <v>#N/A</v>
          </cell>
          <cell r="V5247" t="str">
            <v/>
          </cell>
        </row>
        <row r="5249">
          <cell r="E5249" t="str">
            <v>Dátum:</v>
          </cell>
          <cell r="F5249">
            <v>43211</v>
          </cell>
        </row>
        <row r="5250">
          <cell r="A5250" t="e">
            <v>#N/A</v>
          </cell>
          <cell r="E5250" t="str">
            <v>Čas:</v>
          </cell>
          <cell r="I5250" t="e">
            <v>#N/A</v>
          </cell>
          <cell r="V5250" t="str">
            <v/>
          </cell>
        </row>
        <row r="5252">
          <cell r="E5252" t="str">
            <v>Kategória :</v>
          </cell>
          <cell r="F5252" t="str">
            <v>MŽ</v>
          </cell>
        </row>
        <row r="5253">
          <cell r="I5253" t="str">
            <v>Rozhodca</v>
          </cell>
          <cell r="P5253" t="str">
            <v>Víťaz</v>
          </cell>
        </row>
        <row r="5254">
          <cell r="E5254" t="str">
            <v>Skupina :</v>
          </cell>
          <cell r="F5254" t="e">
            <v>#N/A</v>
          </cell>
          <cell r="I5254" t="e">
            <v>#N/A</v>
          </cell>
          <cell r="N5254" t="str">
            <v/>
          </cell>
        </row>
        <row r="5256">
          <cell r="E5256" t="str">
            <v>Zápas:</v>
          </cell>
          <cell r="F5256" t="e">
            <v>#N/A</v>
          </cell>
        </row>
        <row r="5257">
          <cell r="H5257" t="str">
            <v>Udelené karty - priestupok</v>
          </cell>
        </row>
        <row r="5259">
          <cell r="I5259" t="e">
            <v>#N/A</v>
          </cell>
          <cell r="P5259" t="e">
            <v>#N/A</v>
          </cell>
        </row>
        <row r="5260">
          <cell r="H5260" t="str">
            <v>Ž</v>
          </cell>
          <cell r="O5260" t="str">
            <v>Ž</v>
          </cell>
        </row>
        <row r="5261">
          <cell r="H5261" t="str">
            <v>ŽČ</v>
          </cell>
          <cell r="O5261" t="str">
            <v>ŽČ</v>
          </cell>
        </row>
        <row r="5262">
          <cell r="H5262" t="str">
            <v>ŽČ</v>
          </cell>
          <cell r="O5262" t="str">
            <v>ŽČ</v>
          </cell>
        </row>
        <row r="5265">
          <cell r="A5265" t="e">
            <v>#N/A</v>
          </cell>
          <cell r="E5265" t="str">
            <v xml:space="preserve">zápas č. </v>
          </cell>
          <cell r="F5265" t="str">
            <v/>
          </cell>
          <cell r="H5265" t="str">
            <v>Servis</v>
          </cell>
          <cell r="V5265" t="str">
            <v>pomer</v>
          </cell>
          <cell r="Z5265" t="str">
            <v/>
          </cell>
          <cell r="AA5265" t="str">
            <v/>
          </cell>
        </row>
        <row r="5266">
          <cell r="G5266" t="str">
            <v>Time out</v>
          </cell>
          <cell r="H5266" t="str">
            <v>Príjem</v>
          </cell>
          <cell r="N5266">
            <v>1</v>
          </cell>
          <cell r="O5266">
            <v>2</v>
          </cell>
          <cell r="P5266">
            <v>3</v>
          </cell>
          <cell r="Q5266">
            <v>4</v>
          </cell>
          <cell r="R5266">
            <v>5</v>
          </cell>
          <cell r="S5266">
            <v>6</v>
          </cell>
          <cell r="T5266">
            <v>7</v>
          </cell>
          <cell r="V5266" t="str">
            <v>setov</v>
          </cell>
        </row>
        <row r="5267">
          <cell r="A5267" t="e">
            <v>#N/A</v>
          </cell>
          <cell r="E5267" t="str">
            <v>Stôl:</v>
          </cell>
          <cell r="F5267" t="e">
            <v>#N/A</v>
          </cell>
          <cell r="I5267" t="e">
            <v>#N/A</v>
          </cell>
          <cell r="V5267" t="str">
            <v/>
          </cell>
        </row>
        <row r="5269">
          <cell r="E5269" t="str">
            <v>Dátum:</v>
          </cell>
          <cell r="F5269">
            <v>43211</v>
          </cell>
        </row>
        <row r="5270">
          <cell r="A5270" t="e">
            <v>#N/A</v>
          </cell>
          <cell r="E5270" t="str">
            <v>Čas:</v>
          </cell>
          <cell r="I5270" t="e">
            <v>#N/A</v>
          </cell>
          <cell r="V5270" t="str">
            <v/>
          </cell>
        </row>
        <row r="5272">
          <cell r="E5272" t="str">
            <v>Kategória :</v>
          </cell>
          <cell r="F5272" t="str">
            <v>MŽ</v>
          </cell>
        </row>
        <row r="5273">
          <cell r="I5273" t="str">
            <v>Rozhodca</v>
          </cell>
          <cell r="P5273" t="str">
            <v>Víťaz</v>
          </cell>
        </row>
        <row r="5274">
          <cell r="E5274" t="str">
            <v>Skupina :</v>
          </cell>
          <cell r="F5274" t="e">
            <v>#N/A</v>
          </cell>
          <cell r="I5274" t="e">
            <v>#N/A</v>
          </cell>
          <cell r="N5274" t="str">
            <v/>
          </cell>
        </row>
        <row r="5276">
          <cell r="E5276" t="str">
            <v>Zápas:</v>
          </cell>
          <cell r="F5276" t="e">
            <v>#N/A</v>
          </cell>
        </row>
        <row r="5277">
          <cell r="H5277" t="str">
            <v>Udelené karty - priestupok</v>
          </cell>
        </row>
        <row r="5279">
          <cell r="I5279" t="e">
            <v>#N/A</v>
          </cell>
          <cell r="P5279" t="e">
            <v>#N/A</v>
          </cell>
        </row>
        <row r="5280">
          <cell r="H5280" t="str">
            <v>Ž</v>
          </cell>
          <cell r="O5280" t="str">
            <v>Ž</v>
          </cell>
        </row>
        <row r="5281">
          <cell r="H5281" t="str">
            <v>ŽČ</v>
          </cell>
          <cell r="O5281" t="str">
            <v>ŽČ</v>
          </cell>
        </row>
        <row r="5282">
          <cell r="H5282" t="str">
            <v>ŽČ</v>
          </cell>
          <cell r="O5282" t="str">
            <v>ŽČ</v>
          </cell>
        </row>
        <row r="5285">
          <cell r="A5285" t="e">
            <v>#N/A</v>
          </cell>
          <cell r="E5285" t="str">
            <v xml:space="preserve">zápas č. </v>
          </cell>
          <cell r="F5285" t="str">
            <v/>
          </cell>
          <cell r="H5285" t="str">
            <v>Servis</v>
          </cell>
          <cell r="V5285" t="str">
            <v>pomer</v>
          </cell>
          <cell r="Z5285" t="str">
            <v/>
          </cell>
          <cell r="AA5285" t="str">
            <v/>
          </cell>
        </row>
        <row r="5286">
          <cell r="G5286" t="str">
            <v>Time out</v>
          </cell>
          <cell r="H5286" t="str">
            <v>Príjem</v>
          </cell>
          <cell r="N5286">
            <v>1</v>
          </cell>
          <cell r="O5286">
            <v>2</v>
          </cell>
          <cell r="P5286">
            <v>3</v>
          </cell>
          <cell r="Q5286">
            <v>4</v>
          </cell>
          <cell r="R5286">
            <v>5</v>
          </cell>
          <cell r="S5286">
            <v>6</v>
          </cell>
          <cell r="T5286">
            <v>7</v>
          </cell>
          <cell r="V5286" t="str">
            <v>setov</v>
          </cell>
        </row>
        <row r="5287">
          <cell r="A5287" t="e">
            <v>#N/A</v>
          </cell>
          <cell r="E5287" t="str">
            <v>Stôl:</v>
          </cell>
          <cell r="F5287" t="e">
            <v>#N/A</v>
          </cell>
          <cell r="I5287" t="e">
            <v>#N/A</v>
          </cell>
          <cell r="V5287" t="str">
            <v/>
          </cell>
        </row>
        <row r="5289">
          <cell r="E5289" t="str">
            <v>Dátum:</v>
          </cell>
          <cell r="F5289">
            <v>43211</v>
          </cell>
        </row>
        <row r="5290">
          <cell r="A5290" t="e">
            <v>#N/A</v>
          </cell>
          <cell r="E5290" t="str">
            <v>Čas:</v>
          </cell>
          <cell r="I5290" t="e">
            <v>#N/A</v>
          </cell>
          <cell r="V5290" t="str">
            <v/>
          </cell>
        </row>
        <row r="5292">
          <cell r="E5292" t="str">
            <v>Kategória :</v>
          </cell>
          <cell r="F5292" t="str">
            <v>MŽ</v>
          </cell>
        </row>
        <row r="5293">
          <cell r="I5293" t="str">
            <v>Rozhodca</v>
          </cell>
          <cell r="P5293" t="str">
            <v>Víťaz</v>
          </cell>
        </row>
        <row r="5294">
          <cell r="E5294" t="str">
            <v>Skupina :</v>
          </cell>
          <cell r="F5294" t="e">
            <v>#N/A</v>
          </cell>
          <cell r="I5294" t="e">
            <v>#N/A</v>
          </cell>
          <cell r="N5294" t="str">
            <v/>
          </cell>
        </row>
        <row r="5296">
          <cell r="E5296" t="str">
            <v>Zápas:</v>
          </cell>
          <cell r="F5296" t="e">
            <v>#N/A</v>
          </cell>
        </row>
        <row r="5297">
          <cell r="H5297" t="str">
            <v>Udelené karty - priestupok</v>
          </cell>
        </row>
        <row r="5299">
          <cell r="I5299" t="e">
            <v>#N/A</v>
          </cell>
          <cell r="P5299" t="e">
            <v>#N/A</v>
          </cell>
        </row>
        <row r="5300">
          <cell r="H5300" t="str">
            <v>Ž</v>
          </cell>
          <cell r="O5300" t="str">
            <v>Ž</v>
          </cell>
        </row>
        <row r="5301">
          <cell r="H5301" t="str">
            <v>ŽČ</v>
          </cell>
          <cell r="O5301" t="str">
            <v>ŽČ</v>
          </cell>
        </row>
        <row r="5302">
          <cell r="H5302" t="str">
            <v>ŽČ</v>
          </cell>
          <cell r="O5302" t="str">
            <v>ŽČ</v>
          </cell>
        </row>
        <row r="5305">
          <cell r="A5305" t="e">
            <v>#N/A</v>
          </cell>
          <cell r="E5305" t="str">
            <v xml:space="preserve">zápas č. </v>
          </cell>
          <cell r="F5305" t="str">
            <v/>
          </cell>
          <cell r="H5305" t="str">
            <v>Servis</v>
          </cell>
          <cell r="V5305" t="str">
            <v>pomer</v>
          </cell>
          <cell r="Z5305" t="str">
            <v/>
          </cell>
          <cell r="AA5305" t="str">
            <v/>
          </cell>
        </row>
        <row r="5306">
          <cell r="G5306" t="str">
            <v>Time out</v>
          </cell>
          <cell r="H5306" t="str">
            <v>Príjem</v>
          </cell>
          <cell r="N5306">
            <v>1</v>
          </cell>
          <cell r="O5306">
            <v>2</v>
          </cell>
          <cell r="P5306">
            <v>3</v>
          </cell>
          <cell r="Q5306">
            <v>4</v>
          </cell>
          <cell r="R5306">
            <v>5</v>
          </cell>
          <cell r="S5306">
            <v>6</v>
          </cell>
          <cell r="T5306">
            <v>7</v>
          </cell>
          <cell r="V5306" t="str">
            <v>setov</v>
          </cell>
        </row>
        <row r="5307">
          <cell r="A5307" t="e">
            <v>#N/A</v>
          </cell>
          <cell r="E5307" t="str">
            <v>Stôl:</v>
          </cell>
          <cell r="F5307" t="e">
            <v>#N/A</v>
          </cell>
          <cell r="I5307" t="e">
            <v>#N/A</v>
          </cell>
          <cell r="V5307" t="str">
            <v/>
          </cell>
        </row>
        <row r="5309">
          <cell r="E5309" t="str">
            <v>Dátum:</v>
          </cell>
          <cell r="F5309">
            <v>43211</v>
          </cell>
        </row>
        <row r="5310">
          <cell r="A5310" t="e">
            <v>#N/A</v>
          </cell>
          <cell r="E5310" t="str">
            <v>Čas:</v>
          </cell>
          <cell r="I5310" t="e">
            <v>#N/A</v>
          </cell>
          <cell r="V5310" t="str">
            <v/>
          </cell>
        </row>
        <row r="5312">
          <cell r="E5312" t="str">
            <v>Kategória :</v>
          </cell>
          <cell r="F5312" t="str">
            <v>MŽ</v>
          </cell>
        </row>
        <row r="5313">
          <cell r="I5313" t="str">
            <v>Rozhodca</v>
          </cell>
          <cell r="P5313" t="str">
            <v>Víťaz</v>
          </cell>
        </row>
        <row r="5314">
          <cell r="E5314" t="str">
            <v>Skupina :</v>
          </cell>
          <cell r="F5314" t="e">
            <v>#N/A</v>
          </cell>
          <cell r="I5314" t="e">
            <v>#N/A</v>
          </cell>
          <cell r="N5314" t="str">
            <v/>
          </cell>
        </row>
        <row r="5316">
          <cell r="E5316" t="str">
            <v>Zápas:</v>
          </cell>
          <cell r="F5316" t="e">
            <v>#N/A</v>
          </cell>
        </row>
        <row r="5317">
          <cell r="H5317" t="str">
            <v>Udelené karty - priestupok</v>
          </cell>
        </row>
        <row r="5319">
          <cell r="I5319" t="e">
            <v>#N/A</v>
          </cell>
          <cell r="P5319" t="e">
            <v>#N/A</v>
          </cell>
        </row>
        <row r="5320">
          <cell r="H5320" t="str">
            <v>Ž</v>
          </cell>
          <cell r="O5320" t="str">
            <v>Ž</v>
          </cell>
        </row>
        <row r="5321">
          <cell r="H5321" t="str">
            <v>ŽČ</v>
          </cell>
          <cell r="O5321" t="str">
            <v>ŽČ</v>
          </cell>
        </row>
        <row r="5322">
          <cell r="H5322" t="str">
            <v>ŽČ</v>
          </cell>
          <cell r="O5322" t="str">
            <v>ŽČ</v>
          </cell>
        </row>
        <row r="5325">
          <cell r="A5325" t="e">
            <v>#N/A</v>
          </cell>
          <cell r="E5325" t="str">
            <v xml:space="preserve">zápas č. </v>
          </cell>
          <cell r="F5325" t="str">
            <v/>
          </cell>
          <cell r="H5325" t="str">
            <v>Servis</v>
          </cell>
          <cell r="V5325" t="str">
            <v>pomer</v>
          </cell>
          <cell r="Z5325" t="str">
            <v/>
          </cell>
          <cell r="AA5325" t="str">
            <v/>
          </cell>
        </row>
        <row r="5326">
          <cell r="G5326" t="str">
            <v>Time out</v>
          </cell>
          <cell r="H5326" t="str">
            <v>Príjem</v>
          </cell>
          <cell r="N5326">
            <v>1</v>
          </cell>
          <cell r="O5326">
            <v>2</v>
          </cell>
          <cell r="P5326">
            <v>3</v>
          </cell>
          <cell r="Q5326">
            <v>4</v>
          </cell>
          <cell r="R5326">
            <v>5</v>
          </cell>
          <cell r="S5326">
            <v>6</v>
          </cell>
          <cell r="T5326">
            <v>7</v>
          </cell>
          <cell r="V5326" t="str">
            <v>setov</v>
          </cell>
        </row>
        <row r="5327">
          <cell r="A5327" t="e">
            <v>#N/A</v>
          </cell>
          <cell r="E5327" t="str">
            <v>Stôl:</v>
          </cell>
          <cell r="F5327" t="e">
            <v>#N/A</v>
          </cell>
          <cell r="I5327" t="e">
            <v>#N/A</v>
          </cell>
          <cell r="V5327" t="str">
            <v/>
          </cell>
        </row>
        <row r="5329">
          <cell r="E5329" t="str">
            <v>Dátum:</v>
          </cell>
          <cell r="F5329">
            <v>43211</v>
          </cell>
        </row>
        <row r="5330">
          <cell r="A5330" t="e">
            <v>#N/A</v>
          </cell>
          <cell r="E5330" t="str">
            <v>Čas:</v>
          </cell>
          <cell r="I5330" t="e">
            <v>#N/A</v>
          </cell>
          <cell r="V5330" t="str">
            <v/>
          </cell>
        </row>
        <row r="5332">
          <cell r="E5332" t="str">
            <v>Kategória :</v>
          </cell>
          <cell r="F5332" t="str">
            <v>MŽ</v>
          </cell>
        </row>
        <row r="5333">
          <cell r="I5333" t="str">
            <v>Rozhodca</v>
          </cell>
          <cell r="P5333" t="str">
            <v>Víťaz</v>
          </cell>
        </row>
        <row r="5334">
          <cell r="E5334" t="str">
            <v>Skupina :</v>
          </cell>
          <cell r="F5334" t="e">
            <v>#N/A</v>
          </cell>
          <cell r="I5334" t="e">
            <v>#N/A</v>
          </cell>
          <cell r="N5334" t="str">
            <v/>
          </cell>
        </row>
        <row r="5336">
          <cell r="E5336" t="str">
            <v>Zápas:</v>
          </cell>
          <cell r="F5336" t="e">
            <v>#N/A</v>
          </cell>
        </row>
        <row r="5337">
          <cell r="H5337" t="str">
            <v>Udelené karty - priestupok</v>
          </cell>
        </row>
        <row r="5339">
          <cell r="I5339" t="e">
            <v>#N/A</v>
          </cell>
          <cell r="P5339" t="e">
            <v>#N/A</v>
          </cell>
        </row>
        <row r="5340">
          <cell r="H5340" t="str">
            <v>Ž</v>
          </cell>
          <cell r="O5340" t="str">
            <v>Ž</v>
          </cell>
        </row>
        <row r="5341">
          <cell r="H5341" t="str">
            <v>ŽČ</v>
          </cell>
          <cell r="O5341" t="str">
            <v>ŽČ</v>
          </cell>
        </row>
        <row r="5342">
          <cell r="H5342" t="str">
            <v>ŽČ</v>
          </cell>
          <cell r="O5342" t="str">
            <v>ŽČ</v>
          </cell>
        </row>
        <row r="5345">
          <cell r="A5345" t="e">
            <v>#N/A</v>
          </cell>
          <cell r="E5345" t="str">
            <v xml:space="preserve">zápas č. </v>
          </cell>
          <cell r="F5345" t="str">
            <v/>
          </cell>
          <cell r="H5345" t="str">
            <v>Servis</v>
          </cell>
          <cell r="V5345" t="str">
            <v>pomer</v>
          </cell>
          <cell r="Z5345" t="str">
            <v/>
          </cell>
          <cell r="AA5345" t="str">
            <v/>
          </cell>
        </row>
        <row r="5346">
          <cell r="G5346" t="str">
            <v>Time out</v>
          </cell>
          <cell r="H5346" t="str">
            <v>Príjem</v>
          </cell>
          <cell r="N5346">
            <v>1</v>
          </cell>
          <cell r="O5346">
            <v>2</v>
          </cell>
          <cell r="P5346">
            <v>3</v>
          </cell>
          <cell r="Q5346">
            <v>4</v>
          </cell>
          <cell r="R5346">
            <v>5</v>
          </cell>
          <cell r="S5346">
            <v>6</v>
          </cell>
          <cell r="T5346">
            <v>7</v>
          </cell>
          <cell r="V5346" t="str">
            <v>setov</v>
          </cell>
        </row>
        <row r="5347">
          <cell r="A5347" t="e">
            <v>#N/A</v>
          </cell>
          <cell r="E5347" t="str">
            <v>Stôl:</v>
          </cell>
          <cell r="F5347" t="e">
            <v>#N/A</v>
          </cell>
          <cell r="I5347" t="e">
            <v>#N/A</v>
          </cell>
          <cell r="V5347" t="str">
            <v/>
          </cell>
        </row>
        <row r="5349">
          <cell r="E5349" t="str">
            <v>Dátum:</v>
          </cell>
          <cell r="F5349">
            <v>43211</v>
          </cell>
        </row>
        <row r="5350">
          <cell r="A5350" t="e">
            <v>#N/A</v>
          </cell>
          <cell r="E5350" t="str">
            <v>Čas:</v>
          </cell>
          <cell r="I5350" t="e">
            <v>#N/A</v>
          </cell>
          <cell r="V5350" t="str">
            <v/>
          </cell>
        </row>
        <row r="5352">
          <cell r="E5352" t="str">
            <v>Kategória :</v>
          </cell>
          <cell r="F5352" t="str">
            <v>MŽ</v>
          </cell>
        </row>
        <row r="5353">
          <cell r="I5353" t="str">
            <v>Rozhodca</v>
          </cell>
          <cell r="P5353" t="str">
            <v>Víťaz</v>
          </cell>
        </row>
        <row r="5354">
          <cell r="E5354" t="str">
            <v>Skupina :</v>
          </cell>
          <cell r="F5354" t="e">
            <v>#N/A</v>
          </cell>
          <cell r="I5354" t="e">
            <v>#N/A</v>
          </cell>
          <cell r="N5354" t="str">
            <v/>
          </cell>
        </row>
        <row r="5356">
          <cell r="E5356" t="str">
            <v>Zápas:</v>
          </cell>
          <cell r="F5356" t="e">
            <v>#N/A</v>
          </cell>
        </row>
        <row r="5357">
          <cell r="H5357" t="str">
            <v>Udelené karty - priestupok</v>
          </cell>
        </row>
        <row r="5359">
          <cell r="I5359" t="e">
            <v>#N/A</v>
          </cell>
          <cell r="P5359" t="e">
            <v>#N/A</v>
          </cell>
        </row>
        <row r="5360">
          <cell r="H5360" t="str">
            <v>Ž</v>
          </cell>
          <cell r="O5360" t="str">
            <v>Ž</v>
          </cell>
        </row>
        <row r="5361">
          <cell r="H5361" t="str">
            <v>ŽČ</v>
          </cell>
          <cell r="O5361" t="str">
            <v>ŽČ</v>
          </cell>
        </row>
        <row r="5362">
          <cell r="H5362" t="str">
            <v>ŽČ</v>
          </cell>
          <cell r="O5362" t="str">
            <v>ŽČ</v>
          </cell>
        </row>
        <row r="5365">
          <cell r="A5365" t="e">
            <v>#N/A</v>
          </cell>
          <cell r="E5365" t="str">
            <v xml:space="preserve">zápas č. </v>
          </cell>
          <cell r="F5365" t="str">
            <v/>
          </cell>
          <cell r="H5365" t="str">
            <v>Servis</v>
          </cell>
          <cell r="V5365" t="str">
            <v>pomer</v>
          </cell>
          <cell r="Z5365" t="str">
            <v/>
          </cell>
          <cell r="AA5365" t="str">
            <v/>
          </cell>
        </row>
        <row r="5366">
          <cell r="G5366" t="str">
            <v>Time out</v>
          </cell>
          <cell r="H5366" t="str">
            <v>Príjem</v>
          </cell>
          <cell r="N5366">
            <v>1</v>
          </cell>
          <cell r="O5366">
            <v>2</v>
          </cell>
          <cell r="P5366">
            <v>3</v>
          </cell>
          <cell r="Q5366">
            <v>4</v>
          </cell>
          <cell r="R5366">
            <v>5</v>
          </cell>
          <cell r="S5366">
            <v>6</v>
          </cell>
          <cell r="T5366">
            <v>7</v>
          </cell>
          <cell r="V5366" t="str">
            <v>setov</v>
          </cell>
        </row>
        <row r="5367">
          <cell r="A5367" t="e">
            <v>#N/A</v>
          </cell>
          <cell r="E5367" t="str">
            <v>Stôl:</v>
          </cell>
          <cell r="F5367" t="e">
            <v>#N/A</v>
          </cell>
          <cell r="I5367" t="e">
            <v>#N/A</v>
          </cell>
          <cell r="V5367" t="str">
            <v/>
          </cell>
        </row>
        <row r="5369">
          <cell r="E5369" t="str">
            <v>Dátum:</v>
          </cell>
          <cell r="F5369">
            <v>43211</v>
          </cell>
        </row>
        <row r="5370">
          <cell r="A5370" t="e">
            <v>#N/A</v>
          </cell>
          <cell r="E5370" t="str">
            <v>Čas:</v>
          </cell>
          <cell r="I5370" t="e">
            <v>#N/A</v>
          </cell>
          <cell r="V5370" t="str">
            <v/>
          </cell>
        </row>
        <row r="5372">
          <cell r="E5372" t="str">
            <v>Kategória :</v>
          </cell>
          <cell r="F5372" t="str">
            <v>MŽ</v>
          </cell>
        </row>
        <row r="5373">
          <cell r="I5373" t="str">
            <v>Rozhodca</v>
          </cell>
          <cell r="P5373" t="str">
            <v>Víťaz</v>
          </cell>
        </row>
        <row r="5374">
          <cell r="E5374" t="str">
            <v>Skupina :</v>
          </cell>
          <cell r="F5374" t="e">
            <v>#N/A</v>
          </cell>
          <cell r="I5374" t="e">
            <v>#N/A</v>
          </cell>
          <cell r="N5374" t="str">
            <v/>
          </cell>
        </row>
        <row r="5376">
          <cell r="E5376" t="str">
            <v>Zápas:</v>
          </cell>
          <cell r="F5376" t="e">
            <v>#N/A</v>
          </cell>
        </row>
        <row r="5377">
          <cell r="H5377" t="str">
            <v>Udelené karty - priestupok</v>
          </cell>
        </row>
        <row r="5379">
          <cell r="I5379" t="e">
            <v>#N/A</v>
          </cell>
          <cell r="P5379" t="e">
            <v>#N/A</v>
          </cell>
        </row>
        <row r="5380">
          <cell r="H5380" t="str">
            <v>Ž</v>
          </cell>
          <cell r="O5380" t="str">
            <v>Ž</v>
          </cell>
        </row>
        <row r="5381">
          <cell r="H5381" t="str">
            <v>ŽČ</v>
          </cell>
          <cell r="O5381" t="str">
            <v>ŽČ</v>
          </cell>
        </row>
        <row r="5382">
          <cell r="H5382" t="str">
            <v>ŽČ</v>
          </cell>
          <cell r="O5382" t="str">
            <v>ŽČ</v>
          </cell>
        </row>
        <row r="5385">
          <cell r="A5385" t="e">
            <v>#N/A</v>
          </cell>
          <cell r="E5385" t="str">
            <v xml:space="preserve">zápas č. </v>
          </cell>
          <cell r="F5385" t="str">
            <v/>
          </cell>
          <cell r="H5385" t="str">
            <v>Servis</v>
          </cell>
          <cell r="V5385" t="str">
            <v>pomer</v>
          </cell>
          <cell r="Z5385" t="str">
            <v/>
          </cell>
          <cell r="AA5385" t="str">
            <v/>
          </cell>
        </row>
        <row r="5386">
          <cell r="G5386" t="str">
            <v>Time out</v>
          </cell>
          <cell r="H5386" t="str">
            <v>Príjem</v>
          </cell>
          <cell r="N5386">
            <v>1</v>
          </cell>
          <cell r="O5386">
            <v>2</v>
          </cell>
          <cell r="P5386">
            <v>3</v>
          </cell>
          <cell r="Q5386">
            <v>4</v>
          </cell>
          <cell r="R5386">
            <v>5</v>
          </cell>
          <cell r="S5386">
            <v>6</v>
          </cell>
          <cell r="T5386">
            <v>7</v>
          </cell>
          <cell r="V5386" t="str">
            <v>setov</v>
          </cell>
        </row>
        <row r="5387">
          <cell r="A5387" t="e">
            <v>#N/A</v>
          </cell>
          <cell r="E5387" t="str">
            <v>Stôl:</v>
          </cell>
          <cell r="F5387" t="e">
            <v>#N/A</v>
          </cell>
          <cell r="I5387" t="e">
            <v>#N/A</v>
          </cell>
          <cell r="V5387" t="str">
            <v/>
          </cell>
        </row>
        <row r="5389">
          <cell r="E5389" t="str">
            <v>Dátum:</v>
          </cell>
          <cell r="F5389">
            <v>43211</v>
          </cell>
        </row>
        <row r="5390">
          <cell r="A5390" t="e">
            <v>#N/A</v>
          </cell>
          <cell r="E5390" t="str">
            <v>Čas:</v>
          </cell>
          <cell r="I5390" t="e">
            <v>#N/A</v>
          </cell>
          <cell r="V5390" t="str">
            <v/>
          </cell>
        </row>
        <row r="5392">
          <cell r="E5392" t="str">
            <v>Kategória :</v>
          </cell>
          <cell r="F5392" t="str">
            <v>MŽ</v>
          </cell>
        </row>
        <row r="5393">
          <cell r="I5393" t="str">
            <v>Rozhodca</v>
          </cell>
          <cell r="P5393" t="str">
            <v>Víťaz</v>
          </cell>
        </row>
        <row r="5394">
          <cell r="E5394" t="str">
            <v>Skupina :</v>
          </cell>
          <cell r="F5394" t="e">
            <v>#N/A</v>
          </cell>
          <cell r="I5394" t="e">
            <v>#N/A</v>
          </cell>
          <cell r="N5394" t="str">
            <v/>
          </cell>
        </row>
        <row r="5396">
          <cell r="E5396" t="str">
            <v>Zápas:</v>
          </cell>
          <cell r="F5396" t="e">
            <v>#N/A</v>
          </cell>
        </row>
        <row r="5397">
          <cell r="H5397" t="str">
            <v>Udelené karty - priestupok</v>
          </cell>
        </row>
        <row r="5399">
          <cell r="I5399" t="e">
            <v>#N/A</v>
          </cell>
          <cell r="P5399" t="e">
            <v>#N/A</v>
          </cell>
        </row>
        <row r="5400">
          <cell r="H5400" t="str">
            <v>Ž</v>
          </cell>
          <cell r="O5400" t="str">
            <v>Ž</v>
          </cell>
        </row>
        <row r="5401">
          <cell r="H5401" t="str">
            <v>ŽČ</v>
          </cell>
          <cell r="O5401" t="str">
            <v>ŽČ</v>
          </cell>
        </row>
        <row r="5402">
          <cell r="H5402" t="str">
            <v>ŽČ</v>
          </cell>
          <cell r="O5402" t="str">
            <v>ŽČ</v>
          </cell>
        </row>
        <row r="5405">
          <cell r="A5405" t="e">
            <v>#N/A</v>
          </cell>
          <cell r="E5405" t="str">
            <v xml:space="preserve">zápas č. </v>
          </cell>
          <cell r="F5405" t="str">
            <v/>
          </cell>
          <cell r="H5405" t="str">
            <v>Servis</v>
          </cell>
          <cell r="V5405" t="str">
            <v>pomer</v>
          </cell>
          <cell r="Z5405" t="str">
            <v/>
          </cell>
          <cell r="AA5405" t="str">
            <v/>
          </cell>
        </row>
        <row r="5406">
          <cell r="G5406" t="str">
            <v>Time out</v>
          </cell>
          <cell r="H5406" t="str">
            <v>Príjem</v>
          </cell>
          <cell r="N5406">
            <v>1</v>
          </cell>
          <cell r="O5406">
            <v>2</v>
          </cell>
          <cell r="P5406">
            <v>3</v>
          </cell>
          <cell r="Q5406">
            <v>4</v>
          </cell>
          <cell r="R5406">
            <v>5</v>
          </cell>
          <cell r="S5406">
            <v>6</v>
          </cell>
          <cell r="T5406">
            <v>7</v>
          </cell>
          <cell r="V5406" t="str">
            <v>setov</v>
          </cell>
        </row>
        <row r="5407">
          <cell r="A5407" t="e">
            <v>#N/A</v>
          </cell>
          <cell r="E5407" t="str">
            <v>Stôl:</v>
          </cell>
          <cell r="F5407" t="e">
            <v>#N/A</v>
          </cell>
          <cell r="I5407" t="e">
            <v>#N/A</v>
          </cell>
          <cell r="V5407" t="str">
            <v/>
          </cell>
        </row>
        <row r="5409">
          <cell r="E5409" t="str">
            <v>Dátum:</v>
          </cell>
          <cell r="F5409">
            <v>43211</v>
          </cell>
        </row>
        <row r="5410">
          <cell r="A5410" t="e">
            <v>#N/A</v>
          </cell>
          <cell r="E5410" t="str">
            <v>Čas:</v>
          </cell>
          <cell r="I5410" t="e">
            <v>#N/A</v>
          </cell>
          <cell r="V5410" t="str">
            <v/>
          </cell>
        </row>
        <row r="5412">
          <cell r="E5412" t="str">
            <v>Kategória :</v>
          </cell>
          <cell r="F5412" t="str">
            <v>MŽ</v>
          </cell>
        </row>
        <row r="5413">
          <cell r="I5413" t="str">
            <v>Rozhodca</v>
          </cell>
          <cell r="P5413" t="str">
            <v>Víťaz</v>
          </cell>
        </row>
        <row r="5414">
          <cell r="E5414" t="str">
            <v>Skupina :</v>
          </cell>
          <cell r="F5414" t="e">
            <v>#N/A</v>
          </cell>
          <cell r="I5414" t="e">
            <v>#N/A</v>
          </cell>
          <cell r="N5414" t="str">
            <v/>
          </cell>
        </row>
        <row r="5416">
          <cell r="E5416" t="str">
            <v>Zápas:</v>
          </cell>
          <cell r="F5416" t="e">
            <v>#N/A</v>
          </cell>
        </row>
        <row r="5417">
          <cell r="H5417" t="str">
            <v>Udelené karty - priestupok</v>
          </cell>
        </row>
        <row r="5419">
          <cell r="I5419" t="e">
            <v>#N/A</v>
          </cell>
          <cell r="P5419" t="e">
            <v>#N/A</v>
          </cell>
        </row>
        <row r="5420">
          <cell r="H5420" t="str">
            <v>Ž</v>
          </cell>
          <cell r="O5420" t="str">
            <v>Ž</v>
          </cell>
        </row>
        <row r="5421">
          <cell r="H5421" t="str">
            <v>ŽČ</v>
          </cell>
          <cell r="O5421" t="str">
            <v>ŽČ</v>
          </cell>
        </row>
        <row r="5422">
          <cell r="H5422" t="str">
            <v>ŽČ</v>
          </cell>
          <cell r="O5422" t="str">
            <v>ŽČ</v>
          </cell>
        </row>
        <row r="5425">
          <cell r="A5425" t="e">
            <v>#N/A</v>
          </cell>
          <cell r="E5425" t="str">
            <v xml:space="preserve">zápas č. </v>
          </cell>
          <cell r="F5425" t="str">
            <v/>
          </cell>
          <cell r="H5425" t="str">
            <v>Servis</v>
          </cell>
          <cell r="V5425" t="str">
            <v>pomer</v>
          </cell>
          <cell r="Z5425" t="str">
            <v/>
          </cell>
          <cell r="AA5425" t="str">
            <v/>
          </cell>
        </row>
        <row r="5426">
          <cell r="G5426" t="str">
            <v>Time out</v>
          </cell>
          <cell r="H5426" t="str">
            <v>Príjem</v>
          </cell>
          <cell r="N5426">
            <v>1</v>
          </cell>
          <cell r="O5426">
            <v>2</v>
          </cell>
          <cell r="P5426">
            <v>3</v>
          </cell>
          <cell r="Q5426">
            <v>4</v>
          </cell>
          <cell r="R5426">
            <v>5</v>
          </cell>
          <cell r="S5426">
            <v>6</v>
          </cell>
          <cell r="T5426">
            <v>7</v>
          </cell>
          <cell r="V5426" t="str">
            <v>setov</v>
          </cell>
        </row>
        <row r="5427">
          <cell r="A5427" t="e">
            <v>#N/A</v>
          </cell>
          <cell r="E5427" t="str">
            <v>Stôl:</v>
          </cell>
          <cell r="F5427" t="e">
            <v>#N/A</v>
          </cell>
          <cell r="I5427" t="e">
            <v>#N/A</v>
          </cell>
          <cell r="V5427" t="str">
            <v/>
          </cell>
        </row>
        <row r="5429">
          <cell r="E5429" t="str">
            <v>Dátum:</v>
          </cell>
          <cell r="F5429">
            <v>43211</v>
          </cell>
        </row>
        <row r="5430">
          <cell r="A5430" t="e">
            <v>#N/A</v>
          </cell>
          <cell r="E5430" t="str">
            <v>Čas:</v>
          </cell>
          <cell r="I5430" t="e">
            <v>#N/A</v>
          </cell>
          <cell r="V5430" t="str">
            <v/>
          </cell>
        </row>
        <row r="5432">
          <cell r="E5432" t="str">
            <v>Kategória :</v>
          </cell>
          <cell r="F5432" t="str">
            <v>MŽ</v>
          </cell>
        </row>
        <row r="5433">
          <cell r="I5433" t="str">
            <v>Rozhodca</v>
          </cell>
          <cell r="P5433" t="str">
            <v>Víťaz</v>
          </cell>
        </row>
        <row r="5434">
          <cell r="E5434" t="str">
            <v>Skupina :</v>
          </cell>
          <cell r="F5434" t="e">
            <v>#N/A</v>
          </cell>
          <cell r="I5434" t="e">
            <v>#N/A</v>
          </cell>
          <cell r="N5434" t="str">
            <v/>
          </cell>
        </row>
        <row r="5436">
          <cell r="E5436" t="str">
            <v>Zápas:</v>
          </cell>
          <cell r="F5436" t="e">
            <v>#N/A</v>
          </cell>
        </row>
        <row r="5437">
          <cell r="H5437" t="str">
            <v>Udelené karty - priestupok</v>
          </cell>
        </row>
        <row r="5439">
          <cell r="I5439" t="e">
            <v>#N/A</v>
          </cell>
          <cell r="P5439" t="e">
            <v>#N/A</v>
          </cell>
        </row>
        <row r="5440">
          <cell r="H5440" t="str">
            <v>Ž</v>
          </cell>
          <cell r="O5440" t="str">
            <v>Ž</v>
          </cell>
        </row>
        <row r="5441">
          <cell r="H5441" t="str">
            <v>ŽČ</v>
          </cell>
          <cell r="O5441" t="str">
            <v>ŽČ</v>
          </cell>
        </row>
        <row r="5442">
          <cell r="H5442" t="str">
            <v>ŽČ</v>
          </cell>
          <cell r="O5442" t="str">
            <v>ŽČ</v>
          </cell>
        </row>
        <row r="5445">
          <cell r="A5445" t="e">
            <v>#N/A</v>
          </cell>
          <cell r="E5445" t="str">
            <v xml:space="preserve">zápas č. </v>
          </cell>
          <cell r="F5445" t="str">
            <v/>
          </cell>
          <cell r="H5445" t="str">
            <v>Servis</v>
          </cell>
          <cell r="V5445" t="str">
            <v>pomer</v>
          </cell>
          <cell r="Z5445" t="str">
            <v/>
          </cell>
          <cell r="AA5445" t="str">
            <v/>
          </cell>
        </row>
        <row r="5446">
          <cell r="G5446" t="str">
            <v>Time out</v>
          </cell>
          <cell r="H5446" t="str">
            <v>Príjem</v>
          </cell>
          <cell r="N5446">
            <v>1</v>
          </cell>
          <cell r="O5446">
            <v>2</v>
          </cell>
          <cell r="P5446">
            <v>3</v>
          </cell>
          <cell r="Q5446">
            <v>4</v>
          </cell>
          <cell r="R5446">
            <v>5</v>
          </cell>
          <cell r="S5446">
            <v>6</v>
          </cell>
          <cell r="T5446">
            <v>7</v>
          </cell>
          <cell r="V5446" t="str">
            <v>setov</v>
          </cell>
        </row>
        <row r="5447">
          <cell r="A5447" t="e">
            <v>#N/A</v>
          </cell>
          <cell r="E5447" t="str">
            <v>Stôl:</v>
          </cell>
          <cell r="F5447" t="e">
            <v>#N/A</v>
          </cell>
          <cell r="I5447" t="e">
            <v>#N/A</v>
          </cell>
          <cell r="V5447" t="str">
            <v/>
          </cell>
        </row>
        <row r="5449">
          <cell r="E5449" t="str">
            <v>Dátum:</v>
          </cell>
          <cell r="F5449">
            <v>43211</v>
          </cell>
        </row>
        <row r="5450">
          <cell r="A5450" t="e">
            <v>#N/A</v>
          </cell>
          <cell r="E5450" t="str">
            <v>Čas:</v>
          </cell>
          <cell r="I5450" t="e">
            <v>#N/A</v>
          </cell>
          <cell r="V5450" t="str">
            <v/>
          </cell>
        </row>
        <row r="5452">
          <cell r="E5452" t="str">
            <v>Kategória :</v>
          </cell>
          <cell r="F5452" t="str">
            <v>MŽ</v>
          </cell>
        </row>
        <row r="5453">
          <cell r="I5453" t="str">
            <v>Rozhodca</v>
          </cell>
          <cell r="P5453" t="str">
            <v>Víťaz</v>
          </cell>
        </row>
        <row r="5454">
          <cell r="E5454" t="str">
            <v>Skupina :</v>
          </cell>
          <cell r="F5454" t="e">
            <v>#N/A</v>
          </cell>
          <cell r="I5454" t="e">
            <v>#N/A</v>
          </cell>
          <cell r="N5454" t="str">
            <v/>
          </cell>
        </row>
        <row r="5456">
          <cell r="E5456" t="str">
            <v>Zápas:</v>
          </cell>
          <cell r="F5456" t="e">
            <v>#N/A</v>
          </cell>
        </row>
        <row r="5457">
          <cell r="H5457" t="str">
            <v>Udelené karty - priestupok</v>
          </cell>
        </row>
        <row r="5459">
          <cell r="I5459" t="e">
            <v>#N/A</v>
          </cell>
          <cell r="P5459" t="e">
            <v>#N/A</v>
          </cell>
        </row>
        <row r="5460">
          <cell r="H5460" t="str">
            <v>Ž</v>
          </cell>
          <cell r="O5460" t="str">
            <v>Ž</v>
          </cell>
        </row>
        <row r="5461">
          <cell r="H5461" t="str">
            <v>ŽČ</v>
          </cell>
          <cell r="O5461" t="str">
            <v>ŽČ</v>
          </cell>
        </row>
        <row r="5462">
          <cell r="H5462" t="str">
            <v>ŽČ</v>
          </cell>
          <cell r="O5462" t="str">
            <v>ŽČ</v>
          </cell>
        </row>
        <row r="5465">
          <cell r="A5465" t="e">
            <v>#N/A</v>
          </cell>
          <cell r="E5465" t="str">
            <v xml:space="preserve">zápas č. </v>
          </cell>
          <cell r="F5465" t="str">
            <v/>
          </cell>
          <cell r="H5465" t="str">
            <v>Servis</v>
          </cell>
          <cell r="V5465" t="str">
            <v>pomer</v>
          </cell>
          <cell r="Z5465" t="str">
            <v/>
          </cell>
          <cell r="AA5465" t="str">
            <v/>
          </cell>
        </row>
        <row r="5466">
          <cell r="G5466" t="str">
            <v>Time out</v>
          </cell>
          <cell r="H5466" t="str">
            <v>Príjem</v>
          </cell>
          <cell r="N5466">
            <v>1</v>
          </cell>
          <cell r="O5466">
            <v>2</v>
          </cell>
          <cell r="P5466">
            <v>3</v>
          </cell>
          <cell r="Q5466">
            <v>4</v>
          </cell>
          <cell r="R5466">
            <v>5</v>
          </cell>
          <cell r="S5466">
            <v>6</v>
          </cell>
          <cell r="T5466">
            <v>7</v>
          </cell>
          <cell r="V5466" t="str">
            <v>setov</v>
          </cell>
        </row>
        <row r="5467">
          <cell r="A5467" t="e">
            <v>#N/A</v>
          </cell>
          <cell r="E5467" t="str">
            <v>Stôl:</v>
          </cell>
          <cell r="F5467" t="e">
            <v>#N/A</v>
          </cell>
          <cell r="I5467" t="e">
            <v>#N/A</v>
          </cell>
          <cell r="V5467" t="str">
            <v/>
          </cell>
        </row>
        <row r="5469">
          <cell r="E5469" t="str">
            <v>Dátum:</v>
          </cell>
          <cell r="F5469">
            <v>43211</v>
          </cell>
        </row>
        <row r="5470">
          <cell r="A5470" t="e">
            <v>#N/A</v>
          </cell>
          <cell r="E5470" t="str">
            <v>Čas:</v>
          </cell>
          <cell r="I5470" t="e">
            <v>#N/A</v>
          </cell>
          <cell r="V5470" t="str">
            <v/>
          </cell>
        </row>
        <row r="5472">
          <cell r="E5472" t="str">
            <v>Kategória :</v>
          </cell>
          <cell r="F5472" t="str">
            <v>MŽ</v>
          </cell>
        </row>
        <row r="5473">
          <cell r="I5473" t="str">
            <v>Rozhodca</v>
          </cell>
          <cell r="P5473" t="str">
            <v>Víťaz</v>
          </cell>
        </row>
        <row r="5474">
          <cell r="E5474" t="str">
            <v>Skupina :</v>
          </cell>
          <cell r="F5474" t="e">
            <v>#N/A</v>
          </cell>
          <cell r="I5474" t="e">
            <v>#N/A</v>
          </cell>
          <cell r="N5474" t="str">
            <v/>
          </cell>
        </row>
        <row r="5476">
          <cell r="E5476" t="str">
            <v>Zápas:</v>
          </cell>
          <cell r="F5476" t="e">
            <v>#N/A</v>
          </cell>
        </row>
        <row r="5477">
          <cell r="H5477" t="str">
            <v>Udelené karty - priestupok</v>
          </cell>
        </row>
        <row r="5479">
          <cell r="I5479" t="e">
            <v>#N/A</v>
          </cell>
          <cell r="P5479" t="e">
            <v>#N/A</v>
          </cell>
        </row>
        <row r="5480">
          <cell r="H5480" t="str">
            <v>Ž</v>
          </cell>
          <cell r="O5480" t="str">
            <v>Ž</v>
          </cell>
        </row>
        <row r="5481">
          <cell r="H5481" t="str">
            <v>ŽČ</v>
          </cell>
          <cell r="O5481" t="str">
            <v>ŽČ</v>
          </cell>
        </row>
        <row r="5482">
          <cell r="H5482" t="str">
            <v>ŽČ</v>
          </cell>
          <cell r="O5482" t="str">
            <v>ŽČ</v>
          </cell>
        </row>
        <row r="5485">
          <cell r="A5485" t="e">
            <v>#N/A</v>
          </cell>
          <cell r="E5485" t="str">
            <v xml:space="preserve">zápas č. </v>
          </cell>
          <cell r="F5485" t="str">
            <v/>
          </cell>
          <cell r="H5485" t="str">
            <v>Servis</v>
          </cell>
          <cell r="V5485" t="str">
            <v>pomer</v>
          </cell>
          <cell r="Z5485" t="str">
            <v/>
          </cell>
          <cell r="AA5485" t="str">
            <v/>
          </cell>
        </row>
        <row r="5486">
          <cell r="G5486" t="str">
            <v>Time out</v>
          </cell>
          <cell r="H5486" t="str">
            <v>Príjem</v>
          </cell>
          <cell r="N5486">
            <v>1</v>
          </cell>
          <cell r="O5486">
            <v>2</v>
          </cell>
          <cell r="P5486">
            <v>3</v>
          </cell>
          <cell r="Q5486">
            <v>4</v>
          </cell>
          <cell r="R5486">
            <v>5</v>
          </cell>
          <cell r="S5486">
            <v>6</v>
          </cell>
          <cell r="T5486">
            <v>7</v>
          </cell>
          <cell r="V5486" t="str">
            <v>setov</v>
          </cell>
        </row>
        <row r="5487">
          <cell r="A5487" t="e">
            <v>#N/A</v>
          </cell>
          <cell r="E5487" t="str">
            <v>Stôl:</v>
          </cell>
          <cell r="F5487" t="e">
            <v>#N/A</v>
          </cell>
          <cell r="I5487" t="e">
            <v>#N/A</v>
          </cell>
          <cell r="V5487" t="str">
            <v/>
          </cell>
        </row>
        <row r="5489">
          <cell r="E5489" t="str">
            <v>Dátum:</v>
          </cell>
          <cell r="F5489">
            <v>43211</v>
          </cell>
        </row>
        <row r="5490">
          <cell r="A5490" t="e">
            <v>#N/A</v>
          </cell>
          <cell r="E5490" t="str">
            <v>Čas:</v>
          </cell>
          <cell r="I5490" t="e">
            <v>#N/A</v>
          </cell>
          <cell r="V5490" t="str">
            <v/>
          </cell>
        </row>
        <row r="5492">
          <cell r="E5492" t="str">
            <v>Kategória :</v>
          </cell>
          <cell r="F5492" t="str">
            <v>MŽ</v>
          </cell>
        </row>
        <row r="5493">
          <cell r="I5493" t="str">
            <v>Rozhodca</v>
          </cell>
          <cell r="P5493" t="str">
            <v>Víťaz</v>
          </cell>
        </row>
        <row r="5494">
          <cell r="E5494" t="str">
            <v>Skupina :</v>
          </cell>
          <cell r="F5494" t="e">
            <v>#N/A</v>
          </cell>
          <cell r="I5494" t="e">
            <v>#N/A</v>
          </cell>
          <cell r="N5494" t="str">
            <v/>
          </cell>
        </row>
        <row r="5496">
          <cell r="E5496" t="str">
            <v>Zápas:</v>
          </cell>
          <cell r="F5496" t="e">
            <v>#N/A</v>
          </cell>
        </row>
        <row r="5497">
          <cell r="H5497" t="str">
            <v>Udelené karty - priestupok</v>
          </cell>
        </row>
        <row r="5499">
          <cell r="I5499" t="e">
            <v>#N/A</v>
          </cell>
          <cell r="P5499" t="e">
            <v>#N/A</v>
          </cell>
        </row>
        <row r="5500">
          <cell r="H5500" t="str">
            <v>Ž</v>
          </cell>
          <cell r="O5500" t="str">
            <v>Ž</v>
          </cell>
        </row>
        <row r="5501">
          <cell r="H5501" t="str">
            <v>ŽČ</v>
          </cell>
          <cell r="O5501" t="str">
            <v>ŽČ</v>
          </cell>
        </row>
        <row r="5502">
          <cell r="H5502" t="str">
            <v>ŽČ</v>
          </cell>
          <cell r="O5502" t="str">
            <v>ŽČ</v>
          </cell>
        </row>
        <row r="5505">
          <cell r="A5505" t="e">
            <v>#N/A</v>
          </cell>
          <cell r="E5505" t="str">
            <v xml:space="preserve">zápas č. </v>
          </cell>
          <cell r="F5505" t="str">
            <v/>
          </cell>
          <cell r="H5505" t="str">
            <v>Servis</v>
          </cell>
          <cell r="V5505" t="str">
            <v>pomer</v>
          </cell>
          <cell r="Z5505" t="str">
            <v/>
          </cell>
          <cell r="AA5505" t="str">
            <v/>
          </cell>
        </row>
        <row r="5506">
          <cell r="G5506" t="str">
            <v>Time out</v>
          </cell>
          <cell r="H5506" t="str">
            <v>Príjem</v>
          </cell>
          <cell r="N5506">
            <v>1</v>
          </cell>
          <cell r="O5506">
            <v>2</v>
          </cell>
          <cell r="P5506">
            <v>3</v>
          </cell>
          <cell r="Q5506">
            <v>4</v>
          </cell>
          <cell r="R5506">
            <v>5</v>
          </cell>
          <cell r="S5506">
            <v>6</v>
          </cell>
          <cell r="T5506">
            <v>7</v>
          </cell>
          <cell r="V5506" t="str">
            <v>setov</v>
          </cell>
        </row>
        <row r="5507">
          <cell r="A5507" t="e">
            <v>#N/A</v>
          </cell>
          <cell r="E5507" t="str">
            <v>Stôl:</v>
          </cell>
          <cell r="F5507" t="e">
            <v>#N/A</v>
          </cell>
          <cell r="I5507" t="e">
            <v>#N/A</v>
          </cell>
          <cell r="V5507" t="str">
            <v/>
          </cell>
        </row>
        <row r="5509">
          <cell r="E5509" t="str">
            <v>Dátum:</v>
          </cell>
          <cell r="F5509">
            <v>43211</v>
          </cell>
        </row>
        <row r="5510">
          <cell r="A5510" t="e">
            <v>#N/A</v>
          </cell>
          <cell r="E5510" t="str">
            <v>Čas:</v>
          </cell>
          <cell r="I5510" t="e">
            <v>#N/A</v>
          </cell>
          <cell r="V5510" t="str">
            <v/>
          </cell>
        </row>
        <row r="5512">
          <cell r="E5512" t="str">
            <v>Kategória :</v>
          </cell>
          <cell r="F5512" t="str">
            <v>MŽ</v>
          </cell>
        </row>
        <row r="5513">
          <cell r="I5513" t="str">
            <v>Rozhodca</v>
          </cell>
          <cell r="P5513" t="str">
            <v>Víťaz</v>
          </cell>
        </row>
        <row r="5514">
          <cell r="E5514" t="str">
            <v>Skupina :</v>
          </cell>
          <cell r="F5514" t="e">
            <v>#N/A</v>
          </cell>
          <cell r="I5514" t="e">
            <v>#N/A</v>
          </cell>
          <cell r="N5514" t="str">
            <v/>
          </cell>
        </row>
        <row r="5516">
          <cell r="E5516" t="str">
            <v>Zápas:</v>
          </cell>
          <cell r="F5516" t="e">
            <v>#N/A</v>
          </cell>
        </row>
        <row r="5517">
          <cell r="H5517" t="str">
            <v>Udelené karty - priestupok</v>
          </cell>
        </row>
        <row r="5519">
          <cell r="I5519" t="e">
            <v>#N/A</v>
          </cell>
          <cell r="P5519" t="e">
            <v>#N/A</v>
          </cell>
        </row>
        <row r="5520">
          <cell r="H5520" t="str">
            <v>Ž</v>
          </cell>
          <cell r="O5520" t="str">
            <v>Ž</v>
          </cell>
        </row>
        <row r="5521">
          <cell r="H5521" t="str">
            <v>ŽČ</v>
          </cell>
          <cell r="O5521" t="str">
            <v>ŽČ</v>
          </cell>
        </row>
        <row r="5522">
          <cell r="H5522" t="str">
            <v>ŽČ</v>
          </cell>
          <cell r="O5522" t="str">
            <v>ŽČ</v>
          </cell>
        </row>
        <row r="5525">
          <cell r="A5525" t="e">
            <v>#N/A</v>
          </cell>
          <cell r="E5525" t="str">
            <v xml:space="preserve">zápas č. </v>
          </cell>
          <cell r="F5525" t="str">
            <v/>
          </cell>
          <cell r="H5525" t="str">
            <v>Servis</v>
          </cell>
          <cell r="V5525" t="str">
            <v>pomer</v>
          </cell>
          <cell r="Z5525" t="str">
            <v/>
          </cell>
          <cell r="AA5525" t="str">
            <v/>
          </cell>
        </row>
        <row r="5526">
          <cell r="G5526" t="str">
            <v>Time out</v>
          </cell>
          <cell r="H5526" t="str">
            <v>Príjem</v>
          </cell>
          <cell r="N5526">
            <v>1</v>
          </cell>
          <cell r="O5526">
            <v>2</v>
          </cell>
          <cell r="P5526">
            <v>3</v>
          </cell>
          <cell r="Q5526">
            <v>4</v>
          </cell>
          <cell r="R5526">
            <v>5</v>
          </cell>
          <cell r="S5526">
            <v>6</v>
          </cell>
          <cell r="T5526">
            <v>7</v>
          </cell>
          <cell r="V5526" t="str">
            <v>setov</v>
          </cell>
        </row>
        <row r="5527">
          <cell r="A5527" t="e">
            <v>#N/A</v>
          </cell>
          <cell r="E5527" t="str">
            <v>Stôl:</v>
          </cell>
          <cell r="F5527" t="e">
            <v>#N/A</v>
          </cell>
          <cell r="I5527" t="e">
            <v>#N/A</v>
          </cell>
          <cell r="V5527" t="str">
            <v/>
          </cell>
        </row>
        <row r="5529">
          <cell r="E5529" t="str">
            <v>Dátum:</v>
          </cell>
          <cell r="F5529">
            <v>43211</v>
          </cell>
        </row>
        <row r="5530">
          <cell r="A5530" t="e">
            <v>#N/A</v>
          </cell>
          <cell r="E5530" t="str">
            <v>Čas:</v>
          </cell>
          <cell r="I5530" t="e">
            <v>#N/A</v>
          </cell>
          <cell r="V5530" t="str">
            <v/>
          </cell>
        </row>
        <row r="5532">
          <cell r="E5532" t="str">
            <v>Kategória :</v>
          </cell>
          <cell r="F5532" t="str">
            <v>MŽ</v>
          </cell>
        </row>
        <row r="5533">
          <cell r="I5533" t="str">
            <v>Rozhodca</v>
          </cell>
          <cell r="P5533" t="str">
            <v>Víťaz</v>
          </cell>
        </row>
        <row r="5534">
          <cell r="E5534" t="str">
            <v>Skupina :</v>
          </cell>
          <cell r="F5534" t="e">
            <v>#N/A</v>
          </cell>
          <cell r="I5534" t="e">
            <v>#N/A</v>
          </cell>
          <cell r="N5534" t="str">
            <v/>
          </cell>
        </row>
        <row r="5536">
          <cell r="E5536" t="str">
            <v>Zápas:</v>
          </cell>
          <cell r="F5536" t="e">
            <v>#N/A</v>
          </cell>
        </row>
        <row r="5537">
          <cell r="H5537" t="str">
            <v>Udelené karty - priestupok</v>
          </cell>
        </row>
        <row r="5539">
          <cell r="I5539" t="e">
            <v>#N/A</v>
          </cell>
          <cell r="P5539" t="e">
            <v>#N/A</v>
          </cell>
        </row>
        <row r="5540">
          <cell r="H5540" t="str">
            <v>Ž</v>
          </cell>
          <cell r="O5540" t="str">
            <v>Ž</v>
          </cell>
        </row>
        <row r="5541">
          <cell r="H5541" t="str">
            <v>ŽČ</v>
          </cell>
          <cell r="O5541" t="str">
            <v>ŽČ</v>
          </cell>
        </row>
        <row r="5542">
          <cell r="H5542" t="str">
            <v>ŽČ</v>
          </cell>
          <cell r="O5542" t="str">
            <v>ŽČ</v>
          </cell>
        </row>
        <row r="5545">
          <cell r="A5545" t="e">
            <v>#N/A</v>
          </cell>
          <cell r="E5545" t="str">
            <v xml:space="preserve">zápas č. </v>
          </cell>
          <cell r="F5545" t="str">
            <v/>
          </cell>
          <cell r="H5545" t="str">
            <v>Servis</v>
          </cell>
          <cell r="V5545" t="str">
            <v>pomer</v>
          </cell>
          <cell r="Z5545" t="str">
            <v/>
          </cell>
          <cell r="AA5545" t="str">
            <v/>
          </cell>
        </row>
        <row r="5546">
          <cell r="G5546" t="str">
            <v>Time out</v>
          </cell>
          <cell r="H5546" t="str">
            <v>Príjem</v>
          </cell>
          <cell r="N5546">
            <v>1</v>
          </cell>
          <cell r="O5546">
            <v>2</v>
          </cell>
          <cell r="P5546">
            <v>3</v>
          </cell>
          <cell r="Q5546">
            <v>4</v>
          </cell>
          <cell r="R5546">
            <v>5</v>
          </cell>
          <cell r="S5546">
            <v>6</v>
          </cell>
          <cell r="T5546">
            <v>7</v>
          </cell>
          <cell r="V5546" t="str">
            <v>setov</v>
          </cell>
        </row>
        <row r="5547">
          <cell r="A5547" t="e">
            <v>#N/A</v>
          </cell>
          <cell r="E5547" t="str">
            <v>Stôl:</v>
          </cell>
          <cell r="F5547" t="e">
            <v>#N/A</v>
          </cell>
          <cell r="I5547" t="e">
            <v>#N/A</v>
          </cell>
          <cell r="V5547" t="str">
            <v/>
          </cell>
        </row>
        <row r="5549">
          <cell r="E5549" t="str">
            <v>Dátum:</v>
          </cell>
          <cell r="F5549">
            <v>43211</v>
          </cell>
        </row>
        <row r="5550">
          <cell r="A5550" t="e">
            <v>#N/A</v>
          </cell>
          <cell r="E5550" t="str">
            <v>Čas:</v>
          </cell>
          <cell r="I5550" t="e">
            <v>#N/A</v>
          </cell>
          <cell r="V5550" t="str">
            <v/>
          </cell>
        </row>
        <row r="5552">
          <cell r="E5552" t="str">
            <v>Kategória :</v>
          </cell>
          <cell r="F5552" t="str">
            <v>MŽ</v>
          </cell>
        </row>
        <row r="5553">
          <cell r="I5553" t="str">
            <v>Rozhodca</v>
          </cell>
          <cell r="P5553" t="str">
            <v>Víťaz</v>
          </cell>
        </row>
        <row r="5554">
          <cell r="E5554" t="str">
            <v>Skupina :</v>
          </cell>
          <cell r="F5554" t="e">
            <v>#N/A</v>
          </cell>
          <cell r="I5554" t="e">
            <v>#N/A</v>
          </cell>
          <cell r="N5554" t="str">
            <v/>
          </cell>
        </row>
        <row r="5556">
          <cell r="E5556" t="str">
            <v>Zápas:</v>
          </cell>
          <cell r="F5556" t="e">
            <v>#N/A</v>
          </cell>
        </row>
        <row r="5557">
          <cell r="H5557" t="str">
            <v>Udelené karty - priestupok</v>
          </cell>
        </row>
        <row r="5559">
          <cell r="I5559" t="e">
            <v>#N/A</v>
          </cell>
          <cell r="P5559" t="e">
            <v>#N/A</v>
          </cell>
        </row>
        <row r="5560">
          <cell r="H5560" t="str">
            <v>Ž</v>
          </cell>
          <cell r="O5560" t="str">
            <v>Ž</v>
          </cell>
        </row>
        <row r="5561">
          <cell r="H5561" t="str">
            <v>ŽČ</v>
          </cell>
          <cell r="O5561" t="str">
            <v>ŽČ</v>
          </cell>
        </row>
        <row r="5562">
          <cell r="H5562" t="str">
            <v>ŽČ</v>
          </cell>
          <cell r="O5562" t="str">
            <v>ŽČ</v>
          </cell>
        </row>
        <row r="5565">
          <cell r="A5565" t="e">
            <v>#N/A</v>
          </cell>
          <cell r="E5565" t="str">
            <v xml:space="preserve">zápas č. </v>
          </cell>
          <cell r="F5565" t="str">
            <v/>
          </cell>
          <cell r="H5565" t="str">
            <v>Servis</v>
          </cell>
          <cell r="V5565" t="str">
            <v>pomer</v>
          </cell>
          <cell r="Z5565" t="str">
            <v/>
          </cell>
          <cell r="AA5565" t="str">
            <v/>
          </cell>
        </row>
        <row r="5566">
          <cell r="G5566" t="str">
            <v>Time out</v>
          </cell>
          <cell r="H5566" t="str">
            <v>Príjem</v>
          </cell>
          <cell r="N5566">
            <v>1</v>
          </cell>
          <cell r="O5566">
            <v>2</v>
          </cell>
          <cell r="P5566">
            <v>3</v>
          </cell>
          <cell r="Q5566">
            <v>4</v>
          </cell>
          <cell r="R5566">
            <v>5</v>
          </cell>
          <cell r="S5566">
            <v>6</v>
          </cell>
          <cell r="T5566">
            <v>7</v>
          </cell>
          <cell r="V5566" t="str">
            <v>setov</v>
          </cell>
        </row>
        <row r="5567">
          <cell r="A5567" t="e">
            <v>#N/A</v>
          </cell>
          <cell r="E5567" t="str">
            <v>Stôl:</v>
          </cell>
          <cell r="F5567" t="e">
            <v>#N/A</v>
          </cell>
          <cell r="I5567" t="e">
            <v>#N/A</v>
          </cell>
          <cell r="V5567" t="str">
            <v/>
          </cell>
        </row>
        <row r="5569">
          <cell r="E5569" t="str">
            <v>Dátum:</v>
          </cell>
          <cell r="F5569">
            <v>43211</v>
          </cell>
        </row>
        <row r="5570">
          <cell r="A5570" t="e">
            <v>#N/A</v>
          </cell>
          <cell r="E5570" t="str">
            <v>Čas:</v>
          </cell>
          <cell r="I5570" t="e">
            <v>#N/A</v>
          </cell>
          <cell r="V5570" t="str">
            <v/>
          </cell>
        </row>
        <row r="5572">
          <cell r="E5572" t="str">
            <v>Kategória :</v>
          </cell>
          <cell r="F5572" t="str">
            <v>MŽ</v>
          </cell>
        </row>
        <row r="5573">
          <cell r="I5573" t="str">
            <v>Rozhodca</v>
          </cell>
          <cell r="P5573" t="str">
            <v>Víťaz</v>
          </cell>
        </row>
        <row r="5574">
          <cell r="E5574" t="str">
            <v>Skupina :</v>
          </cell>
          <cell r="F5574" t="e">
            <v>#N/A</v>
          </cell>
          <cell r="I5574" t="e">
            <v>#N/A</v>
          </cell>
          <cell r="N5574" t="str">
            <v/>
          </cell>
        </row>
        <row r="5576">
          <cell r="E5576" t="str">
            <v>Zápas:</v>
          </cell>
          <cell r="F5576" t="e">
            <v>#N/A</v>
          </cell>
        </row>
        <row r="5577">
          <cell r="H5577" t="str">
            <v>Udelené karty - priestupok</v>
          </cell>
        </row>
        <row r="5579">
          <cell r="I5579" t="e">
            <v>#N/A</v>
          </cell>
          <cell r="P5579" t="e">
            <v>#N/A</v>
          </cell>
        </row>
        <row r="5580">
          <cell r="H5580" t="str">
            <v>Ž</v>
          </cell>
          <cell r="O5580" t="str">
            <v>Ž</v>
          </cell>
        </row>
        <row r="5581">
          <cell r="H5581" t="str">
            <v>ŽČ</v>
          </cell>
          <cell r="O5581" t="str">
            <v>ŽČ</v>
          </cell>
        </row>
        <row r="5582">
          <cell r="H5582" t="str">
            <v>ŽČ</v>
          </cell>
          <cell r="O5582" t="str">
            <v>ŽČ</v>
          </cell>
        </row>
        <row r="5585">
          <cell r="A5585" t="e">
            <v>#N/A</v>
          </cell>
          <cell r="E5585" t="str">
            <v xml:space="preserve">zápas č. </v>
          </cell>
          <cell r="F5585" t="str">
            <v/>
          </cell>
          <cell r="H5585" t="str">
            <v>Servis</v>
          </cell>
          <cell r="V5585" t="str">
            <v>pomer</v>
          </cell>
          <cell r="Z5585" t="str">
            <v/>
          </cell>
          <cell r="AA5585" t="str">
            <v/>
          </cell>
        </row>
        <row r="5586">
          <cell r="G5586" t="str">
            <v>Time out</v>
          </cell>
          <cell r="H5586" t="str">
            <v>Príjem</v>
          </cell>
          <cell r="N5586">
            <v>1</v>
          </cell>
          <cell r="O5586">
            <v>2</v>
          </cell>
          <cell r="P5586">
            <v>3</v>
          </cell>
          <cell r="Q5586">
            <v>4</v>
          </cell>
          <cell r="R5586">
            <v>5</v>
          </cell>
          <cell r="S5586">
            <v>6</v>
          </cell>
          <cell r="T5586">
            <v>7</v>
          </cell>
          <cell r="V5586" t="str">
            <v>setov</v>
          </cell>
        </row>
        <row r="5587">
          <cell r="A5587" t="e">
            <v>#N/A</v>
          </cell>
          <cell r="E5587" t="str">
            <v>Stôl:</v>
          </cell>
          <cell r="F5587" t="e">
            <v>#N/A</v>
          </cell>
          <cell r="I5587" t="e">
            <v>#N/A</v>
          </cell>
          <cell r="V5587" t="str">
            <v/>
          </cell>
        </row>
        <row r="5589">
          <cell r="E5589" t="str">
            <v>Dátum:</v>
          </cell>
          <cell r="F5589">
            <v>43211</v>
          </cell>
        </row>
        <row r="5590">
          <cell r="A5590" t="e">
            <v>#N/A</v>
          </cell>
          <cell r="E5590" t="str">
            <v>Čas:</v>
          </cell>
          <cell r="I5590" t="e">
            <v>#N/A</v>
          </cell>
          <cell r="V5590" t="str">
            <v/>
          </cell>
        </row>
        <row r="5592">
          <cell r="E5592" t="str">
            <v>Kategória :</v>
          </cell>
          <cell r="F5592" t="str">
            <v>MŽ</v>
          </cell>
        </row>
        <row r="5593">
          <cell r="I5593" t="str">
            <v>Rozhodca</v>
          </cell>
          <cell r="P5593" t="str">
            <v>Víťaz</v>
          </cell>
        </row>
        <row r="5594">
          <cell r="E5594" t="str">
            <v>Skupina :</v>
          </cell>
          <cell r="F5594" t="e">
            <v>#N/A</v>
          </cell>
          <cell r="I5594" t="e">
            <v>#N/A</v>
          </cell>
          <cell r="N5594" t="str">
            <v/>
          </cell>
        </row>
        <row r="5596">
          <cell r="E5596" t="str">
            <v>Zápas:</v>
          </cell>
          <cell r="F5596" t="e">
            <v>#N/A</v>
          </cell>
        </row>
        <row r="5597">
          <cell r="H5597" t="str">
            <v>Udelené karty - priestupok</v>
          </cell>
        </row>
        <row r="5599">
          <cell r="I5599" t="e">
            <v>#N/A</v>
          </cell>
          <cell r="P5599" t="e">
            <v>#N/A</v>
          </cell>
        </row>
        <row r="5600">
          <cell r="H5600" t="str">
            <v>Ž</v>
          </cell>
          <cell r="O5600" t="str">
            <v>Ž</v>
          </cell>
        </row>
        <row r="5601">
          <cell r="H5601" t="str">
            <v>ŽČ</v>
          </cell>
          <cell r="O5601" t="str">
            <v>ŽČ</v>
          </cell>
        </row>
        <row r="5602">
          <cell r="H5602" t="str">
            <v>ŽČ</v>
          </cell>
          <cell r="O5602" t="str">
            <v>ŽČ</v>
          </cell>
        </row>
        <row r="5605">
          <cell r="A5605" t="e">
            <v>#N/A</v>
          </cell>
          <cell r="E5605" t="str">
            <v xml:space="preserve">zápas č. </v>
          </cell>
          <cell r="F5605" t="str">
            <v/>
          </cell>
          <cell r="H5605" t="str">
            <v>Servis</v>
          </cell>
          <cell r="V5605" t="str">
            <v>pomer</v>
          </cell>
          <cell r="Z5605" t="str">
            <v/>
          </cell>
          <cell r="AA5605" t="str">
            <v/>
          </cell>
        </row>
        <row r="5606">
          <cell r="G5606" t="str">
            <v>Time out</v>
          </cell>
          <cell r="H5606" t="str">
            <v>Príjem</v>
          </cell>
          <cell r="N5606">
            <v>1</v>
          </cell>
          <cell r="O5606">
            <v>2</v>
          </cell>
          <cell r="P5606">
            <v>3</v>
          </cell>
          <cell r="Q5606">
            <v>4</v>
          </cell>
          <cell r="R5606">
            <v>5</v>
          </cell>
          <cell r="S5606">
            <v>6</v>
          </cell>
          <cell r="T5606">
            <v>7</v>
          </cell>
          <cell r="V5606" t="str">
            <v>setov</v>
          </cell>
        </row>
        <row r="5607">
          <cell r="A5607" t="e">
            <v>#N/A</v>
          </cell>
          <cell r="E5607" t="str">
            <v>Stôl:</v>
          </cell>
          <cell r="F5607" t="e">
            <v>#N/A</v>
          </cell>
          <cell r="I5607" t="e">
            <v>#N/A</v>
          </cell>
          <cell r="V5607" t="str">
            <v/>
          </cell>
        </row>
        <row r="5609">
          <cell r="E5609" t="str">
            <v>Dátum:</v>
          </cell>
          <cell r="F5609">
            <v>43211</v>
          </cell>
        </row>
        <row r="5610">
          <cell r="A5610" t="e">
            <v>#N/A</v>
          </cell>
          <cell r="E5610" t="str">
            <v>Čas:</v>
          </cell>
          <cell r="I5610" t="e">
            <v>#N/A</v>
          </cell>
          <cell r="V5610" t="str">
            <v/>
          </cell>
        </row>
        <row r="5612">
          <cell r="E5612" t="str">
            <v>Kategória :</v>
          </cell>
          <cell r="F5612" t="str">
            <v>MŽ</v>
          </cell>
        </row>
        <row r="5613">
          <cell r="I5613" t="str">
            <v>Rozhodca</v>
          </cell>
          <cell r="P5613" t="str">
            <v>Víťaz</v>
          </cell>
        </row>
        <row r="5614">
          <cell r="E5614" t="str">
            <v>Skupina :</v>
          </cell>
          <cell r="F5614" t="e">
            <v>#N/A</v>
          </cell>
          <cell r="I5614" t="e">
            <v>#N/A</v>
          </cell>
          <cell r="N5614" t="str">
            <v/>
          </cell>
        </row>
        <row r="5616">
          <cell r="E5616" t="str">
            <v>Zápas:</v>
          </cell>
          <cell r="F5616" t="e">
            <v>#N/A</v>
          </cell>
        </row>
        <row r="5617">
          <cell r="H5617" t="str">
            <v>Udelené karty - priestupok</v>
          </cell>
        </row>
        <row r="5619">
          <cell r="I5619" t="e">
            <v>#N/A</v>
          </cell>
          <cell r="P5619" t="e">
            <v>#N/A</v>
          </cell>
        </row>
        <row r="5620">
          <cell r="H5620" t="str">
            <v>Ž</v>
          </cell>
          <cell r="O5620" t="str">
            <v>Ž</v>
          </cell>
        </row>
        <row r="5621">
          <cell r="H5621" t="str">
            <v>ŽČ</v>
          </cell>
          <cell r="O5621" t="str">
            <v>ŽČ</v>
          </cell>
        </row>
        <row r="5622">
          <cell r="H5622" t="str">
            <v>ŽČ</v>
          </cell>
          <cell r="O5622" t="str">
            <v>ŽČ</v>
          </cell>
        </row>
        <row r="5625">
          <cell r="A5625" t="e">
            <v>#N/A</v>
          </cell>
          <cell r="E5625" t="str">
            <v xml:space="preserve">zápas č. </v>
          </cell>
          <cell r="F5625" t="str">
            <v/>
          </cell>
          <cell r="H5625" t="str">
            <v>Servis</v>
          </cell>
          <cell r="V5625" t="str">
            <v>pomer</v>
          </cell>
          <cell r="Z5625" t="str">
            <v/>
          </cell>
          <cell r="AA5625" t="str">
            <v/>
          </cell>
        </row>
        <row r="5626">
          <cell r="G5626" t="str">
            <v>Time out</v>
          </cell>
          <cell r="H5626" t="str">
            <v>Príjem</v>
          </cell>
          <cell r="N5626">
            <v>1</v>
          </cell>
          <cell r="O5626">
            <v>2</v>
          </cell>
          <cell r="P5626">
            <v>3</v>
          </cell>
          <cell r="Q5626">
            <v>4</v>
          </cell>
          <cell r="R5626">
            <v>5</v>
          </cell>
          <cell r="S5626">
            <v>6</v>
          </cell>
          <cell r="T5626">
            <v>7</v>
          </cell>
          <cell r="V5626" t="str">
            <v>setov</v>
          </cell>
        </row>
        <row r="5627">
          <cell r="A5627" t="e">
            <v>#N/A</v>
          </cell>
          <cell r="E5627" t="str">
            <v>Stôl:</v>
          </cell>
          <cell r="F5627" t="e">
            <v>#N/A</v>
          </cell>
          <cell r="I5627" t="e">
            <v>#N/A</v>
          </cell>
          <cell r="V5627" t="str">
            <v/>
          </cell>
        </row>
        <row r="5629">
          <cell r="E5629" t="str">
            <v>Dátum:</v>
          </cell>
          <cell r="F5629">
            <v>43211</v>
          </cell>
        </row>
        <row r="5630">
          <cell r="A5630" t="e">
            <v>#N/A</v>
          </cell>
          <cell r="E5630" t="str">
            <v>Čas:</v>
          </cell>
          <cell r="I5630" t="e">
            <v>#N/A</v>
          </cell>
          <cell r="V5630" t="str">
            <v/>
          </cell>
        </row>
        <row r="5632">
          <cell r="E5632" t="str">
            <v>Kategória :</v>
          </cell>
          <cell r="F5632" t="str">
            <v>MŽ</v>
          </cell>
        </row>
        <row r="5633">
          <cell r="I5633" t="str">
            <v>Rozhodca</v>
          </cell>
          <cell r="P5633" t="str">
            <v>Víťaz</v>
          </cell>
        </row>
        <row r="5634">
          <cell r="E5634" t="str">
            <v>Skupina :</v>
          </cell>
          <cell r="F5634" t="e">
            <v>#N/A</v>
          </cell>
          <cell r="I5634" t="e">
            <v>#N/A</v>
          </cell>
          <cell r="N5634" t="str">
            <v/>
          </cell>
        </row>
        <row r="5636">
          <cell r="E5636" t="str">
            <v>Zápas:</v>
          </cell>
          <cell r="F5636" t="e">
            <v>#N/A</v>
          </cell>
        </row>
        <row r="5637">
          <cell r="H5637" t="str">
            <v>Udelené karty - priestupok</v>
          </cell>
        </row>
        <row r="5639">
          <cell r="I5639" t="e">
            <v>#N/A</v>
          </cell>
          <cell r="P5639" t="e">
            <v>#N/A</v>
          </cell>
        </row>
        <row r="5640">
          <cell r="H5640" t="str">
            <v>Ž</v>
          </cell>
          <cell r="O5640" t="str">
            <v>Ž</v>
          </cell>
        </row>
        <row r="5641">
          <cell r="H5641" t="str">
            <v>ŽČ</v>
          </cell>
          <cell r="O5641" t="str">
            <v>ŽČ</v>
          </cell>
        </row>
        <row r="5642">
          <cell r="H5642" t="str">
            <v>ŽČ</v>
          </cell>
          <cell r="O5642" t="str">
            <v>ŽČ</v>
          </cell>
        </row>
        <row r="5645">
          <cell r="A5645" t="e">
            <v>#N/A</v>
          </cell>
          <cell r="E5645" t="str">
            <v xml:space="preserve">zápas č. </v>
          </cell>
          <cell r="F5645" t="str">
            <v/>
          </cell>
          <cell r="H5645" t="str">
            <v>Servis</v>
          </cell>
          <cell r="V5645" t="str">
            <v>pomer</v>
          </cell>
          <cell r="Z5645" t="str">
            <v/>
          </cell>
          <cell r="AA5645" t="str">
            <v/>
          </cell>
        </row>
        <row r="5646">
          <cell r="G5646" t="str">
            <v>Time out</v>
          </cell>
          <cell r="H5646" t="str">
            <v>Príjem</v>
          </cell>
          <cell r="N5646">
            <v>1</v>
          </cell>
          <cell r="O5646">
            <v>2</v>
          </cell>
          <cell r="P5646">
            <v>3</v>
          </cell>
          <cell r="Q5646">
            <v>4</v>
          </cell>
          <cell r="R5646">
            <v>5</v>
          </cell>
          <cell r="S5646">
            <v>6</v>
          </cell>
          <cell r="T5646">
            <v>7</v>
          </cell>
          <cell r="V5646" t="str">
            <v>setov</v>
          </cell>
        </row>
        <row r="5647">
          <cell r="A5647" t="e">
            <v>#N/A</v>
          </cell>
          <cell r="E5647" t="str">
            <v>Stôl:</v>
          </cell>
          <cell r="F5647" t="e">
            <v>#N/A</v>
          </cell>
          <cell r="I5647" t="e">
            <v>#N/A</v>
          </cell>
          <cell r="V5647" t="str">
            <v/>
          </cell>
        </row>
        <row r="5649">
          <cell r="E5649" t="str">
            <v>Dátum:</v>
          </cell>
          <cell r="F5649">
            <v>43211</v>
          </cell>
        </row>
        <row r="5650">
          <cell r="A5650" t="e">
            <v>#N/A</v>
          </cell>
          <cell r="E5650" t="str">
            <v>Čas:</v>
          </cell>
          <cell r="I5650" t="e">
            <v>#N/A</v>
          </cell>
          <cell r="V5650" t="str">
            <v/>
          </cell>
        </row>
        <row r="5652">
          <cell r="E5652" t="str">
            <v>Kategória :</v>
          </cell>
          <cell r="F5652" t="str">
            <v>MŽ</v>
          </cell>
        </row>
        <row r="5653">
          <cell r="I5653" t="str">
            <v>Rozhodca</v>
          </cell>
          <cell r="P5653" t="str">
            <v>Víťaz</v>
          </cell>
        </row>
        <row r="5654">
          <cell r="E5654" t="str">
            <v>Skupina :</v>
          </cell>
          <cell r="F5654" t="e">
            <v>#N/A</v>
          </cell>
          <cell r="I5654" t="e">
            <v>#N/A</v>
          </cell>
          <cell r="N5654" t="str">
            <v/>
          </cell>
        </row>
        <row r="5656">
          <cell r="E5656" t="str">
            <v>Zápas:</v>
          </cell>
          <cell r="F5656" t="e">
            <v>#N/A</v>
          </cell>
        </row>
        <row r="5657">
          <cell r="H5657" t="str">
            <v>Udelené karty - priestupok</v>
          </cell>
        </row>
        <row r="5659">
          <cell r="I5659" t="e">
            <v>#N/A</v>
          </cell>
          <cell r="P5659" t="e">
            <v>#N/A</v>
          </cell>
        </row>
        <row r="5660">
          <cell r="H5660" t="str">
            <v>Ž</v>
          </cell>
          <cell r="O5660" t="str">
            <v>Ž</v>
          </cell>
        </row>
        <row r="5661">
          <cell r="H5661" t="str">
            <v>ŽČ</v>
          </cell>
          <cell r="O5661" t="str">
            <v>ŽČ</v>
          </cell>
        </row>
        <row r="5662">
          <cell r="H5662" t="str">
            <v>ŽČ</v>
          </cell>
          <cell r="O5662" t="str">
            <v>ŽČ</v>
          </cell>
        </row>
        <row r="5665">
          <cell r="A5665" t="e">
            <v>#N/A</v>
          </cell>
          <cell r="E5665" t="str">
            <v xml:space="preserve">zápas č. </v>
          </cell>
          <cell r="F5665" t="str">
            <v/>
          </cell>
          <cell r="H5665" t="str">
            <v>Servis</v>
          </cell>
          <cell r="V5665" t="str">
            <v>pomer</v>
          </cell>
          <cell r="Z5665" t="str">
            <v/>
          </cell>
          <cell r="AA5665" t="str">
            <v/>
          </cell>
        </row>
        <row r="5666">
          <cell r="G5666" t="str">
            <v>Time out</v>
          </cell>
          <cell r="H5666" t="str">
            <v>Príjem</v>
          </cell>
          <cell r="N5666">
            <v>1</v>
          </cell>
          <cell r="O5666">
            <v>2</v>
          </cell>
          <cell r="P5666">
            <v>3</v>
          </cell>
          <cell r="Q5666">
            <v>4</v>
          </cell>
          <cell r="R5666">
            <v>5</v>
          </cell>
          <cell r="S5666">
            <v>6</v>
          </cell>
          <cell r="T5666">
            <v>7</v>
          </cell>
          <cell r="V5666" t="str">
            <v>setov</v>
          </cell>
        </row>
        <row r="5667">
          <cell r="A5667" t="e">
            <v>#N/A</v>
          </cell>
          <cell r="E5667" t="str">
            <v>Stôl:</v>
          </cell>
          <cell r="F5667" t="e">
            <v>#N/A</v>
          </cell>
          <cell r="I5667" t="e">
            <v>#N/A</v>
          </cell>
          <cell r="V5667" t="str">
            <v/>
          </cell>
        </row>
        <row r="5669">
          <cell r="E5669" t="str">
            <v>Dátum:</v>
          </cell>
          <cell r="F5669">
            <v>43211</v>
          </cell>
        </row>
        <row r="5670">
          <cell r="A5670" t="e">
            <v>#N/A</v>
          </cell>
          <cell r="E5670" t="str">
            <v>Čas:</v>
          </cell>
          <cell r="I5670" t="e">
            <v>#N/A</v>
          </cell>
          <cell r="V5670" t="str">
            <v/>
          </cell>
        </row>
        <row r="5672">
          <cell r="E5672" t="str">
            <v>Kategória :</v>
          </cell>
          <cell r="F5672" t="str">
            <v>MŽ</v>
          </cell>
        </row>
        <row r="5673">
          <cell r="I5673" t="str">
            <v>Rozhodca</v>
          </cell>
          <cell r="P5673" t="str">
            <v>Víťaz</v>
          </cell>
        </row>
        <row r="5674">
          <cell r="E5674" t="str">
            <v>Skupina :</v>
          </cell>
          <cell r="F5674" t="e">
            <v>#N/A</v>
          </cell>
          <cell r="I5674" t="e">
            <v>#N/A</v>
          </cell>
          <cell r="N5674" t="str">
            <v/>
          </cell>
        </row>
        <row r="5676">
          <cell r="E5676" t="str">
            <v>Zápas:</v>
          </cell>
          <cell r="F5676" t="e">
            <v>#N/A</v>
          </cell>
        </row>
        <row r="5677">
          <cell r="H5677" t="str">
            <v>Udelené karty - priestupok</v>
          </cell>
        </row>
        <row r="5679">
          <cell r="I5679" t="e">
            <v>#N/A</v>
          </cell>
          <cell r="P5679" t="e">
            <v>#N/A</v>
          </cell>
        </row>
        <row r="5680">
          <cell r="H5680" t="str">
            <v>Ž</v>
          </cell>
          <cell r="O5680" t="str">
            <v>Ž</v>
          </cell>
        </row>
        <row r="5681">
          <cell r="H5681" t="str">
            <v>ŽČ</v>
          </cell>
          <cell r="O5681" t="str">
            <v>ŽČ</v>
          </cell>
        </row>
        <row r="5682">
          <cell r="H5682" t="str">
            <v>ŽČ</v>
          </cell>
          <cell r="O5682" t="str">
            <v>ŽČ</v>
          </cell>
        </row>
        <row r="5685">
          <cell r="A5685" t="e">
            <v>#N/A</v>
          </cell>
          <cell r="E5685" t="str">
            <v xml:space="preserve">zápas č. </v>
          </cell>
          <cell r="F5685" t="str">
            <v/>
          </cell>
          <cell r="H5685" t="str">
            <v>Servis</v>
          </cell>
          <cell r="V5685" t="str">
            <v>pomer</v>
          </cell>
          <cell r="Z5685" t="str">
            <v/>
          </cell>
          <cell r="AA5685" t="str">
            <v/>
          </cell>
        </row>
        <row r="5686">
          <cell r="G5686" t="str">
            <v>Time out</v>
          </cell>
          <cell r="H5686" t="str">
            <v>Príjem</v>
          </cell>
          <cell r="N5686">
            <v>1</v>
          </cell>
          <cell r="O5686">
            <v>2</v>
          </cell>
          <cell r="P5686">
            <v>3</v>
          </cell>
          <cell r="Q5686">
            <v>4</v>
          </cell>
          <cell r="R5686">
            <v>5</v>
          </cell>
          <cell r="S5686">
            <v>6</v>
          </cell>
          <cell r="T5686">
            <v>7</v>
          </cell>
          <cell r="V5686" t="str">
            <v>setov</v>
          </cell>
        </row>
        <row r="5687">
          <cell r="A5687" t="e">
            <v>#N/A</v>
          </cell>
          <cell r="E5687" t="str">
            <v>Stôl:</v>
          </cell>
          <cell r="F5687" t="e">
            <v>#N/A</v>
          </cell>
          <cell r="I5687" t="e">
            <v>#N/A</v>
          </cell>
          <cell r="V5687" t="str">
            <v/>
          </cell>
        </row>
        <row r="5689">
          <cell r="E5689" t="str">
            <v>Dátum:</v>
          </cell>
          <cell r="F5689">
            <v>43211</v>
          </cell>
        </row>
        <row r="5690">
          <cell r="A5690" t="e">
            <v>#N/A</v>
          </cell>
          <cell r="E5690" t="str">
            <v>Čas:</v>
          </cell>
          <cell r="I5690" t="e">
            <v>#N/A</v>
          </cell>
          <cell r="V5690" t="str">
            <v/>
          </cell>
        </row>
        <row r="5692">
          <cell r="E5692" t="str">
            <v>Kategória :</v>
          </cell>
          <cell r="F5692" t="str">
            <v>MŽ</v>
          </cell>
        </row>
        <row r="5693">
          <cell r="I5693" t="str">
            <v>Rozhodca</v>
          </cell>
          <cell r="P5693" t="str">
            <v>Víťaz</v>
          </cell>
        </row>
        <row r="5694">
          <cell r="E5694" t="str">
            <v>Skupina :</v>
          </cell>
          <cell r="F5694" t="e">
            <v>#N/A</v>
          </cell>
          <cell r="I5694" t="e">
            <v>#N/A</v>
          </cell>
          <cell r="N5694" t="str">
            <v/>
          </cell>
        </row>
        <row r="5696">
          <cell r="E5696" t="str">
            <v>Zápas:</v>
          </cell>
          <cell r="F5696" t="e">
            <v>#N/A</v>
          </cell>
        </row>
        <row r="5697">
          <cell r="H5697" t="str">
            <v>Udelené karty - priestupok</v>
          </cell>
        </row>
        <row r="5699">
          <cell r="I5699" t="e">
            <v>#N/A</v>
          </cell>
          <cell r="P5699" t="e">
            <v>#N/A</v>
          </cell>
        </row>
        <row r="5700">
          <cell r="H5700" t="str">
            <v>Ž</v>
          </cell>
          <cell r="O5700" t="str">
            <v>Ž</v>
          </cell>
        </row>
        <row r="5701">
          <cell r="H5701" t="str">
            <v>ŽČ</v>
          </cell>
          <cell r="O5701" t="str">
            <v>ŽČ</v>
          </cell>
        </row>
        <row r="5702">
          <cell r="H5702" t="str">
            <v>ŽČ</v>
          </cell>
          <cell r="O5702" t="str">
            <v>ŽČ</v>
          </cell>
        </row>
        <row r="5705">
          <cell r="A5705" t="e">
            <v>#N/A</v>
          </cell>
          <cell r="E5705" t="str">
            <v xml:space="preserve">zápas č. </v>
          </cell>
          <cell r="F5705" t="str">
            <v/>
          </cell>
          <cell r="H5705" t="str">
            <v>Servis</v>
          </cell>
          <cell r="V5705" t="str">
            <v>pomer</v>
          </cell>
          <cell r="Z5705" t="str">
            <v/>
          </cell>
          <cell r="AA5705" t="str">
            <v/>
          </cell>
        </row>
        <row r="5706">
          <cell r="G5706" t="str">
            <v>Time out</v>
          </cell>
          <cell r="H5706" t="str">
            <v>Príjem</v>
          </cell>
          <cell r="N5706">
            <v>1</v>
          </cell>
          <cell r="O5706">
            <v>2</v>
          </cell>
          <cell r="P5706">
            <v>3</v>
          </cell>
          <cell r="Q5706">
            <v>4</v>
          </cell>
          <cell r="R5706">
            <v>5</v>
          </cell>
          <cell r="S5706">
            <v>6</v>
          </cell>
          <cell r="T5706">
            <v>7</v>
          </cell>
          <cell r="V5706" t="str">
            <v>setov</v>
          </cell>
        </row>
        <row r="5707">
          <cell r="A5707" t="e">
            <v>#N/A</v>
          </cell>
          <cell r="E5707" t="str">
            <v>Stôl:</v>
          </cell>
          <cell r="F5707" t="e">
            <v>#N/A</v>
          </cell>
          <cell r="I5707" t="e">
            <v>#N/A</v>
          </cell>
          <cell r="V5707" t="str">
            <v/>
          </cell>
        </row>
        <row r="5709">
          <cell r="E5709" t="str">
            <v>Dátum:</v>
          </cell>
          <cell r="F5709">
            <v>43211</v>
          </cell>
        </row>
        <row r="5710">
          <cell r="A5710" t="e">
            <v>#N/A</v>
          </cell>
          <cell r="E5710" t="str">
            <v>Čas:</v>
          </cell>
          <cell r="I5710" t="e">
            <v>#N/A</v>
          </cell>
          <cell r="V5710" t="str">
            <v/>
          </cell>
        </row>
        <row r="5712">
          <cell r="E5712" t="str">
            <v>Kategória :</v>
          </cell>
          <cell r="F5712" t="str">
            <v>MŽ</v>
          </cell>
        </row>
        <row r="5713">
          <cell r="I5713" t="str">
            <v>Rozhodca</v>
          </cell>
          <cell r="P5713" t="str">
            <v>Víťaz</v>
          </cell>
        </row>
        <row r="5714">
          <cell r="E5714" t="str">
            <v>Skupina :</v>
          </cell>
          <cell r="F5714" t="e">
            <v>#N/A</v>
          </cell>
          <cell r="I5714" t="e">
            <v>#N/A</v>
          </cell>
          <cell r="N5714" t="str">
            <v/>
          </cell>
        </row>
        <row r="5716">
          <cell r="E5716" t="str">
            <v>Zápas:</v>
          </cell>
          <cell r="F5716" t="e">
            <v>#N/A</v>
          </cell>
        </row>
        <row r="5717">
          <cell r="H5717" t="str">
            <v>Udelené karty - priestupok</v>
          </cell>
        </row>
        <row r="5719">
          <cell r="I5719" t="e">
            <v>#N/A</v>
          </cell>
          <cell r="P5719" t="e">
            <v>#N/A</v>
          </cell>
        </row>
        <row r="5720">
          <cell r="H5720" t="str">
            <v>Ž</v>
          </cell>
          <cell r="O5720" t="str">
            <v>Ž</v>
          </cell>
        </row>
        <row r="5721">
          <cell r="H5721" t="str">
            <v>ŽČ</v>
          </cell>
          <cell r="O5721" t="str">
            <v>ŽČ</v>
          </cell>
        </row>
        <row r="5722">
          <cell r="H5722" t="str">
            <v>ŽČ</v>
          </cell>
          <cell r="O5722" t="str">
            <v>ŽČ</v>
          </cell>
        </row>
        <row r="5725">
          <cell r="A5725" t="e">
            <v>#N/A</v>
          </cell>
          <cell r="E5725" t="str">
            <v xml:space="preserve">zápas č. </v>
          </cell>
          <cell r="F5725" t="str">
            <v/>
          </cell>
          <cell r="H5725" t="str">
            <v>Servis</v>
          </cell>
          <cell r="V5725" t="str">
            <v>pomer</v>
          </cell>
          <cell r="Z5725" t="str">
            <v/>
          </cell>
          <cell r="AA5725" t="str">
            <v/>
          </cell>
        </row>
        <row r="5726">
          <cell r="G5726" t="str">
            <v>Time out</v>
          </cell>
          <cell r="H5726" t="str">
            <v>Príjem</v>
          </cell>
          <cell r="N5726">
            <v>1</v>
          </cell>
          <cell r="O5726">
            <v>2</v>
          </cell>
          <cell r="P5726">
            <v>3</v>
          </cell>
          <cell r="Q5726">
            <v>4</v>
          </cell>
          <cell r="R5726">
            <v>5</v>
          </cell>
          <cell r="S5726">
            <v>6</v>
          </cell>
          <cell r="T5726">
            <v>7</v>
          </cell>
          <cell r="V5726" t="str">
            <v>setov</v>
          </cell>
        </row>
        <row r="5727">
          <cell r="A5727" t="e">
            <v>#N/A</v>
          </cell>
          <cell r="E5727" t="str">
            <v>Stôl:</v>
          </cell>
          <cell r="F5727" t="e">
            <v>#N/A</v>
          </cell>
          <cell r="I5727" t="e">
            <v>#N/A</v>
          </cell>
          <cell r="V5727" t="str">
            <v/>
          </cell>
        </row>
        <row r="5729">
          <cell r="E5729" t="str">
            <v>Dátum:</v>
          </cell>
          <cell r="F5729">
            <v>43211</v>
          </cell>
        </row>
        <row r="5730">
          <cell r="A5730" t="e">
            <v>#N/A</v>
          </cell>
          <cell r="E5730" t="str">
            <v>Čas:</v>
          </cell>
          <cell r="I5730" t="e">
            <v>#N/A</v>
          </cell>
          <cell r="V5730" t="str">
            <v/>
          </cell>
        </row>
        <row r="5732">
          <cell r="E5732" t="str">
            <v>Kategória :</v>
          </cell>
          <cell r="F5732" t="str">
            <v>MŽ</v>
          </cell>
        </row>
        <row r="5733">
          <cell r="I5733" t="str">
            <v>Rozhodca</v>
          </cell>
          <cell r="P5733" t="str">
            <v>Víťaz</v>
          </cell>
        </row>
        <row r="5734">
          <cell r="E5734" t="str">
            <v>Skupina :</v>
          </cell>
          <cell r="F5734" t="e">
            <v>#N/A</v>
          </cell>
          <cell r="I5734" t="e">
            <v>#N/A</v>
          </cell>
          <cell r="N5734" t="str">
            <v/>
          </cell>
        </row>
        <row r="5736">
          <cell r="E5736" t="str">
            <v>Zápas:</v>
          </cell>
          <cell r="F5736" t="e">
            <v>#N/A</v>
          </cell>
        </row>
        <row r="5737">
          <cell r="H5737" t="str">
            <v>Udelené karty - priestupok</v>
          </cell>
        </row>
        <row r="5739">
          <cell r="I5739" t="e">
            <v>#N/A</v>
          </cell>
          <cell r="P5739" t="e">
            <v>#N/A</v>
          </cell>
        </row>
        <row r="5740">
          <cell r="H5740" t="str">
            <v>Ž</v>
          </cell>
          <cell r="O5740" t="str">
            <v>Ž</v>
          </cell>
        </row>
        <row r="5741">
          <cell r="H5741" t="str">
            <v>ŽČ</v>
          </cell>
          <cell r="O5741" t="str">
            <v>ŽČ</v>
          </cell>
        </row>
        <row r="5742">
          <cell r="H5742" t="str">
            <v>ŽČ</v>
          </cell>
          <cell r="O5742" t="str">
            <v>ŽČ</v>
          </cell>
        </row>
        <row r="5745">
          <cell r="A5745" t="e">
            <v>#N/A</v>
          </cell>
          <cell r="E5745" t="str">
            <v xml:space="preserve">zápas č. </v>
          </cell>
          <cell r="F5745" t="str">
            <v/>
          </cell>
          <cell r="H5745" t="str">
            <v>Servis</v>
          </cell>
          <cell r="V5745" t="str">
            <v>pomer</v>
          </cell>
          <cell r="Z5745" t="str">
            <v/>
          </cell>
          <cell r="AA5745" t="str">
            <v/>
          </cell>
        </row>
        <row r="5746">
          <cell r="G5746" t="str">
            <v>Time out</v>
          </cell>
          <cell r="H5746" t="str">
            <v>Príjem</v>
          </cell>
          <cell r="N5746">
            <v>1</v>
          </cell>
          <cell r="O5746">
            <v>2</v>
          </cell>
          <cell r="P5746">
            <v>3</v>
          </cell>
          <cell r="Q5746">
            <v>4</v>
          </cell>
          <cell r="R5746">
            <v>5</v>
          </cell>
          <cell r="S5746">
            <v>6</v>
          </cell>
          <cell r="T5746">
            <v>7</v>
          </cell>
          <cell r="V5746" t="str">
            <v>setov</v>
          </cell>
        </row>
        <row r="5747">
          <cell r="A5747" t="e">
            <v>#N/A</v>
          </cell>
          <cell r="E5747" t="str">
            <v>Stôl:</v>
          </cell>
          <cell r="F5747" t="e">
            <v>#N/A</v>
          </cell>
          <cell r="I5747" t="e">
            <v>#N/A</v>
          </cell>
          <cell r="V5747" t="str">
            <v/>
          </cell>
        </row>
        <row r="5749">
          <cell r="E5749" t="str">
            <v>Dátum:</v>
          </cell>
          <cell r="F5749">
            <v>43211</v>
          </cell>
        </row>
        <row r="5750">
          <cell r="A5750" t="e">
            <v>#N/A</v>
          </cell>
          <cell r="E5750" t="str">
            <v>Čas:</v>
          </cell>
          <cell r="I5750" t="e">
            <v>#N/A</v>
          </cell>
          <cell r="V5750" t="str">
            <v/>
          </cell>
        </row>
        <row r="5752">
          <cell r="E5752" t="str">
            <v>Kategória :</v>
          </cell>
          <cell r="F5752" t="str">
            <v>MŽ</v>
          </cell>
        </row>
        <row r="5753">
          <cell r="I5753" t="str">
            <v>Rozhodca</v>
          </cell>
          <cell r="P5753" t="str">
            <v>Víťaz</v>
          </cell>
        </row>
        <row r="5754">
          <cell r="E5754" t="str">
            <v>Skupina :</v>
          </cell>
          <cell r="F5754" t="e">
            <v>#N/A</v>
          </cell>
          <cell r="I5754" t="e">
            <v>#N/A</v>
          </cell>
          <cell r="N5754" t="str">
            <v/>
          </cell>
        </row>
        <row r="5756">
          <cell r="E5756" t="str">
            <v>Zápas:</v>
          </cell>
          <cell r="F5756" t="e">
            <v>#N/A</v>
          </cell>
        </row>
        <row r="5757">
          <cell r="H5757" t="str">
            <v>Udelené karty - priestupok</v>
          </cell>
        </row>
        <row r="5759">
          <cell r="I5759" t="e">
            <v>#N/A</v>
          </cell>
          <cell r="P5759" t="e">
            <v>#N/A</v>
          </cell>
        </row>
        <row r="5760">
          <cell r="H5760" t="str">
            <v>Ž</v>
          </cell>
          <cell r="O5760" t="str">
            <v>Ž</v>
          </cell>
        </row>
        <row r="5761">
          <cell r="H5761" t="str">
            <v>ŽČ</v>
          </cell>
          <cell r="O5761" t="str">
            <v>ŽČ</v>
          </cell>
        </row>
        <row r="5762">
          <cell r="H5762" t="str">
            <v>ŽČ</v>
          </cell>
          <cell r="O5762" t="str">
            <v>ŽČ</v>
          </cell>
        </row>
        <row r="5765">
          <cell r="A5765" t="e">
            <v>#N/A</v>
          </cell>
          <cell r="E5765" t="str">
            <v xml:space="preserve">zápas č. </v>
          </cell>
          <cell r="F5765" t="str">
            <v/>
          </cell>
          <cell r="H5765" t="str">
            <v>Servis</v>
          </cell>
          <cell r="V5765" t="str">
            <v>pomer</v>
          </cell>
          <cell r="Z5765" t="str">
            <v/>
          </cell>
          <cell r="AA5765" t="str">
            <v/>
          </cell>
        </row>
        <row r="5766">
          <cell r="G5766" t="str">
            <v>Time out</v>
          </cell>
          <cell r="H5766" t="str">
            <v>Príjem</v>
          </cell>
          <cell r="N5766">
            <v>1</v>
          </cell>
          <cell r="O5766">
            <v>2</v>
          </cell>
          <cell r="P5766">
            <v>3</v>
          </cell>
          <cell r="Q5766">
            <v>4</v>
          </cell>
          <cell r="R5766">
            <v>5</v>
          </cell>
          <cell r="S5766">
            <v>6</v>
          </cell>
          <cell r="T5766">
            <v>7</v>
          </cell>
          <cell r="V5766" t="str">
            <v>setov</v>
          </cell>
        </row>
        <row r="5767">
          <cell r="A5767" t="e">
            <v>#N/A</v>
          </cell>
          <cell r="E5767" t="str">
            <v>Stôl:</v>
          </cell>
          <cell r="F5767" t="e">
            <v>#N/A</v>
          </cell>
          <cell r="I5767" t="e">
            <v>#N/A</v>
          </cell>
          <cell r="V5767" t="str">
            <v/>
          </cell>
        </row>
        <row r="5769">
          <cell r="E5769" t="str">
            <v>Dátum:</v>
          </cell>
          <cell r="F5769">
            <v>43211</v>
          </cell>
        </row>
        <row r="5770">
          <cell r="A5770" t="e">
            <v>#N/A</v>
          </cell>
          <cell r="E5770" t="str">
            <v>Čas:</v>
          </cell>
          <cell r="I5770" t="e">
            <v>#N/A</v>
          </cell>
          <cell r="V5770" t="str">
            <v/>
          </cell>
        </row>
        <row r="5772">
          <cell r="E5772" t="str">
            <v>Kategória :</v>
          </cell>
          <cell r="F5772" t="str">
            <v>MŽ</v>
          </cell>
        </row>
        <row r="5773">
          <cell r="I5773" t="str">
            <v>Rozhodca</v>
          </cell>
          <cell r="P5773" t="str">
            <v>Víťaz</v>
          </cell>
        </row>
        <row r="5774">
          <cell r="E5774" t="str">
            <v>Skupina :</v>
          </cell>
          <cell r="F5774" t="e">
            <v>#N/A</v>
          </cell>
          <cell r="I5774" t="e">
            <v>#N/A</v>
          </cell>
          <cell r="N5774" t="str">
            <v/>
          </cell>
        </row>
        <row r="5776">
          <cell r="E5776" t="str">
            <v>Zápas:</v>
          </cell>
          <cell r="F5776" t="e">
            <v>#N/A</v>
          </cell>
        </row>
        <row r="5777">
          <cell r="H5777" t="str">
            <v>Udelené karty - priestupok</v>
          </cell>
        </row>
        <row r="5779">
          <cell r="I5779" t="e">
            <v>#N/A</v>
          </cell>
          <cell r="P5779" t="e">
            <v>#N/A</v>
          </cell>
        </row>
        <row r="5780">
          <cell r="H5780" t="str">
            <v>Ž</v>
          </cell>
          <cell r="O5780" t="str">
            <v>Ž</v>
          </cell>
        </row>
        <row r="5781">
          <cell r="H5781" t="str">
            <v>ŽČ</v>
          </cell>
          <cell r="O5781" t="str">
            <v>ŽČ</v>
          </cell>
        </row>
        <row r="5782">
          <cell r="H5782" t="str">
            <v>ŽČ</v>
          </cell>
          <cell r="O5782" t="str">
            <v>ŽČ</v>
          </cell>
        </row>
        <row r="5785">
          <cell r="A5785" t="e">
            <v>#N/A</v>
          </cell>
          <cell r="E5785" t="str">
            <v xml:space="preserve">zápas č. </v>
          </cell>
          <cell r="F5785" t="str">
            <v/>
          </cell>
          <cell r="H5785" t="str">
            <v>Servis</v>
          </cell>
          <cell r="V5785" t="str">
            <v>pomer</v>
          </cell>
          <cell r="Z5785" t="str">
            <v/>
          </cell>
          <cell r="AA5785" t="str">
            <v/>
          </cell>
        </row>
        <row r="5786">
          <cell r="G5786" t="str">
            <v>Time out</v>
          </cell>
          <cell r="H5786" t="str">
            <v>Príjem</v>
          </cell>
          <cell r="N5786">
            <v>1</v>
          </cell>
          <cell r="O5786">
            <v>2</v>
          </cell>
          <cell r="P5786">
            <v>3</v>
          </cell>
          <cell r="Q5786">
            <v>4</v>
          </cell>
          <cell r="R5786">
            <v>5</v>
          </cell>
          <cell r="S5786">
            <v>6</v>
          </cell>
          <cell r="T5786">
            <v>7</v>
          </cell>
          <cell r="V5786" t="str">
            <v>setov</v>
          </cell>
        </row>
        <row r="5787">
          <cell r="A5787" t="e">
            <v>#N/A</v>
          </cell>
          <cell r="E5787" t="str">
            <v>Stôl:</v>
          </cell>
          <cell r="F5787" t="e">
            <v>#N/A</v>
          </cell>
          <cell r="I5787" t="e">
            <v>#N/A</v>
          </cell>
          <cell r="V5787" t="str">
            <v/>
          </cell>
        </row>
        <row r="5789">
          <cell r="E5789" t="str">
            <v>Dátum:</v>
          </cell>
          <cell r="F5789">
            <v>43211</v>
          </cell>
        </row>
        <row r="5790">
          <cell r="A5790" t="e">
            <v>#N/A</v>
          </cell>
          <cell r="E5790" t="str">
            <v>Čas:</v>
          </cell>
          <cell r="I5790" t="e">
            <v>#N/A</v>
          </cell>
          <cell r="V5790" t="str">
            <v/>
          </cell>
        </row>
        <row r="5792">
          <cell r="E5792" t="str">
            <v>Kategória :</v>
          </cell>
          <cell r="F5792" t="str">
            <v>MŽ</v>
          </cell>
        </row>
        <row r="5793">
          <cell r="I5793" t="str">
            <v>Rozhodca</v>
          </cell>
          <cell r="P5793" t="str">
            <v>Víťaz</v>
          </cell>
        </row>
        <row r="5794">
          <cell r="E5794" t="str">
            <v>Skupina :</v>
          </cell>
          <cell r="F5794" t="e">
            <v>#N/A</v>
          </cell>
          <cell r="I5794" t="e">
            <v>#N/A</v>
          </cell>
          <cell r="N5794" t="str">
            <v/>
          </cell>
        </row>
        <row r="5796">
          <cell r="E5796" t="str">
            <v>Zápas:</v>
          </cell>
          <cell r="F5796" t="e">
            <v>#N/A</v>
          </cell>
        </row>
        <row r="5797">
          <cell r="H5797" t="str">
            <v>Udelené karty - priestupok</v>
          </cell>
        </row>
        <row r="5799">
          <cell r="I5799" t="e">
            <v>#N/A</v>
          </cell>
          <cell r="P5799" t="e">
            <v>#N/A</v>
          </cell>
        </row>
        <row r="5800">
          <cell r="H5800" t="str">
            <v>Ž</v>
          </cell>
          <cell r="O5800" t="str">
            <v>Ž</v>
          </cell>
        </row>
        <row r="5801">
          <cell r="H5801" t="str">
            <v>ŽČ</v>
          </cell>
          <cell r="O5801" t="str">
            <v>ŽČ</v>
          </cell>
        </row>
        <row r="5802">
          <cell r="H5802" t="str">
            <v>ŽČ</v>
          </cell>
          <cell r="O5802" t="str">
            <v>ŽČ</v>
          </cell>
        </row>
        <row r="5805">
          <cell r="A5805" t="e">
            <v>#N/A</v>
          </cell>
          <cell r="E5805" t="str">
            <v xml:space="preserve">zápas č. </v>
          </cell>
          <cell r="F5805" t="str">
            <v/>
          </cell>
          <cell r="H5805" t="str">
            <v>Servis</v>
          </cell>
          <cell r="V5805" t="str">
            <v>pomer</v>
          </cell>
          <cell r="Z5805" t="str">
            <v/>
          </cell>
          <cell r="AA5805" t="str">
            <v/>
          </cell>
        </row>
        <row r="5806">
          <cell r="G5806" t="str">
            <v>Time out</v>
          </cell>
          <cell r="H5806" t="str">
            <v>Príjem</v>
          </cell>
          <cell r="N5806">
            <v>1</v>
          </cell>
          <cell r="O5806">
            <v>2</v>
          </cell>
          <cell r="P5806">
            <v>3</v>
          </cell>
          <cell r="Q5806">
            <v>4</v>
          </cell>
          <cell r="R5806">
            <v>5</v>
          </cell>
          <cell r="S5806">
            <v>6</v>
          </cell>
          <cell r="T5806">
            <v>7</v>
          </cell>
          <cell r="V5806" t="str">
            <v>setov</v>
          </cell>
        </row>
        <row r="5807">
          <cell r="A5807" t="e">
            <v>#N/A</v>
          </cell>
          <cell r="E5807" t="str">
            <v>Stôl:</v>
          </cell>
          <cell r="F5807" t="e">
            <v>#N/A</v>
          </cell>
          <cell r="I5807" t="e">
            <v>#N/A</v>
          </cell>
          <cell r="V5807" t="str">
            <v/>
          </cell>
        </row>
        <row r="5809">
          <cell r="E5809" t="str">
            <v>Dátum:</v>
          </cell>
          <cell r="F5809">
            <v>43211</v>
          </cell>
        </row>
        <row r="5810">
          <cell r="A5810" t="e">
            <v>#N/A</v>
          </cell>
          <cell r="E5810" t="str">
            <v>Čas:</v>
          </cell>
          <cell r="I5810" t="e">
            <v>#N/A</v>
          </cell>
          <cell r="V5810" t="str">
            <v/>
          </cell>
        </row>
        <row r="5812">
          <cell r="E5812" t="str">
            <v>Kategória :</v>
          </cell>
          <cell r="F5812" t="str">
            <v>MŽ</v>
          </cell>
        </row>
        <row r="5813">
          <cell r="I5813" t="str">
            <v>Rozhodca</v>
          </cell>
          <cell r="P5813" t="str">
            <v>Víťaz</v>
          </cell>
        </row>
        <row r="5814">
          <cell r="E5814" t="str">
            <v>Skupina :</v>
          </cell>
          <cell r="F5814" t="e">
            <v>#N/A</v>
          </cell>
          <cell r="I5814" t="e">
            <v>#N/A</v>
          </cell>
          <cell r="N5814" t="str">
            <v/>
          </cell>
        </row>
        <row r="5816">
          <cell r="E5816" t="str">
            <v>Zápas:</v>
          </cell>
          <cell r="F5816" t="e">
            <v>#N/A</v>
          </cell>
        </row>
        <row r="5817">
          <cell r="H5817" t="str">
            <v>Udelené karty - priestupok</v>
          </cell>
        </row>
        <row r="5819">
          <cell r="I5819" t="e">
            <v>#N/A</v>
          </cell>
          <cell r="P5819" t="e">
            <v>#N/A</v>
          </cell>
        </row>
        <row r="5820">
          <cell r="H5820" t="str">
            <v>Ž</v>
          </cell>
          <cell r="O5820" t="str">
            <v>Ž</v>
          </cell>
        </row>
        <row r="5821">
          <cell r="H5821" t="str">
            <v>ŽČ</v>
          </cell>
          <cell r="O5821" t="str">
            <v>ŽČ</v>
          </cell>
        </row>
        <row r="5822">
          <cell r="H5822" t="str">
            <v>ŽČ</v>
          </cell>
          <cell r="O5822" t="str">
            <v>ŽČ</v>
          </cell>
        </row>
        <row r="5825">
          <cell r="A5825" t="e">
            <v>#N/A</v>
          </cell>
          <cell r="E5825" t="str">
            <v xml:space="preserve">zápas č. </v>
          </cell>
          <cell r="F5825" t="str">
            <v/>
          </cell>
          <cell r="H5825" t="str">
            <v>Servis</v>
          </cell>
          <cell r="V5825" t="str">
            <v>pomer</v>
          </cell>
          <cell r="Z5825" t="str">
            <v/>
          </cell>
          <cell r="AA5825" t="str">
            <v/>
          </cell>
        </row>
        <row r="5826">
          <cell r="G5826" t="str">
            <v>Time out</v>
          </cell>
          <cell r="H5826" t="str">
            <v>Príjem</v>
          </cell>
          <cell r="N5826">
            <v>1</v>
          </cell>
          <cell r="O5826">
            <v>2</v>
          </cell>
          <cell r="P5826">
            <v>3</v>
          </cell>
          <cell r="Q5826">
            <v>4</v>
          </cell>
          <cell r="R5826">
            <v>5</v>
          </cell>
          <cell r="S5826">
            <v>6</v>
          </cell>
          <cell r="T5826">
            <v>7</v>
          </cell>
          <cell r="V5826" t="str">
            <v>setov</v>
          </cell>
        </row>
        <row r="5827">
          <cell r="A5827" t="e">
            <v>#N/A</v>
          </cell>
          <cell r="E5827" t="str">
            <v>Stôl:</v>
          </cell>
          <cell r="F5827" t="e">
            <v>#N/A</v>
          </cell>
          <cell r="I5827" t="e">
            <v>#N/A</v>
          </cell>
          <cell r="V5827" t="str">
            <v/>
          </cell>
        </row>
        <row r="5829">
          <cell r="E5829" t="str">
            <v>Dátum:</v>
          </cell>
          <cell r="F5829">
            <v>43211</v>
          </cell>
        </row>
        <row r="5830">
          <cell r="A5830" t="e">
            <v>#N/A</v>
          </cell>
          <cell r="E5830" t="str">
            <v>Čas:</v>
          </cell>
          <cell r="I5830" t="e">
            <v>#N/A</v>
          </cell>
          <cell r="V5830" t="str">
            <v/>
          </cell>
        </row>
        <row r="5832">
          <cell r="E5832" t="str">
            <v>Kategória :</v>
          </cell>
          <cell r="F5832" t="str">
            <v>MŽ</v>
          </cell>
        </row>
        <row r="5833">
          <cell r="I5833" t="str">
            <v>Rozhodca</v>
          </cell>
          <cell r="P5833" t="str">
            <v>Víťaz</v>
          </cell>
        </row>
        <row r="5834">
          <cell r="E5834" t="str">
            <v>Skupina :</v>
          </cell>
          <cell r="F5834" t="e">
            <v>#N/A</v>
          </cell>
          <cell r="I5834" t="e">
            <v>#N/A</v>
          </cell>
          <cell r="N5834" t="str">
            <v/>
          </cell>
        </row>
        <row r="5836">
          <cell r="E5836" t="str">
            <v>Zápas:</v>
          </cell>
          <cell r="F5836" t="e">
            <v>#N/A</v>
          </cell>
        </row>
        <row r="5837">
          <cell r="H5837" t="str">
            <v>Udelené karty - priestupok</v>
          </cell>
        </row>
        <row r="5839">
          <cell r="I5839" t="e">
            <v>#N/A</v>
          </cell>
          <cell r="P5839" t="e">
            <v>#N/A</v>
          </cell>
        </row>
        <row r="5840">
          <cell r="H5840" t="str">
            <v>Ž</v>
          </cell>
          <cell r="O5840" t="str">
            <v>Ž</v>
          </cell>
        </row>
        <row r="5841">
          <cell r="H5841" t="str">
            <v>ŽČ</v>
          </cell>
          <cell r="O5841" t="str">
            <v>ŽČ</v>
          </cell>
        </row>
        <row r="5842">
          <cell r="H5842" t="str">
            <v>ŽČ</v>
          </cell>
          <cell r="O5842" t="str">
            <v>ŽČ</v>
          </cell>
        </row>
        <row r="5845">
          <cell r="A5845" t="e">
            <v>#N/A</v>
          </cell>
          <cell r="E5845" t="str">
            <v xml:space="preserve">zápas č. </v>
          </cell>
          <cell r="F5845" t="str">
            <v/>
          </cell>
          <cell r="H5845" t="str">
            <v>Servis</v>
          </cell>
          <cell r="V5845" t="str">
            <v>pomer</v>
          </cell>
          <cell r="Z5845" t="str">
            <v/>
          </cell>
          <cell r="AA5845" t="str">
            <v/>
          </cell>
        </row>
        <row r="5846">
          <cell r="G5846" t="str">
            <v>Time out</v>
          </cell>
          <cell r="H5846" t="str">
            <v>Príjem</v>
          </cell>
          <cell r="N5846">
            <v>1</v>
          </cell>
          <cell r="O5846">
            <v>2</v>
          </cell>
          <cell r="P5846">
            <v>3</v>
          </cell>
          <cell r="Q5846">
            <v>4</v>
          </cell>
          <cell r="R5846">
            <v>5</v>
          </cell>
          <cell r="S5846">
            <v>6</v>
          </cell>
          <cell r="T5846">
            <v>7</v>
          </cell>
          <cell r="V5846" t="str">
            <v>setov</v>
          </cell>
        </row>
        <row r="5847">
          <cell r="A5847" t="e">
            <v>#N/A</v>
          </cell>
          <cell r="E5847" t="str">
            <v>Stôl:</v>
          </cell>
          <cell r="F5847" t="e">
            <v>#N/A</v>
          </cell>
          <cell r="I5847" t="e">
            <v>#N/A</v>
          </cell>
          <cell r="V5847" t="str">
            <v/>
          </cell>
        </row>
        <row r="5849">
          <cell r="E5849" t="str">
            <v>Dátum:</v>
          </cell>
          <cell r="F5849">
            <v>43211</v>
          </cell>
        </row>
        <row r="5850">
          <cell r="A5850" t="e">
            <v>#N/A</v>
          </cell>
          <cell r="E5850" t="str">
            <v>Čas:</v>
          </cell>
          <cell r="I5850" t="e">
            <v>#N/A</v>
          </cell>
          <cell r="V5850" t="str">
            <v/>
          </cell>
        </row>
        <row r="5852">
          <cell r="E5852" t="str">
            <v>Kategória :</v>
          </cell>
          <cell r="F5852" t="str">
            <v>MŽ</v>
          </cell>
        </row>
        <row r="5853">
          <cell r="I5853" t="str">
            <v>Rozhodca</v>
          </cell>
          <cell r="P5853" t="str">
            <v>Víťaz</v>
          </cell>
        </row>
        <row r="5854">
          <cell r="E5854" t="str">
            <v>Skupina :</v>
          </cell>
          <cell r="F5854" t="e">
            <v>#N/A</v>
          </cell>
          <cell r="I5854" t="e">
            <v>#N/A</v>
          </cell>
          <cell r="N5854" t="str">
            <v/>
          </cell>
        </row>
        <row r="5856">
          <cell r="E5856" t="str">
            <v>Zápas:</v>
          </cell>
          <cell r="F5856" t="e">
            <v>#N/A</v>
          </cell>
        </row>
        <row r="5857">
          <cell r="H5857" t="str">
            <v>Udelené karty - priestupok</v>
          </cell>
        </row>
        <row r="5859">
          <cell r="I5859" t="e">
            <v>#N/A</v>
          </cell>
          <cell r="P5859" t="e">
            <v>#N/A</v>
          </cell>
        </row>
        <row r="5860">
          <cell r="H5860" t="str">
            <v>Ž</v>
          </cell>
          <cell r="O5860" t="str">
            <v>Ž</v>
          </cell>
        </row>
        <row r="5861">
          <cell r="H5861" t="str">
            <v>ŽČ</v>
          </cell>
          <cell r="O5861" t="str">
            <v>ŽČ</v>
          </cell>
        </row>
        <row r="5862">
          <cell r="H5862" t="str">
            <v>ŽČ</v>
          </cell>
          <cell r="O5862" t="str">
            <v>ŽČ</v>
          </cell>
        </row>
        <row r="5865">
          <cell r="A5865" t="e">
            <v>#N/A</v>
          </cell>
          <cell r="E5865" t="str">
            <v xml:space="preserve">zápas č. </v>
          </cell>
          <cell r="F5865" t="str">
            <v/>
          </cell>
          <cell r="H5865" t="str">
            <v>Servis</v>
          </cell>
          <cell r="V5865" t="str">
            <v>pomer</v>
          </cell>
          <cell r="Z5865" t="str">
            <v/>
          </cell>
          <cell r="AA5865" t="str">
            <v/>
          </cell>
        </row>
        <row r="5866">
          <cell r="G5866" t="str">
            <v>Time out</v>
          </cell>
          <cell r="H5866" t="str">
            <v>Príjem</v>
          </cell>
          <cell r="N5866">
            <v>1</v>
          </cell>
          <cell r="O5866">
            <v>2</v>
          </cell>
          <cell r="P5866">
            <v>3</v>
          </cell>
          <cell r="Q5866">
            <v>4</v>
          </cell>
          <cell r="R5866">
            <v>5</v>
          </cell>
          <cell r="S5866">
            <v>6</v>
          </cell>
          <cell r="T5866">
            <v>7</v>
          </cell>
          <cell r="V5866" t="str">
            <v>setov</v>
          </cell>
        </row>
        <row r="5867">
          <cell r="A5867" t="e">
            <v>#N/A</v>
          </cell>
          <cell r="E5867" t="str">
            <v>Stôl:</v>
          </cell>
          <cell r="F5867" t="e">
            <v>#N/A</v>
          </cell>
          <cell r="I5867" t="e">
            <v>#N/A</v>
          </cell>
          <cell r="V5867" t="str">
            <v/>
          </cell>
        </row>
        <row r="5869">
          <cell r="E5869" t="str">
            <v>Dátum:</v>
          </cell>
          <cell r="F5869">
            <v>43211</v>
          </cell>
        </row>
        <row r="5870">
          <cell r="A5870" t="e">
            <v>#N/A</v>
          </cell>
          <cell r="E5870" t="str">
            <v>Čas:</v>
          </cell>
          <cell r="I5870" t="e">
            <v>#N/A</v>
          </cell>
          <cell r="V5870" t="str">
            <v/>
          </cell>
        </row>
        <row r="5872">
          <cell r="E5872" t="str">
            <v>Kategória :</v>
          </cell>
          <cell r="F5872" t="str">
            <v>MŽ</v>
          </cell>
        </row>
        <row r="5873">
          <cell r="I5873" t="str">
            <v>Rozhodca</v>
          </cell>
          <cell r="P5873" t="str">
            <v>Víťaz</v>
          </cell>
        </row>
        <row r="5874">
          <cell r="E5874" t="str">
            <v>Skupina :</v>
          </cell>
          <cell r="F5874" t="e">
            <v>#N/A</v>
          </cell>
          <cell r="I5874" t="e">
            <v>#N/A</v>
          </cell>
          <cell r="N5874" t="str">
            <v/>
          </cell>
        </row>
        <row r="5876">
          <cell r="E5876" t="str">
            <v>Zápas:</v>
          </cell>
          <cell r="F5876" t="e">
            <v>#N/A</v>
          </cell>
        </row>
        <row r="5877">
          <cell r="H5877" t="str">
            <v>Udelené karty - priestupok</v>
          </cell>
        </row>
        <row r="5879">
          <cell r="I5879" t="e">
            <v>#N/A</v>
          </cell>
          <cell r="P5879" t="e">
            <v>#N/A</v>
          </cell>
        </row>
        <row r="5880">
          <cell r="H5880" t="str">
            <v>Ž</v>
          </cell>
          <cell r="O5880" t="str">
            <v>Ž</v>
          </cell>
        </row>
        <row r="5881">
          <cell r="H5881" t="str">
            <v>ŽČ</v>
          </cell>
          <cell r="O5881" t="str">
            <v>ŽČ</v>
          </cell>
        </row>
        <row r="5882">
          <cell r="H5882" t="str">
            <v>ŽČ</v>
          </cell>
          <cell r="O5882" t="str">
            <v>ŽČ</v>
          </cell>
        </row>
        <row r="5885">
          <cell r="A5885" t="e">
            <v>#N/A</v>
          </cell>
          <cell r="E5885" t="str">
            <v xml:space="preserve">zápas č. </v>
          </cell>
          <cell r="F5885" t="str">
            <v/>
          </cell>
          <cell r="H5885" t="str">
            <v>Servis</v>
          </cell>
          <cell r="V5885" t="str">
            <v>pomer</v>
          </cell>
          <cell r="Z5885" t="str">
            <v/>
          </cell>
          <cell r="AA5885" t="str">
            <v/>
          </cell>
        </row>
        <row r="5886">
          <cell r="G5886" t="str">
            <v>Time out</v>
          </cell>
          <cell r="H5886" t="str">
            <v>Príjem</v>
          </cell>
          <cell r="N5886">
            <v>1</v>
          </cell>
          <cell r="O5886">
            <v>2</v>
          </cell>
          <cell r="P5886">
            <v>3</v>
          </cell>
          <cell r="Q5886">
            <v>4</v>
          </cell>
          <cell r="R5886">
            <v>5</v>
          </cell>
          <cell r="S5886">
            <v>6</v>
          </cell>
          <cell r="T5886">
            <v>7</v>
          </cell>
          <cell r="V5886" t="str">
            <v>setov</v>
          </cell>
        </row>
        <row r="5887">
          <cell r="A5887" t="e">
            <v>#N/A</v>
          </cell>
          <cell r="E5887" t="str">
            <v>Stôl:</v>
          </cell>
          <cell r="F5887" t="e">
            <v>#N/A</v>
          </cell>
          <cell r="I5887" t="e">
            <v>#N/A</v>
          </cell>
          <cell r="V5887" t="str">
            <v/>
          </cell>
        </row>
        <row r="5889">
          <cell r="E5889" t="str">
            <v>Dátum:</v>
          </cell>
          <cell r="F5889">
            <v>43211</v>
          </cell>
        </row>
        <row r="5890">
          <cell r="A5890" t="e">
            <v>#N/A</v>
          </cell>
          <cell r="E5890" t="str">
            <v>Čas:</v>
          </cell>
          <cell r="I5890" t="e">
            <v>#N/A</v>
          </cell>
          <cell r="V5890" t="str">
            <v/>
          </cell>
        </row>
        <row r="5892">
          <cell r="E5892" t="str">
            <v>Kategória :</v>
          </cell>
          <cell r="F5892" t="str">
            <v>MŽ</v>
          </cell>
        </row>
        <row r="5893">
          <cell r="I5893" t="str">
            <v>Rozhodca</v>
          </cell>
          <cell r="P5893" t="str">
            <v>Víťaz</v>
          </cell>
        </row>
        <row r="5894">
          <cell r="E5894" t="str">
            <v>Skupina :</v>
          </cell>
          <cell r="F5894" t="e">
            <v>#N/A</v>
          </cell>
          <cell r="I5894" t="e">
            <v>#N/A</v>
          </cell>
          <cell r="N5894" t="str">
            <v/>
          </cell>
        </row>
        <row r="5896">
          <cell r="E5896" t="str">
            <v>Zápas:</v>
          </cell>
          <cell r="F5896" t="e">
            <v>#N/A</v>
          </cell>
        </row>
        <row r="5897">
          <cell r="H5897" t="str">
            <v>Udelené karty - priestupok</v>
          </cell>
        </row>
        <row r="5899">
          <cell r="I5899" t="e">
            <v>#N/A</v>
          </cell>
          <cell r="P5899" t="e">
            <v>#N/A</v>
          </cell>
        </row>
        <row r="5900">
          <cell r="H5900" t="str">
            <v>Ž</v>
          </cell>
          <cell r="O5900" t="str">
            <v>Ž</v>
          </cell>
        </row>
        <row r="5901">
          <cell r="H5901" t="str">
            <v>ŽČ</v>
          </cell>
          <cell r="O5901" t="str">
            <v>ŽČ</v>
          </cell>
        </row>
        <row r="5902">
          <cell r="H5902" t="str">
            <v>ŽČ</v>
          </cell>
          <cell r="O5902" t="str">
            <v>ŽČ</v>
          </cell>
        </row>
        <row r="5905">
          <cell r="A5905" t="e">
            <v>#N/A</v>
          </cell>
          <cell r="E5905" t="str">
            <v xml:space="preserve">zápas č. </v>
          </cell>
          <cell r="F5905" t="str">
            <v/>
          </cell>
          <cell r="H5905" t="str">
            <v>Servis</v>
          </cell>
          <cell r="V5905" t="str">
            <v>pomer</v>
          </cell>
          <cell r="Z5905" t="str">
            <v/>
          </cell>
          <cell r="AA5905" t="str">
            <v/>
          </cell>
        </row>
        <row r="5906">
          <cell r="G5906" t="str">
            <v>Time out</v>
          </cell>
          <cell r="H5906" t="str">
            <v>Príjem</v>
          </cell>
          <cell r="N5906">
            <v>1</v>
          </cell>
          <cell r="O5906">
            <v>2</v>
          </cell>
          <cell r="P5906">
            <v>3</v>
          </cell>
          <cell r="Q5906">
            <v>4</v>
          </cell>
          <cell r="R5906">
            <v>5</v>
          </cell>
          <cell r="S5906">
            <v>6</v>
          </cell>
          <cell r="T5906">
            <v>7</v>
          </cell>
          <cell r="V5906" t="str">
            <v>setov</v>
          </cell>
        </row>
        <row r="5907">
          <cell r="A5907" t="e">
            <v>#N/A</v>
          </cell>
          <cell r="E5907" t="str">
            <v>Stôl:</v>
          </cell>
          <cell r="F5907" t="e">
            <v>#N/A</v>
          </cell>
          <cell r="I5907" t="e">
            <v>#N/A</v>
          </cell>
          <cell r="V5907" t="str">
            <v/>
          </cell>
        </row>
        <row r="5909">
          <cell r="E5909" t="str">
            <v>Dátum:</v>
          </cell>
          <cell r="F5909">
            <v>43211</v>
          </cell>
        </row>
        <row r="5910">
          <cell r="A5910" t="e">
            <v>#N/A</v>
          </cell>
          <cell r="E5910" t="str">
            <v>Čas:</v>
          </cell>
          <cell r="I5910" t="e">
            <v>#N/A</v>
          </cell>
          <cell r="V5910" t="str">
            <v/>
          </cell>
        </row>
        <row r="5912">
          <cell r="E5912" t="str">
            <v>Kategória :</v>
          </cell>
          <cell r="F5912" t="str">
            <v>MŽ</v>
          </cell>
        </row>
        <row r="5913">
          <cell r="I5913" t="str">
            <v>Rozhodca</v>
          </cell>
          <cell r="P5913" t="str">
            <v>Víťaz</v>
          </cell>
        </row>
        <row r="5914">
          <cell r="E5914" t="str">
            <v>Skupina :</v>
          </cell>
          <cell r="F5914" t="e">
            <v>#N/A</v>
          </cell>
          <cell r="I5914" t="e">
            <v>#N/A</v>
          </cell>
          <cell r="N5914" t="str">
            <v/>
          </cell>
        </row>
        <row r="5916">
          <cell r="E5916" t="str">
            <v>Zápas:</v>
          </cell>
          <cell r="F5916" t="e">
            <v>#N/A</v>
          </cell>
        </row>
        <row r="5917">
          <cell r="H5917" t="str">
            <v>Udelené karty - priestupok</v>
          </cell>
        </row>
        <row r="5919">
          <cell r="I5919" t="e">
            <v>#N/A</v>
          </cell>
          <cell r="P5919" t="e">
            <v>#N/A</v>
          </cell>
        </row>
        <row r="5920">
          <cell r="H5920" t="str">
            <v>Ž</v>
          </cell>
          <cell r="O5920" t="str">
            <v>Ž</v>
          </cell>
        </row>
        <row r="5921">
          <cell r="H5921" t="str">
            <v>ŽČ</v>
          </cell>
          <cell r="O5921" t="str">
            <v>ŽČ</v>
          </cell>
        </row>
        <row r="5922">
          <cell r="H5922" t="str">
            <v>ŽČ</v>
          </cell>
          <cell r="O5922" t="str">
            <v>ŽČ</v>
          </cell>
        </row>
        <row r="5925">
          <cell r="A5925" t="e">
            <v>#N/A</v>
          </cell>
          <cell r="E5925" t="str">
            <v xml:space="preserve">zápas č. </v>
          </cell>
          <cell r="F5925" t="str">
            <v/>
          </cell>
          <cell r="H5925" t="str">
            <v>Servis</v>
          </cell>
          <cell r="V5925" t="str">
            <v>pomer</v>
          </cell>
          <cell r="Z5925" t="str">
            <v/>
          </cell>
          <cell r="AA5925" t="str">
            <v/>
          </cell>
        </row>
        <row r="5926">
          <cell r="G5926" t="str">
            <v>Time out</v>
          </cell>
          <cell r="H5926" t="str">
            <v>Príjem</v>
          </cell>
          <cell r="N5926">
            <v>1</v>
          </cell>
          <cell r="O5926">
            <v>2</v>
          </cell>
          <cell r="P5926">
            <v>3</v>
          </cell>
          <cell r="Q5926">
            <v>4</v>
          </cell>
          <cell r="R5926">
            <v>5</v>
          </cell>
          <cell r="S5926">
            <v>6</v>
          </cell>
          <cell r="T5926">
            <v>7</v>
          </cell>
          <cell r="V5926" t="str">
            <v>setov</v>
          </cell>
        </row>
        <row r="5927">
          <cell r="A5927" t="e">
            <v>#N/A</v>
          </cell>
          <cell r="E5927" t="str">
            <v>Stôl:</v>
          </cell>
          <cell r="F5927" t="e">
            <v>#N/A</v>
          </cell>
          <cell r="I5927" t="e">
            <v>#N/A</v>
          </cell>
          <cell r="V5927" t="str">
            <v/>
          </cell>
        </row>
        <row r="5929">
          <cell r="E5929" t="str">
            <v>Dátum:</v>
          </cell>
          <cell r="F5929">
            <v>43211</v>
          </cell>
        </row>
        <row r="5930">
          <cell r="A5930" t="e">
            <v>#N/A</v>
          </cell>
          <cell r="E5930" t="str">
            <v>Čas:</v>
          </cell>
          <cell r="I5930" t="e">
            <v>#N/A</v>
          </cell>
          <cell r="V5930" t="str">
            <v/>
          </cell>
        </row>
        <row r="5932">
          <cell r="E5932" t="str">
            <v>Kategória :</v>
          </cell>
          <cell r="F5932" t="str">
            <v>MŽ</v>
          </cell>
        </row>
        <row r="5933">
          <cell r="I5933" t="str">
            <v>Rozhodca</v>
          </cell>
          <cell r="P5933" t="str">
            <v>Víťaz</v>
          </cell>
        </row>
        <row r="5934">
          <cell r="E5934" t="str">
            <v>Skupina :</v>
          </cell>
          <cell r="F5934" t="e">
            <v>#N/A</v>
          </cell>
          <cell r="I5934" t="e">
            <v>#N/A</v>
          </cell>
          <cell r="N5934" t="str">
            <v/>
          </cell>
        </row>
        <row r="5936">
          <cell r="E5936" t="str">
            <v>Zápas:</v>
          </cell>
          <cell r="F5936" t="e">
            <v>#N/A</v>
          </cell>
        </row>
        <row r="5937">
          <cell r="H5937" t="str">
            <v>Udelené karty - priestupok</v>
          </cell>
        </row>
        <row r="5939">
          <cell r="I5939" t="e">
            <v>#N/A</v>
          </cell>
          <cell r="P5939" t="e">
            <v>#N/A</v>
          </cell>
        </row>
        <row r="5940">
          <cell r="H5940" t="str">
            <v>Ž</v>
          </cell>
          <cell r="O5940" t="str">
            <v>Ž</v>
          </cell>
        </row>
        <row r="5941">
          <cell r="H5941" t="str">
            <v>ŽČ</v>
          </cell>
          <cell r="O5941" t="str">
            <v>ŽČ</v>
          </cell>
        </row>
        <row r="5942">
          <cell r="H5942" t="str">
            <v>ŽČ</v>
          </cell>
          <cell r="O5942" t="str">
            <v>ŽČ</v>
          </cell>
        </row>
        <row r="5945">
          <cell r="A5945" t="e">
            <v>#N/A</v>
          </cell>
          <cell r="E5945" t="str">
            <v xml:space="preserve">zápas č. </v>
          </cell>
          <cell r="F5945" t="str">
            <v/>
          </cell>
          <cell r="H5945" t="str">
            <v>Servis</v>
          </cell>
          <cell r="V5945" t="str">
            <v>pomer</v>
          </cell>
          <cell r="Z5945" t="str">
            <v/>
          </cell>
          <cell r="AA5945" t="str">
            <v/>
          </cell>
        </row>
        <row r="5946">
          <cell r="G5946" t="str">
            <v>Time out</v>
          </cell>
          <cell r="H5946" t="str">
            <v>Príjem</v>
          </cell>
          <cell r="N5946">
            <v>1</v>
          </cell>
          <cell r="O5946">
            <v>2</v>
          </cell>
          <cell r="P5946">
            <v>3</v>
          </cell>
          <cell r="Q5946">
            <v>4</v>
          </cell>
          <cell r="R5946">
            <v>5</v>
          </cell>
          <cell r="S5946">
            <v>6</v>
          </cell>
          <cell r="T5946">
            <v>7</v>
          </cell>
          <cell r="V5946" t="str">
            <v>setov</v>
          </cell>
        </row>
        <row r="5947">
          <cell r="A5947" t="e">
            <v>#N/A</v>
          </cell>
          <cell r="E5947" t="str">
            <v>Stôl:</v>
          </cell>
          <cell r="F5947" t="e">
            <v>#N/A</v>
          </cell>
          <cell r="I5947" t="e">
            <v>#N/A</v>
          </cell>
          <cell r="V5947" t="str">
            <v/>
          </cell>
        </row>
        <row r="5949">
          <cell r="E5949" t="str">
            <v>Dátum:</v>
          </cell>
          <cell r="F5949">
            <v>43211</v>
          </cell>
        </row>
        <row r="5950">
          <cell r="A5950" t="e">
            <v>#N/A</v>
          </cell>
          <cell r="E5950" t="str">
            <v>Čas:</v>
          </cell>
          <cell r="I5950" t="e">
            <v>#N/A</v>
          </cell>
          <cell r="V5950" t="str">
            <v/>
          </cell>
        </row>
        <row r="5952">
          <cell r="E5952" t="str">
            <v>Kategória :</v>
          </cell>
          <cell r="F5952" t="str">
            <v>MŽ</v>
          </cell>
        </row>
        <row r="5953">
          <cell r="I5953" t="str">
            <v>Rozhodca</v>
          </cell>
          <cell r="P5953" t="str">
            <v>Víťaz</v>
          </cell>
        </row>
        <row r="5954">
          <cell r="E5954" t="str">
            <v>Skupina :</v>
          </cell>
          <cell r="F5954" t="e">
            <v>#N/A</v>
          </cell>
          <cell r="I5954" t="e">
            <v>#N/A</v>
          </cell>
          <cell r="N5954" t="str">
            <v/>
          </cell>
        </row>
        <row r="5956">
          <cell r="E5956" t="str">
            <v>Zápas:</v>
          </cell>
          <cell r="F5956" t="e">
            <v>#N/A</v>
          </cell>
        </row>
        <row r="5957">
          <cell r="H5957" t="str">
            <v>Udelené karty - priestupok</v>
          </cell>
        </row>
        <row r="5959">
          <cell r="I5959" t="e">
            <v>#N/A</v>
          </cell>
          <cell r="P5959" t="e">
            <v>#N/A</v>
          </cell>
        </row>
        <row r="5960">
          <cell r="H5960" t="str">
            <v>Ž</v>
          </cell>
          <cell r="O5960" t="str">
            <v>Ž</v>
          </cell>
        </row>
        <row r="5961">
          <cell r="H5961" t="str">
            <v>ŽČ</v>
          </cell>
          <cell r="O5961" t="str">
            <v>ŽČ</v>
          </cell>
        </row>
        <row r="5962">
          <cell r="H5962" t="str">
            <v>ŽČ</v>
          </cell>
          <cell r="O5962" t="str">
            <v>ŽČ</v>
          </cell>
        </row>
        <row r="5965">
          <cell r="A5965" t="e">
            <v>#N/A</v>
          </cell>
          <cell r="E5965" t="str">
            <v xml:space="preserve">zápas č. </v>
          </cell>
          <cell r="F5965" t="str">
            <v/>
          </cell>
          <cell r="H5965" t="str">
            <v>Servis</v>
          </cell>
          <cell r="V5965" t="str">
            <v>pomer</v>
          </cell>
          <cell r="Z5965" t="str">
            <v/>
          </cell>
          <cell r="AA5965" t="str">
            <v/>
          </cell>
        </row>
        <row r="5966">
          <cell r="G5966" t="str">
            <v>Time out</v>
          </cell>
          <cell r="H5966" t="str">
            <v>Príjem</v>
          </cell>
          <cell r="N5966">
            <v>1</v>
          </cell>
          <cell r="O5966">
            <v>2</v>
          </cell>
          <cell r="P5966">
            <v>3</v>
          </cell>
          <cell r="Q5966">
            <v>4</v>
          </cell>
          <cell r="R5966">
            <v>5</v>
          </cell>
          <cell r="S5966">
            <v>6</v>
          </cell>
          <cell r="T5966">
            <v>7</v>
          </cell>
          <cell r="V5966" t="str">
            <v>setov</v>
          </cell>
        </row>
        <row r="5967">
          <cell r="A5967" t="e">
            <v>#N/A</v>
          </cell>
          <cell r="E5967" t="str">
            <v>Stôl:</v>
          </cell>
          <cell r="F5967" t="e">
            <v>#N/A</v>
          </cell>
          <cell r="I5967" t="e">
            <v>#N/A</v>
          </cell>
          <cell r="V5967" t="str">
            <v/>
          </cell>
        </row>
        <row r="5969">
          <cell r="E5969" t="str">
            <v>Dátum:</v>
          </cell>
          <cell r="F5969">
            <v>43211</v>
          </cell>
        </row>
        <row r="5970">
          <cell r="A5970" t="e">
            <v>#N/A</v>
          </cell>
          <cell r="E5970" t="str">
            <v>Čas:</v>
          </cell>
          <cell r="I5970" t="e">
            <v>#N/A</v>
          </cell>
          <cell r="V5970" t="str">
            <v/>
          </cell>
        </row>
        <row r="5972">
          <cell r="E5972" t="str">
            <v>Kategória :</v>
          </cell>
          <cell r="F5972" t="str">
            <v>MŽ</v>
          </cell>
        </row>
        <row r="5973">
          <cell r="I5973" t="str">
            <v>Rozhodca</v>
          </cell>
          <cell r="P5973" t="str">
            <v>Víťaz</v>
          </cell>
        </row>
        <row r="5974">
          <cell r="E5974" t="str">
            <v>Skupina :</v>
          </cell>
          <cell r="F5974" t="e">
            <v>#N/A</v>
          </cell>
          <cell r="I5974" t="e">
            <v>#N/A</v>
          </cell>
          <cell r="N5974" t="str">
            <v/>
          </cell>
        </row>
        <row r="5976">
          <cell r="E5976" t="str">
            <v>Zápas:</v>
          </cell>
          <cell r="F5976" t="e">
            <v>#N/A</v>
          </cell>
        </row>
        <row r="5977">
          <cell r="H5977" t="str">
            <v>Udelené karty - priestupok</v>
          </cell>
        </row>
        <row r="5979">
          <cell r="I5979" t="e">
            <v>#N/A</v>
          </cell>
          <cell r="P5979" t="e">
            <v>#N/A</v>
          </cell>
        </row>
        <row r="5980">
          <cell r="H5980" t="str">
            <v>Ž</v>
          </cell>
          <cell r="O5980" t="str">
            <v>Ž</v>
          </cell>
        </row>
        <row r="5981">
          <cell r="H5981" t="str">
            <v>ŽČ</v>
          </cell>
          <cell r="O5981" t="str">
            <v>ŽČ</v>
          </cell>
        </row>
        <row r="5982">
          <cell r="H5982" t="str">
            <v>ŽČ</v>
          </cell>
          <cell r="O5982" t="str">
            <v>ŽČ</v>
          </cell>
        </row>
        <row r="5985">
          <cell r="A5985" t="e">
            <v>#N/A</v>
          </cell>
          <cell r="E5985" t="str">
            <v xml:space="preserve">zápas č. </v>
          </cell>
          <cell r="F5985" t="str">
            <v/>
          </cell>
          <cell r="H5985" t="str">
            <v>Servis</v>
          </cell>
          <cell r="V5985" t="str">
            <v>pomer</v>
          </cell>
          <cell r="Z5985" t="str">
            <v/>
          </cell>
          <cell r="AA5985" t="str">
            <v/>
          </cell>
        </row>
        <row r="5986">
          <cell r="G5986" t="str">
            <v>Time out</v>
          </cell>
          <cell r="H5986" t="str">
            <v>Príjem</v>
          </cell>
          <cell r="N5986">
            <v>1</v>
          </cell>
          <cell r="O5986">
            <v>2</v>
          </cell>
          <cell r="P5986">
            <v>3</v>
          </cell>
          <cell r="Q5986">
            <v>4</v>
          </cell>
          <cell r="R5986">
            <v>5</v>
          </cell>
          <cell r="S5986">
            <v>6</v>
          </cell>
          <cell r="T5986">
            <v>7</v>
          </cell>
          <cell r="V5986" t="str">
            <v>setov</v>
          </cell>
        </row>
        <row r="5987">
          <cell r="A5987" t="e">
            <v>#N/A</v>
          </cell>
          <cell r="E5987" t="str">
            <v>Stôl:</v>
          </cell>
          <cell r="F5987" t="e">
            <v>#N/A</v>
          </cell>
          <cell r="I5987" t="e">
            <v>#N/A</v>
          </cell>
          <cell r="V5987" t="str">
            <v/>
          </cell>
        </row>
        <row r="5989">
          <cell r="E5989" t="str">
            <v>Dátum:</v>
          </cell>
          <cell r="F5989">
            <v>43211</v>
          </cell>
        </row>
        <row r="5990">
          <cell r="A5990" t="e">
            <v>#N/A</v>
          </cell>
          <cell r="E5990" t="str">
            <v>Čas:</v>
          </cell>
          <cell r="I5990" t="e">
            <v>#N/A</v>
          </cell>
          <cell r="V5990" t="str">
            <v/>
          </cell>
        </row>
        <row r="5992">
          <cell r="E5992" t="str">
            <v>Kategória :</v>
          </cell>
          <cell r="F5992" t="str">
            <v>MŽ</v>
          </cell>
        </row>
        <row r="5993">
          <cell r="I5993" t="str">
            <v>Rozhodca</v>
          </cell>
          <cell r="P5993" t="str">
            <v>Víťaz</v>
          </cell>
        </row>
        <row r="5994">
          <cell r="E5994" t="str">
            <v>Skupina :</v>
          </cell>
          <cell r="F5994" t="e">
            <v>#N/A</v>
          </cell>
          <cell r="I5994" t="e">
            <v>#N/A</v>
          </cell>
          <cell r="N5994" t="str">
            <v/>
          </cell>
        </row>
        <row r="5996">
          <cell r="E5996" t="str">
            <v>Zápas:</v>
          </cell>
          <cell r="F5996" t="e">
            <v>#N/A</v>
          </cell>
        </row>
        <row r="5997">
          <cell r="H5997" t="str">
            <v>Udelené karty - priestupok</v>
          </cell>
        </row>
        <row r="5999">
          <cell r="I5999" t="e">
            <v>#N/A</v>
          </cell>
          <cell r="P5999" t="e">
            <v>#N/A</v>
          </cell>
        </row>
        <row r="6000">
          <cell r="H6000" t="str">
            <v>Ž</v>
          </cell>
          <cell r="O6000" t="str">
            <v>Ž</v>
          </cell>
        </row>
        <row r="6001">
          <cell r="H6001" t="str">
            <v>ŽČ</v>
          </cell>
          <cell r="O6001" t="str">
            <v>ŽČ</v>
          </cell>
        </row>
        <row r="6002">
          <cell r="H6002" t="str">
            <v>ŽČ</v>
          </cell>
          <cell r="O6002" t="str">
            <v>ŽČ</v>
          </cell>
        </row>
        <row r="6005">
          <cell r="A6005" t="e">
            <v>#N/A</v>
          </cell>
          <cell r="E6005" t="str">
            <v xml:space="preserve">zápas č. </v>
          </cell>
          <cell r="F6005" t="str">
            <v/>
          </cell>
          <cell r="H6005" t="str">
            <v>Servis</v>
          </cell>
          <cell r="V6005" t="str">
            <v>pomer</v>
          </cell>
          <cell r="Z6005" t="str">
            <v/>
          </cell>
          <cell r="AA6005" t="str">
            <v/>
          </cell>
        </row>
        <row r="6006">
          <cell r="G6006" t="str">
            <v>Time out</v>
          </cell>
          <cell r="H6006" t="str">
            <v>Príjem</v>
          </cell>
          <cell r="N6006">
            <v>1</v>
          </cell>
          <cell r="O6006">
            <v>2</v>
          </cell>
          <cell r="P6006">
            <v>3</v>
          </cell>
          <cell r="Q6006">
            <v>4</v>
          </cell>
          <cell r="R6006">
            <v>5</v>
          </cell>
          <cell r="S6006">
            <v>6</v>
          </cell>
          <cell r="T6006">
            <v>7</v>
          </cell>
          <cell r="V6006" t="str">
            <v>setov</v>
          </cell>
        </row>
        <row r="6007">
          <cell r="A6007" t="e">
            <v>#N/A</v>
          </cell>
          <cell r="E6007" t="str">
            <v>Stôl:</v>
          </cell>
          <cell r="F6007" t="e">
            <v>#N/A</v>
          </cell>
          <cell r="I6007" t="e">
            <v>#N/A</v>
          </cell>
          <cell r="V6007" t="str">
            <v/>
          </cell>
        </row>
        <row r="6009">
          <cell r="E6009" t="str">
            <v>Dátum:</v>
          </cell>
          <cell r="F6009">
            <v>43211</v>
          </cell>
        </row>
        <row r="6010">
          <cell r="A6010" t="e">
            <v>#N/A</v>
          </cell>
          <cell r="E6010" t="str">
            <v>Čas:</v>
          </cell>
          <cell r="I6010" t="e">
            <v>#N/A</v>
          </cell>
          <cell r="V6010" t="str">
            <v/>
          </cell>
        </row>
        <row r="6012">
          <cell r="E6012" t="str">
            <v>Kategória :</v>
          </cell>
          <cell r="F6012" t="str">
            <v>MŽ</v>
          </cell>
        </row>
        <row r="6013">
          <cell r="I6013" t="str">
            <v>Rozhodca</v>
          </cell>
          <cell r="P6013" t="str">
            <v>Víťaz</v>
          </cell>
        </row>
        <row r="6014">
          <cell r="E6014" t="str">
            <v>Skupina :</v>
          </cell>
          <cell r="F6014" t="e">
            <v>#N/A</v>
          </cell>
          <cell r="I6014" t="e">
            <v>#N/A</v>
          </cell>
          <cell r="N6014" t="str">
            <v/>
          </cell>
        </row>
        <row r="6016">
          <cell r="E6016" t="str">
            <v>Zápas:</v>
          </cell>
          <cell r="F6016" t="e">
            <v>#N/A</v>
          </cell>
        </row>
        <row r="6017">
          <cell r="H6017" t="str">
            <v>Udelené karty - priestupok</v>
          </cell>
        </row>
        <row r="6019">
          <cell r="I6019" t="e">
            <v>#N/A</v>
          </cell>
          <cell r="P6019" t="e">
            <v>#N/A</v>
          </cell>
        </row>
        <row r="6020">
          <cell r="H6020" t="str">
            <v>Ž</v>
          </cell>
          <cell r="O6020" t="str">
            <v>Ž</v>
          </cell>
        </row>
        <row r="6021">
          <cell r="H6021" t="str">
            <v>ŽČ</v>
          </cell>
          <cell r="O6021" t="str">
            <v>ŽČ</v>
          </cell>
        </row>
        <row r="6022">
          <cell r="H6022" t="str">
            <v>ŽČ</v>
          </cell>
          <cell r="O6022" t="str">
            <v>ŽČ</v>
          </cell>
        </row>
        <row r="6025">
          <cell r="A6025" t="e">
            <v>#N/A</v>
          </cell>
          <cell r="E6025" t="str">
            <v xml:space="preserve">zápas č. </v>
          </cell>
          <cell r="F6025" t="str">
            <v/>
          </cell>
          <cell r="H6025" t="str">
            <v>Servis</v>
          </cell>
          <cell r="V6025" t="str">
            <v>pomer</v>
          </cell>
          <cell r="Z6025" t="str">
            <v/>
          </cell>
          <cell r="AA6025" t="str">
            <v/>
          </cell>
        </row>
        <row r="6026">
          <cell r="G6026" t="str">
            <v>Time out</v>
          </cell>
          <cell r="H6026" t="str">
            <v>Príjem</v>
          </cell>
          <cell r="N6026">
            <v>1</v>
          </cell>
          <cell r="O6026">
            <v>2</v>
          </cell>
          <cell r="P6026">
            <v>3</v>
          </cell>
          <cell r="Q6026">
            <v>4</v>
          </cell>
          <cell r="R6026">
            <v>5</v>
          </cell>
          <cell r="S6026">
            <v>6</v>
          </cell>
          <cell r="T6026">
            <v>7</v>
          </cell>
          <cell r="V6026" t="str">
            <v>setov</v>
          </cell>
        </row>
        <row r="6027">
          <cell r="A6027" t="e">
            <v>#N/A</v>
          </cell>
          <cell r="E6027" t="str">
            <v>Stôl:</v>
          </cell>
          <cell r="F6027" t="e">
            <v>#N/A</v>
          </cell>
          <cell r="I6027" t="e">
            <v>#N/A</v>
          </cell>
          <cell r="V6027" t="str">
            <v/>
          </cell>
        </row>
        <row r="6029">
          <cell r="E6029" t="str">
            <v>Dátum:</v>
          </cell>
          <cell r="F6029">
            <v>43211</v>
          </cell>
        </row>
        <row r="6030">
          <cell r="A6030" t="e">
            <v>#N/A</v>
          </cell>
          <cell r="E6030" t="str">
            <v>Čas:</v>
          </cell>
          <cell r="I6030" t="e">
            <v>#N/A</v>
          </cell>
          <cell r="V6030" t="str">
            <v/>
          </cell>
        </row>
        <row r="6032">
          <cell r="E6032" t="str">
            <v>Kategória :</v>
          </cell>
          <cell r="F6032" t="str">
            <v>MŽ</v>
          </cell>
        </row>
        <row r="6033">
          <cell r="I6033" t="str">
            <v>Rozhodca</v>
          </cell>
          <cell r="P6033" t="str">
            <v>Víťaz</v>
          </cell>
        </row>
        <row r="6034">
          <cell r="E6034" t="str">
            <v>Skupina :</v>
          </cell>
          <cell r="F6034" t="e">
            <v>#N/A</v>
          </cell>
          <cell r="I6034" t="e">
            <v>#N/A</v>
          </cell>
          <cell r="N6034" t="str">
            <v/>
          </cell>
        </row>
        <row r="6036">
          <cell r="E6036" t="str">
            <v>Zápas:</v>
          </cell>
          <cell r="F6036" t="e">
            <v>#N/A</v>
          </cell>
        </row>
        <row r="6037">
          <cell r="H6037" t="str">
            <v>Udelené karty - priestupok</v>
          </cell>
        </row>
        <row r="6039">
          <cell r="I6039" t="e">
            <v>#N/A</v>
          </cell>
          <cell r="P6039" t="e">
            <v>#N/A</v>
          </cell>
        </row>
        <row r="6040">
          <cell r="H6040" t="str">
            <v>Ž</v>
          </cell>
          <cell r="O6040" t="str">
            <v>Ž</v>
          </cell>
        </row>
        <row r="6041">
          <cell r="H6041" t="str">
            <v>ŽČ</v>
          </cell>
          <cell r="O6041" t="str">
            <v>ŽČ</v>
          </cell>
        </row>
        <row r="6042">
          <cell r="H6042" t="str">
            <v>ŽČ</v>
          </cell>
          <cell r="O6042" t="str">
            <v>ŽČ</v>
          </cell>
        </row>
        <row r="6045">
          <cell r="A6045" t="e">
            <v>#N/A</v>
          </cell>
          <cell r="E6045" t="str">
            <v xml:space="preserve">zápas č. </v>
          </cell>
          <cell r="F6045" t="str">
            <v/>
          </cell>
          <cell r="H6045" t="str">
            <v>Servis</v>
          </cell>
          <cell r="V6045" t="str">
            <v>pomer</v>
          </cell>
          <cell r="Z6045" t="str">
            <v/>
          </cell>
          <cell r="AA6045" t="str">
            <v/>
          </cell>
        </row>
        <row r="6046">
          <cell r="G6046" t="str">
            <v>Time out</v>
          </cell>
          <cell r="H6046" t="str">
            <v>Príjem</v>
          </cell>
          <cell r="N6046">
            <v>1</v>
          </cell>
          <cell r="O6046">
            <v>2</v>
          </cell>
          <cell r="P6046">
            <v>3</v>
          </cell>
          <cell r="Q6046">
            <v>4</v>
          </cell>
          <cell r="R6046">
            <v>5</v>
          </cell>
          <cell r="S6046">
            <v>6</v>
          </cell>
          <cell r="T6046">
            <v>7</v>
          </cell>
          <cell r="V6046" t="str">
            <v>setov</v>
          </cell>
        </row>
        <row r="6047">
          <cell r="A6047" t="e">
            <v>#N/A</v>
          </cell>
          <cell r="E6047" t="str">
            <v>Stôl:</v>
          </cell>
          <cell r="F6047" t="e">
            <v>#N/A</v>
          </cell>
          <cell r="I6047" t="e">
            <v>#N/A</v>
          </cell>
          <cell r="V6047" t="str">
            <v/>
          </cell>
        </row>
        <row r="6049">
          <cell r="E6049" t="str">
            <v>Dátum:</v>
          </cell>
          <cell r="F6049">
            <v>43211</v>
          </cell>
        </row>
        <row r="6050">
          <cell r="A6050" t="e">
            <v>#N/A</v>
          </cell>
          <cell r="E6050" t="str">
            <v>Čas:</v>
          </cell>
          <cell r="I6050" t="e">
            <v>#N/A</v>
          </cell>
          <cell r="V6050" t="str">
            <v/>
          </cell>
        </row>
        <row r="6052">
          <cell r="E6052" t="str">
            <v>Kategória :</v>
          </cell>
          <cell r="F6052" t="str">
            <v>MŽ</v>
          </cell>
        </row>
        <row r="6053">
          <cell r="I6053" t="str">
            <v>Rozhodca</v>
          </cell>
          <cell r="P6053" t="str">
            <v>Víťaz</v>
          </cell>
        </row>
        <row r="6054">
          <cell r="E6054" t="str">
            <v>Skupina :</v>
          </cell>
          <cell r="F6054" t="e">
            <v>#N/A</v>
          </cell>
          <cell r="I6054" t="e">
            <v>#N/A</v>
          </cell>
          <cell r="N6054" t="str">
            <v/>
          </cell>
        </row>
        <row r="6056">
          <cell r="E6056" t="str">
            <v>Zápas:</v>
          </cell>
          <cell r="F6056" t="e">
            <v>#N/A</v>
          </cell>
        </row>
        <row r="6057">
          <cell r="H6057" t="str">
            <v>Udelené karty - priestupok</v>
          </cell>
        </row>
        <row r="6059">
          <cell r="I6059" t="e">
            <v>#N/A</v>
          </cell>
          <cell r="P6059" t="e">
            <v>#N/A</v>
          </cell>
        </row>
        <row r="6060">
          <cell r="H6060" t="str">
            <v>Ž</v>
          </cell>
          <cell r="O6060" t="str">
            <v>Ž</v>
          </cell>
        </row>
        <row r="6061">
          <cell r="H6061" t="str">
            <v>ŽČ</v>
          </cell>
          <cell r="O6061" t="str">
            <v>ŽČ</v>
          </cell>
        </row>
        <row r="6062">
          <cell r="H6062" t="str">
            <v>ŽČ</v>
          </cell>
          <cell r="O6062" t="str">
            <v>ŽČ</v>
          </cell>
        </row>
        <row r="6065">
          <cell r="A6065" t="e">
            <v>#N/A</v>
          </cell>
          <cell r="E6065" t="str">
            <v xml:space="preserve">zápas č. </v>
          </cell>
          <cell r="F6065" t="str">
            <v/>
          </cell>
          <cell r="H6065" t="str">
            <v>Servis</v>
          </cell>
          <cell r="V6065" t="str">
            <v>pomer</v>
          </cell>
          <cell r="Z6065" t="str">
            <v/>
          </cell>
          <cell r="AA6065" t="str">
            <v/>
          </cell>
        </row>
        <row r="6066">
          <cell r="G6066" t="str">
            <v>Time out</v>
          </cell>
          <cell r="H6066" t="str">
            <v>Príjem</v>
          </cell>
          <cell r="N6066">
            <v>1</v>
          </cell>
          <cell r="O6066">
            <v>2</v>
          </cell>
          <cell r="P6066">
            <v>3</v>
          </cell>
          <cell r="Q6066">
            <v>4</v>
          </cell>
          <cell r="R6066">
            <v>5</v>
          </cell>
          <cell r="S6066">
            <v>6</v>
          </cell>
          <cell r="T6066">
            <v>7</v>
          </cell>
          <cell r="V6066" t="str">
            <v>setov</v>
          </cell>
        </row>
        <row r="6067">
          <cell r="A6067" t="e">
            <v>#N/A</v>
          </cell>
          <cell r="E6067" t="str">
            <v>Stôl:</v>
          </cell>
          <cell r="F6067" t="e">
            <v>#N/A</v>
          </cell>
          <cell r="I6067" t="e">
            <v>#N/A</v>
          </cell>
          <cell r="V6067" t="str">
            <v/>
          </cell>
        </row>
        <row r="6069">
          <cell r="E6069" t="str">
            <v>Dátum:</v>
          </cell>
          <cell r="F6069">
            <v>43211</v>
          </cell>
        </row>
        <row r="6070">
          <cell r="A6070" t="e">
            <v>#N/A</v>
          </cell>
          <cell r="E6070" t="str">
            <v>Čas:</v>
          </cell>
          <cell r="I6070" t="e">
            <v>#N/A</v>
          </cell>
          <cell r="V6070" t="str">
            <v/>
          </cell>
        </row>
        <row r="6072">
          <cell r="E6072" t="str">
            <v>Kategória :</v>
          </cell>
          <cell r="F6072" t="str">
            <v>MŽ</v>
          </cell>
        </row>
        <row r="6073">
          <cell r="I6073" t="str">
            <v>Rozhodca</v>
          </cell>
          <cell r="P6073" t="str">
            <v>Víťaz</v>
          </cell>
        </row>
        <row r="6074">
          <cell r="E6074" t="str">
            <v>Skupina :</v>
          </cell>
          <cell r="F6074" t="e">
            <v>#N/A</v>
          </cell>
          <cell r="I6074" t="e">
            <v>#N/A</v>
          </cell>
          <cell r="N6074" t="str">
            <v/>
          </cell>
        </row>
        <row r="6076">
          <cell r="E6076" t="str">
            <v>Zápas:</v>
          </cell>
          <cell r="F6076" t="e">
            <v>#N/A</v>
          </cell>
        </row>
        <row r="6077">
          <cell r="H6077" t="str">
            <v>Udelené karty - priestupok</v>
          </cell>
        </row>
        <row r="6079">
          <cell r="I6079" t="e">
            <v>#N/A</v>
          </cell>
          <cell r="P6079" t="e">
            <v>#N/A</v>
          </cell>
        </row>
        <row r="6080">
          <cell r="H6080" t="str">
            <v>Ž</v>
          </cell>
          <cell r="O6080" t="str">
            <v>Ž</v>
          </cell>
        </row>
        <row r="6081">
          <cell r="H6081" t="str">
            <v>ŽČ</v>
          </cell>
          <cell r="O6081" t="str">
            <v>ŽČ</v>
          </cell>
        </row>
        <row r="6082">
          <cell r="H6082" t="str">
            <v>ŽČ</v>
          </cell>
          <cell r="O6082" t="str">
            <v>ŽČ</v>
          </cell>
        </row>
        <row r="6085">
          <cell r="A6085" t="e">
            <v>#N/A</v>
          </cell>
          <cell r="E6085" t="str">
            <v xml:space="preserve">zápas č. </v>
          </cell>
          <cell r="F6085" t="str">
            <v/>
          </cell>
          <cell r="H6085" t="str">
            <v>Servis</v>
          </cell>
          <cell r="V6085" t="str">
            <v>pomer</v>
          </cell>
          <cell r="Z6085" t="str">
            <v/>
          </cell>
          <cell r="AA6085" t="str">
            <v/>
          </cell>
        </row>
        <row r="6086">
          <cell r="G6086" t="str">
            <v>Time out</v>
          </cell>
          <cell r="H6086" t="str">
            <v>Príjem</v>
          </cell>
          <cell r="N6086">
            <v>1</v>
          </cell>
          <cell r="O6086">
            <v>2</v>
          </cell>
          <cell r="P6086">
            <v>3</v>
          </cell>
          <cell r="Q6086">
            <v>4</v>
          </cell>
          <cell r="R6086">
            <v>5</v>
          </cell>
          <cell r="S6086">
            <v>6</v>
          </cell>
          <cell r="T6086">
            <v>7</v>
          </cell>
          <cell r="V6086" t="str">
            <v>setov</v>
          </cell>
        </row>
        <row r="6087">
          <cell r="A6087" t="e">
            <v>#N/A</v>
          </cell>
          <cell r="E6087" t="str">
            <v>Stôl:</v>
          </cell>
          <cell r="F6087" t="e">
            <v>#N/A</v>
          </cell>
          <cell r="I6087" t="e">
            <v>#N/A</v>
          </cell>
          <cell r="V6087" t="str">
            <v/>
          </cell>
        </row>
        <row r="6089">
          <cell r="E6089" t="str">
            <v>Dátum:</v>
          </cell>
          <cell r="F6089">
            <v>43211</v>
          </cell>
        </row>
        <row r="6090">
          <cell r="A6090" t="e">
            <v>#N/A</v>
          </cell>
          <cell r="E6090" t="str">
            <v>Čas:</v>
          </cell>
          <cell r="I6090" t="e">
            <v>#N/A</v>
          </cell>
          <cell r="V6090" t="str">
            <v/>
          </cell>
        </row>
        <row r="6092">
          <cell r="E6092" t="str">
            <v>Kategória :</v>
          </cell>
          <cell r="F6092" t="str">
            <v>MŽ</v>
          </cell>
        </row>
        <row r="6093">
          <cell r="I6093" t="str">
            <v>Rozhodca</v>
          </cell>
          <cell r="P6093" t="str">
            <v>Víťaz</v>
          </cell>
        </row>
        <row r="6094">
          <cell r="E6094" t="str">
            <v>Skupina :</v>
          </cell>
          <cell r="F6094" t="e">
            <v>#N/A</v>
          </cell>
          <cell r="I6094" t="e">
            <v>#N/A</v>
          </cell>
          <cell r="N6094" t="str">
            <v/>
          </cell>
        </row>
        <row r="6096">
          <cell r="E6096" t="str">
            <v>Zápas:</v>
          </cell>
          <cell r="F6096" t="e">
            <v>#N/A</v>
          </cell>
        </row>
        <row r="6097">
          <cell r="H6097" t="str">
            <v>Udelené karty - priestupok</v>
          </cell>
        </row>
        <row r="6099">
          <cell r="I6099" t="e">
            <v>#N/A</v>
          </cell>
          <cell r="P6099" t="e">
            <v>#N/A</v>
          </cell>
        </row>
        <row r="6100">
          <cell r="H6100" t="str">
            <v>Ž</v>
          </cell>
          <cell r="O6100" t="str">
            <v>Ž</v>
          </cell>
        </row>
        <row r="6101">
          <cell r="H6101" t="str">
            <v>ŽČ</v>
          </cell>
          <cell r="O6101" t="str">
            <v>ŽČ</v>
          </cell>
        </row>
        <row r="6102">
          <cell r="H6102" t="str">
            <v>ŽČ</v>
          </cell>
          <cell r="O6102" t="str">
            <v>ŽČ</v>
          </cell>
        </row>
        <row r="6105">
          <cell r="A6105" t="e">
            <v>#N/A</v>
          </cell>
          <cell r="E6105" t="str">
            <v xml:space="preserve">zápas č. </v>
          </cell>
          <cell r="F6105" t="str">
            <v/>
          </cell>
          <cell r="H6105" t="str">
            <v>Servis</v>
          </cell>
          <cell r="V6105" t="str">
            <v>pomer</v>
          </cell>
          <cell r="Z6105" t="str">
            <v/>
          </cell>
          <cell r="AA6105" t="str">
            <v/>
          </cell>
        </row>
        <row r="6106">
          <cell r="G6106" t="str">
            <v>Time out</v>
          </cell>
          <cell r="H6106" t="str">
            <v>Príjem</v>
          </cell>
          <cell r="N6106">
            <v>1</v>
          </cell>
          <cell r="O6106">
            <v>2</v>
          </cell>
          <cell r="P6106">
            <v>3</v>
          </cell>
          <cell r="Q6106">
            <v>4</v>
          </cell>
          <cell r="R6106">
            <v>5</v>
          </cell>
          <cell r="S6106">
            <v>6</v>
          </cell>
          <cell r="T6106">
            <v>7</v>
          </cell>
          <cell r="V6106" t="str">
            <v>setov</v>
          </cell>
        </row>
        <row r="6107">
          <cell r="A6107" t="e">
            <v>#N/A</v>
          </cell>
          <cell r="E6107" t="str">
            <v>Stôl:</v>
          </cell>
          <cell r="F6107" t="e">
            <v>#N/A</v>
          </cell>
          <cell r="I6107" t="e">
            <v>#N/A</v>
          </cell>
          <cell r="V6107" t="str">
            <v/>
          </cell>
        </row>
        <row r="6109">
          <cell r="E6109" t="str">
            <v>Dátum:</v>
          </cell>
          <cell r="F6109">
            <v>43211</v>
          </cell>
        </row>
        <row r="6110">
          <cell r="A6110" t="e">
            <v>#N/A</v>
          </cell>
          <cell r="E6110" t="str">
            <v>Čas:</v>
          </cell>
          <cell r="I6110" t="e">
            <v>#N/A</v>
          </cell>
          <cell r="V6110" t="str">
            <v/>
          </cell>
        </row>
        <row r="6112">
          <cell r="E6112" t="str">
            <v>Kategória :</v>
          </cell>
          <cell r="F6112" t="str">
            <v>MŽ</v>
          </cell>
        </row>
        <row r="6113">
          <cell r="I6113" t="str">
            <v>Rozhodca</v>
          </cell>
          <cell r="P6113" t="str">
            <v>Víťaz</v>
          </cell>
        </row>
        <row r="6114">
          <cell r="E6114" t="str">
            <v>Skupina :</v>
          </cell>
          <cell r="F6114" t="e">
            <v>#N/A</v>
          </cell>
          <cell r="I6114" t="e">
            <v>#N/A</v>
          </cell>
          <cell r="N6114" t="str">
            <v/>
          </cell>
        </row>
        <row r="6116">
          <cell r="E6116" t="str">
            <v>Zápas:</v>
          </cell>
          <cell r="F6116" t="e">
            <v>#N/A</v>
          </cell>
        </row>
        <row r="6117">
          <cell r="H6117" t="str">
            <v>Udelené karty - priestupok</v>
          </cell>
        </row>
        <row r="6119">
          <cell r="I6119" t="e">
            <v>#N/A</v>
          </cell>
          <cell r="P6119" t="e">
            <v>#N/A</v>
          </cell>
        </row>
        <row r="6120">
          <cell r="H6120" t="str">
            <v>Ž</v>
          </cell>
          <cell r="O6120" t="str">
            <v>Ž</v>
          </cell>
        </row>
        <row r="6121">
          <cell r="H6121" t="str">
            <v>ŽČ</v>
          </cell>
          <cell r="O6121" t="str">
            <v>ŽČ</v>
          </cell>
        </row>
        <row r="6122">
          <cell r="H6122" t="str">
            <v>ŽČ</v>
          </cell>
          <cell r="O6122" t="str">
            <v>ŽČ</v>
          </cell>
        </row>
        <row r="6125">
          <cell r="A6125" t="e">
            <v>#N/A</v>
          </cell>
          <cell r="E6125" t="str">
            <v xml:space="preserve">zápas č. </v>
          </cell>
          <cell r="F6125" t="str">
            <v/>
          </cell>
          <cell r="H6125" t="str">
            <v>Servis</v>
          </cell>
          <cell r="V6125" t="str">
            <v>pomer</v>
          </cell>
          <cell r="Z6125" t="str">
            <v/>
          </cell>
          <cell r="AA6125" t="str">
            <v/>
          </cell>
        </row>
        <row r="6126">
          <cell r="G6126" t="str">
            <v>Time out</v>
          </cell>
          <cell r="H6126" t="str">
            <v>Príjem</v>
          </cell>
          <cell r="N6126">
            <v>1</v>
          </cell>
          <cell r="O6126">
            <v>2</v>
          </cell>
          <cell r="P6126">
            <v>3</v>
          </cell>
          <cell r="Q6126">
            <v>4</v>
          </cell>
          <cell r="R6126">
            <v>5</v>
          </cell>
          <cell r="S6126">
            <v>6</v>
          </cell>
          <cell r="T6126">
            <v>7</v>
          </cell>
          <cell r="V6126" t="str">
            <v>setov</v>
          </cell>
        </row>
        <row r="6127">
          <cell r="A6127" t="e">
            <v>#N/A</v>
          </cell>
          <cell r="E6127" t="str">
            <v>Stôl:</v>
          </cell>
          <cell r="F6127" t="e">
            <v>#N/A</v>
          </cell>
          <cell r="I6127" t="e">
            <v>#N/A</v>
          </cell>
          <cell r="V6127" t="str">
            <v/>
          </cell>
        </row>
        <row r="6129">
          <cell r="E6129" t="str">
            <v>Dátum:</v>
          </cell>
          <cell r="F6129">
            <v>43211</v>
          </cell>
        </row>
        <row r="6130">
          <cell r="A6130" t="e">
            <v>#N/A</v>
          </cell>
          <cell r="E6130" t="str">
            <v>Čas:</v>
          </cell>
          <cell r="I6130" t="e">
            <v>#N/A</v>
          </cell>
          <cell r="V6130" t="str">
            <v/>
          </cell>
        </row>
        <row r="6132">
          <cell r="E6132" t="str">
            <v>Kategória :</v>
          </cell>
          <cell r="F6132" t="str">
            <v>MŽ</v>
          </cell>
        </row>
        <row r="6133">
          <cell r="I6133" t="str">
            <v>Rozhodca</v>
          </cell>
          <cell r="P6133" t="str">
            <v>Víťaz</v>
          </cell>
        </row>
        <row r="6134">
          <cell r="E6134" t="str">
            <v>Skupina :</v>
          </cell>
          <cell r="F6134" t="e">
            <v>#N/A</v>
          </cell>
          <cell r="I6134" t="e">
            <v>#N/A</v>
          </cell>
          <cell r="N6134" t="str">
            <v/>
          </cell>
        </row>
        <row r="6136">
          <cell r="E6136" t="str">
            <v>Zápas:</v>
          </cell>
          <cell r="F6136" t="e">
            <v>#N/A</v>
          </cell>
        </row>
        <row r="6137">
          <cell r="H6137" t="str">
            <v>Udelené karty - priestupok</v>
          </cell>
        </row>
        <row r="6139">
          <cell r="I6139" t="e">
            <v>#N/A</v>
          </cell>
          <cell r="P6139" t="e">
            <v>#N/A</v>
          </cell>
        </row>
        <row r="6140">
          <cell r="H6140" t="str">
            <v>Ž</v>
          </cell>
          <cell r="O6140" t="str">
            <v>Ž</v>
          </cell>
        </row>
        <row r="6141">
          <cell r="H6141" t="str">
            <v>ŽČ</v>
          </cell>
          <cell r="O6141" t="str">
            <v>ŽČ</v>
          </cell>
        </row>
        <row r="6142">
          <cell r="H6142" t="str">
            <v>ŽČ</v>
          </cell>
          <cell r="O6142" t="str">
            <v>ŽČ</v>
          </cell>
        </row>
        <row r="6145">
          <cell r="A6145" t="e">
            <v>#N/A</v>
          </cell>
          <cell r="E6145" t="str">
            <v xml:space="preserve">zápas č. </v>
          </cell>
          <cell r="F6145" t="str">
            <v/>
          </cell>
          <cell r="H6145" t="str">
            <v>Servis</v>
          </cell>
          <cell r="V6145" t="str">
            <v>pomer</v>
          </cell>
          <cell r="Z6145" t="str">
            <v/>
          </cell>
          <cell r="AA6145" t="str">
            <v/>
          </cell>
        </row>
        <row r="6146">
          <cell r="G6146" t="str">
            <v>Time out</v>
          </cell>
          <cell r="H6146" t="str">
            <v>Príjem</v>
          </cell>
          <cell r="N6146">
            <v>1</v>
          </cell>
          <cell r="O6146">
            <v>2</v>
          </cell>
          <cell r="P6146">
            <v>3</v>
          </cell>
          <cell r="Q6146">
            <v>4</v>
          </cell>
          <cell r="R6146">
            <v>5</v>
          </cell>
          <cell r="S6146">
            <v>6</v>
          </cell>
          <cell r="T6146">
            <v>7</v>
          </cell>
          <cell r="V6146" t="str">
            <v>setov</v>
          </cell>
        </row>
        <row r="6147">
          <cell r="A6147" t="e">
            <v>#N/A</v>
          </cell>
          <cell r="E6147" t="str">
            <v>Stôl:</v>
          </cell>
          <cell r="F6147" t="e">
            <v>#N/A</v>
          </cell>
          <cell r="I6147" t="e">
            <v>#N/A</v>
          </cell>
          <cell r="V6147" t="str">
            <v/>
          </cell>
        </row>
        <row r="6149">
          <cell r="E6149" t="str">
            <v>Dátum:</v>
          </cell>
          <cell r="F6149">
            <v>43211</v>
          </cell>
        </row>
        <row r="6150">
          <cell r="A6150" t="e">
            <v>#N/A</v>
          </cell>
          <cell r="E6150" t="str">
            <v>Čas:</v>
          </cell>
          <cell r="I6150" t="e">
            <v>#N/A</v>
          </cell>
          <cell r="V6150" t="str">
            <v/>
          </cell>
        </row>
        <row r="6152">
          <cell r="E6152" t="str">
            <v>Kategória :</v>
          </cell>
          <cell r="F6152" t="str">
            <v>MŽ</v>
          </cell>
        </row>
        <row r="6153">
          <cell r="I6153" t="str">
            <v>Rozhodca</v>
          </cell>
          <cell r="P6153" t="str">
            <v>Víťaz</v>
          </cell>
        </row>
        <row r="6154">
          <cell r="E6154" t="str">
            <v>Skupina :</v>
          </cell>
          <cell r="F6154" t="e">
            <v>#N/A</v>
          </cell>
          <cell r="I6154" t="e">
            <v>#N/A</v>
          </cell>
          <cell r="N6154" t="str">
            <v/>
          </cell>
        </row>
        <row r="6156">
          <cell r="E6156" t="str">
            <v>Zápas:</v>
          </cell>
          <cell r="F6156" t="e">
            <v>#N/A</v>
          </cell>
        </row>
        <row r="6157">
          <cell r="H6157" t="str">
            <v>Udelené karty - priestupok</v>
          </cell>
        </row>
        <row r="6159">
          <cell r="I6159" t="e">
            <v>#N/A</v>
          </cell>
          <cell r="P6159" t="e">
            <v>#N/A</v>
          </cell>
        </row>
        <row r="6160">
          <cell r="H6160" t="str">
            <v>Ž</v>
          </cell>
          <cell r="O6160" t="str">
            <v>Ž</v>
          </cell>
        </row>
        <row r="6161">
          <cell r="H6161" t="str">
            <v>ŽČ</v>
          </cell>
          <cell r="O6161" t="str">
            <v>ŽČ</v>
          </cell>
        </row>
        <row r="6162">
          <cell r="H6162" t="str">
            <v>ŽČ</v>
          </cell>
          <cell r="O6162" t="str">
            <v>ŽČ</v>
          </cell>
        </row>
        <row r="6165">
          <cell r="A6165" t="e">
            <v>#N/A</v>
          </cell>
          <cell r="E6165" t="str">
            <v xml:space="preserve">zápas č. </v>
          </cell>
          <cell r="F6165" t="str">
            <v/>
          </cell>
          <cell r="H6165" t="str">
            <v>Servis</v>
          </cell>
          <cell r="V6165" t="str">
            <v>pomer</v>
          </cell>
          <cell r="Z6165" t="str">
            <v/>
          </cell>
          <cell r="AA6165" t="str">
            <v/>
          </cell>
        </row>
        <row r="6166">
          <cell r="G6166" t="str">
            <v>Time out</v>
          </cell>
          <cell r="H6166" t="str">
            <v>Príjem</v>
          </cell>
          <cell r="N6166">
            <v>1</v>
          </cell>
          <cell r="O6166">
            <v>2</v>
          </cell>
          <cell r="P6166">
            <v>3</v>
          </cell>
          <cell r="Q6166">
            <v>4</v>
          </cell>
          <cell r="R6166">
            <v>5</v>
          </cell>
          <cell r="S6166">
            <v>6</v>
          </cell>
          <cell r="T6166">
            <v>7</v>
          </cell>
          <cell r="V6166" t="str">
            <v>setov</v>
          </cell>
        </row>
        <row r="6167">
          <cell r="A6167" t="e">
            <v>#N/A</v>
          </cell>
          <cell r="E6167" t="str">
            <v>Stôl:</v>
          </cell>
          <cell r="F6167" t="e">
            <v>#N/A</v>
          </cell>
          <cell r="I6167" t="e">
            <v>#N/A</v>
          </cell>
          <cell r="V6167" t="str">
            <v/>
          </cell>
        </row>
        <row r="6169">
          <cell r="E6169" t="str">
            <v>Dátum:</v>
          </cell>
          <cell r="F6169">
            <v>43211</v>
          </cell>
        </row>
        <row r="6170">
          <cell r="A6170" t="e">
            <v>#N/A</v>
          </cell>
          <cell r="E6170" t="str">
            <v>Čas:</v>
          </cell>
          <cell r="I6170" t="e">
            <v>#N/A</v>
          </cell>
          <cell r="V6170" t="str">
            <v/>
          </cell>
        </row>
        <row r="6172">
          <cell r="E6172" t="str">
            <v>Kategória :</v>
          </cell>
          <cell r="F6172" t="str">
            <v>MŽ</v>
          </cell>
        </row>
        <row r="6173">
          <cell r="I6173" t="str">
            <v>Rozhodca</v>
          </cell>
          <cell r="P6173" t="str">
            <v>Víťaz</v>
          </cell>
        </row>
        <row r="6174">
          <cell r="E6174" t="str">
            <v>Skupina :</v>
          </cell>
          <cell r="F6174" t="e">
            <v>#N/A</v>
          </cell>
          <cell r="I6174" t="e">
            <v>#N/A</v>
          </cell>
          <cell r="N6174" t="str">
            <v/>
          </cell>
        </row>
        <row r="6176">
          <cell r="E6176" t="str">
            <v>Zápas:</v>
          </cell>
          <cell r="F6176" t="e">
            <v>#N/A</v>
          </cell>
        </row>
        <row r="6177">
          <cell r="H6177" t="str">
            <v>Udelené karty - priestupok</v>
          </cell>
        </row>
        <row r="6179">
          <cell r="I6179" t="e">
            <v>#N/A</v>
          </cell>
          <cell r="P6179" t="e">
            <v>#N/A</v>
          </cell>
        </row>
        <row r="6180">
          <cell r="H6180" t="str">
            <v>Ž</v>
          </cell>
          <cell r="O6180" t="str">
            <v>Ž</v>
          </cell>
        </row>
        <row r="6181">
          <cell r="H6181" t="str">
            <v>ŽČ</v>
          </cell>
          <cell r="O6181" t="str">
            <v>ŽČ</v>
          </cell>
        </row>
        <row r="6182">
          <cell r="H6182" t="str">
            <v>ŽČ</v>
          </cell>
          <cell r="O6182" t="str">
            <v>ŽČ</v>
          </cell>
        </row>
        <row r="6185">
          <cell r="A6185" t="e">
            <v>#N/A</v>
          </cell>
          <cell r="E6185" t="str">
            <v xml:space="preserve">zápas č. </v>
          </cell>
          <cell r="F6185" t="str">
            <v/>
          </cell>
          <cell r="H6185" t="str">
            <v>Servis</v>
          </cell>
          <cell r="V6185" t="str">
            <v>pomer</v>
          </cell>
          <cell r="Z6185" t="str">
            <v/>
          </cell>
          <cell r="AA6185" t="str">
            <v/>
          </cell>
        </row>
        <row r="6186">
          <cell r="G6186" t="str">
            <v>Time out</v>
          </cell>
          <cell r="H6186" t="str">
            <v>Príjem</v>
          </cell>
          <cell r="N6186">
            <v>1</v>
          </cell>
          <cell r="O6186">
            <v>2</v>
          </cell>
          <cell r="P6186">
            <v>3</v>
          </cell>
          <cell r="Q6186">
            <v>4</v>
          </cell>
          <cell r="R6186">
            <v>5</v>
          </cell>
          <cell r="S6186">
            <v>6</v>
          </cell>
          <cell r="T6186">
            <v>7</v>
          </cell>
          <cell r="V6186" t="str">
            <v>setov</v>
          </cell>
        </row>
        <row r="6187">
          <cell r="A6187" t="e">
            <v>#N/A</v>
          </cell>
          <cell r="E6187" t="str">
            <v>Stôl:</v>
          </cell>
          <cell r="F6187" t="e">
            <v>#N/A</v>
          </cell>
          <cell r="I6187" t="e">
            <v>#N/A</v>
          </cell>
          <cell r="V6187" t="str">
            <v/>
          </cell>
        </row>
        <row r="6189">
          <cell r="E6189" t="str">
            <v>Dátum:</v>
          </cell>
          <cell r="F6189">
            <v>43211</v>
          </cell>
        </row>
        <row r="6190">
          <cell r="A6190" t="e">
            <v>#N/A</v>
          </cell>
          <cell r="E6190" t="str">
            <v>Čas:</v>
          </cell>
          <cell r="I6190" t="e">
            <v>#N/A</v>
          </cell>
          <cell r="V6190" t="str">
            <v/>
          </cell>
        </row>
        <row r="6192">
          <cell r="E6192" t="str">
            <v>Kategória :</v>
          </cell>
          <cell r="F6192" t="str">
            <v>MŽ</v>
          </cell>
        </row>
        <row r="6193">
          <cell r="I6193" t="str">
            <v>Rozhodca</v>
          </cell>
          <cell r="P6193" t="str">
            <v>Víťaz</v>
          </cell>
        </row>
        <row r="6194">
          <cell r="E6194" t="str">
            <v>Skupina :</v>
          </cell>
          <cell r="F6194" t="e">
            <v>#N/A</v>
          </cell>
          <cell r="I6194" t="e">
            <v>#N/A</v>
          </cell>
          <cell r="N6194" t="str">
            <v/>
          </cell>
        </row>
        <row r="6196">
          <cell r="E6196" t="str">
            <v>Zápas:</v>
          </cell>
          <cell r="F6196" t="e">
            <v>#N/A</v>
          </cell>
        </row>
        <row r="6197">
          <cell r="H6197" t="str">
            <v>Udelené karty - priestupok</v>
          </cell>
        </row>
        <row r="6199">
          <cell r="I6199" t="e">
            <v>#N/A</v>
          </cell>
          <cell r="P6199" t="e">
            <v>#N/A</v>
          </cell>
        </row>
        <row r="6200">
          <cell r="H6200" t="str">
            <v>Ž</v>
          </cell>
          <cell r="O6200" t="str">
            <v>Ž</v>
          </cell>
        </row>
        <row r="6201">
          <cell r="H6201" t="str">
            <v>ŽČ</v>
          </cell>
          <cell r="O6201" t="str">
            <v>ŽČ</v>
          </cell>
        </row>
        <row r="6202">
          <cell r="H6202" t="str">
            <v>ŽČ</v>
          </cell>
          <cell r="O6202" t="str">
            <v>ŽČ</v>
          </cell>
        </row>
        <row r="6205">
          <cell r="A6205" t="e">
            <v>#N/A</v>
          </cell>
          <cell r="E6205" t="str">
            <v xml:space="preserve">zápas č. </v>
          </cell>
          <cell r="F6205" t="str">
            <v/>
          </cell>
          <cell r="H6205" t="str">
            <v>Servis</v>
          </cell>
          <cell r="V6205" t="str">
            <v>pomer</v>
          </cell>
          <cell r="Z6205" t="str">
            <v/>
          </cell>
          <cell r="AA6205" t="str">
            <v/>
          </cell>
        </row>
        <row r="6206">
          <cell r="G6206" t="str">
            <v>Time out</v>
          </cell>
          <cell r="H6206" t="str">
            <v>Príjem</v>
          </cell>
          <cell r="N6206">
            <v>1</v>
          </cell>
          <cell r="O6206">
            <v>2</v>
          </cell>
          <cell r="P6206">
            <v>3</v>
          </cell>
          <cell r="Q6206">
            <v>4</v>
          </cell>
          <cell r="R6206">
            <v>5</v>
          </cell>
          <cell r="S6206">
            <v>6</v>
          </cell>
          <cell r="T6206">
            <v>7</v>
          </cell>
          <cell r="V6206" t="str">
            <v>setov</v>
          </cell>
        </row>
        <row r="6207">
          <cell r="A6207" t="e">
            <v>#N/A</v>
          </cell>
          <cell r="E6207" t="str">
            <v>Stôl:</v>
          </cell>
          <cell r="F6207" t="e">
            <v>#N/A</v>
          </cell>
          <cell r="I6207" t="e">
            <v>#N/A</v>
          </cell>
          <cell r="V6207" t="str">
            <v/>
          </cell>
        </row>
        <row r="6209">
          <cell r="E6209" t="str">
            <v>Dátum:</v>
          </cell>
          <cell r="F6209">
            <v>43211</v>
          </cell>
        </row>
        <row r="6210">
          <cell r="A6210" t="e">
            <v>#N/A</v>
          </cell>
          <cell r="E6210" t="str">
            <v>Čas:</v>
          </cell>
          <cell r="I6210" t="e">
            <v>#N/A</v>
          </cell>
          <cell r="V6210" t="str">
            <v/>
          </cell>
        </row>
        <row r="6212">
          <cell r="E6212" t="str">
            <v>Kategória :</v>
          </cell>
          <cell r="F6212" t="str">
            <v>MŽ</v>
          </cell>
        </row>
        <row r="6213">
          <cell r="I6213" t="str">
            <v>Rozhodca</v>
          </cell>
          <cell r="P6213" t="str">
            <v>Víťaz</v>
          </cell>
        </row>
        <row r="6214">
          <cell r="E6214" t="str">
            <v>Skupina :</v>
          </cell>
          <cell r="F6214" t="e">
            <v>#N/A</v>
          </cell>
          <cell r="I6214" t="e">
            <v>#N/A</v>
          </cell>
          <cell r="N6214" t="str">
            <v/>
          </cell>
        </row>
        <row r="6216">
          <cell r="E6216" t="str">
            <v>Zápas:</v>
          </cell>
          <cell r="F6216" t="e">
            <v>#N/A</v>
          </cell>
        </row>
        <row r="6217">
          <cell r="H6217" t="str">
            <v>Udelené karty - priestupok</v>
          </cell>
        </row>
        <row r="6219">
          <cell r="I6219" t="e">
            <v>#N/A</v>
          </cell>
          <cell r="P6219" t="e">
            <v>#N/A</v>
          </cell>
        </row>
        <row r="6220">
          <cell r="H6220" t="str">
            <v>Ž</v>
          </cell>
          <cell r="O6220" t="str">
            <v>Ž</v>
          </cell>
        </row>
        <row r="6221">
          <cell r="H6221" t="str">
            <v>ŽČ</v>
          </cell>
          <cell r="O6221" t="str">
            <v>ŽČ</v>
          </cell>
        </row>
        <row r="6222">
          <cell r="H6222" t="str">
            <v>ŽČ</v>
          </cell>
          <cell r="O6222" t="str">
            <v>ŽČ</v>
          </cell>
        </row>
        <row r="6225">
          <cell r="A6225" t="e">
            <v>#N/A</v>
          </cell>
          <cell r="E6225" t="str">
            <v xml:space="preserve">zápas č. </v>
          </cell>
          <cell r="F6225" t="str">
            <v/>
          </cell>
          <cell r="H6225" t="str">
            <v>Servis</v>
          </cell>
          <cell r="V6225" t="str">
            <v>pomer</v>
          </cell>
          <cell r="Z6225" t="str">
            <v/>
          </cell>
          <cell r="AA6225" t="str">
            <v/>
          </cell>
        </row>
        <row r="6226">
          <cell r="G6226" t="str">
            <v>Time out</v>
          </cell>
          <cell r="H6226" t="str">
            <v>Príjem</v>
          </cell>
          <cell r="N6226">
            <v>1</v>
          </cell>
          <cell r="O6226">
            <v>2</v>
          </cell>
          <cell r="P6226">
            <v>3</v>
          </cell>
          <cell r="Q6226">
            <v>4</v>
          </cell>
          <cell r="R6226">
            <v>5</v>
          </cell>
          <cell r="S6226">
            <v>6</v>
          </cell>
          <cell r="T6226">
            <v>7</v>
          </cell>
          <cell r="V6226" t="str">
            <v>setov</v>
          </cell>
        </row>
        <row r="6227">
          <cell r="A6227" t="e">
            <v>#N/A</v>
          </cell>
          <cell r="E6227" t="str">
            <v>Stôl:</v>
          </cell>
          <cell r="F6227" t="e">
            <v>#N/A</v>
          </cell>
          <cell r="I6227" t="e">
            <v>#N/A</v>
          </cell>
          <cell r="V6227" t="str">
            <v/>
          </cell>
        </row>
        <row r="6229">
          <cell r="E6229" t="str">
            <v>Dátum:</v>
          </cell>
          <cell r="F6229">
            <v>43211</v>
          </cell>
        </row>
        <row r="6230">
          <cell r="A6230" t="e">
            <v>#N/A</v>
          </cell>
          <cell r="E6230" t="str">
            <v>Čas:</v>
          </cell>
          <cell r="I6230" t="e">
            <v>#N/A</v>
          </cell>
          <cell r="V6230" t="str">
            <v/>
          </cell>
        </row>
        <row r="6232">
          <cell r="E6232" t="str">
            <v>Kategória :</v>
          </cell>
          <cell r="F6232" t="str">
            <v>MŽ</v>
          </cell>
        </row>
        <row r="6233">
          <cell r="I6233" t="str">
            <v>Rozhodca</v>
          </cell>
          <cell r="P6233" t="str">
            <v>Víťaz</v>
          </cell>
        </row>
        <row r="6234">
          <cell r="E6234" t="str">
            <v>Skupina :</v>
          </cell>
          <cell r="F6234" t="e">
            <v>#N/A</v>
          </cell>
          <cell r="I6234" t="e">
            <v>#N/A</v>
          </cell>
          <cell r="N6234" t="str">
            <v/>
          </cell>
        </row>
        <row r="6236">
          <cell r="E6236" t="str">
            <v>Zápas:</v>
          </cell>
          <cell r="F6236" t="e">
            <v>#N/A</v>
          </cell>
        </row>
        <row r="6237">
          <cell r="H6237" t="str">
            <v>Udelené karty - priestupok</v>
          </cell>
        </row>
        <row r="6239">
          <cell r="I6239" t="e">
            <v>#N/A</v>
          </cell>
          <cell r="P6239" t="e">
            <v>#N/A</v>
          </cell>
        </row>
        <row r="6240">
          <cell r="H6240" t="str">
            <v>Ž</v>
          </cell>
          <cell r="O6240" t="str">
            <v>Ž</v>
          </cell>
        </row>
        <row r="6241">
          <cell r="H6241" t="str">
            <v>ŽČ</v>
          </cell>
          <cell r="O6241" t="str">
            <v>ŽČ</v>
          </cell>
        </row>
        <row r="6242">
          <cell r="H6242" t="str">
            <v>ŽČ</v>
          </cell>
          <cell r="O6242" t="str">
            <v>ŽČ</v>
          </cell>
        </row>
        <row r="6245">
          <cell r="A6245" t="e">
            <v>#N/A</v>
          </cell>
          <cell r="E6245" t="str">
            <v xml:space="preserve">zápas č. </v>
          </cell>
          <cell r="F6245" t="str">
            <v/>
          </cell>
          <cell r="H6245" t="str">
            <v>Servis</v>
          </cell>
          <cell r="V6245" t="str">
            <v>pomer</v>
          </cell>
          <cell r="Z6245" t="str">
            <v/>
          </cell>
          <cell r="AA6245" t="str">
            <v/>
          </cell>
        </row>
        <row r="6246">
          <cell r="G6246" t="str">
            <v>Time out</v>
          </cell>
          <cell r="H6246" t="str">
            <v>Príjem</v>
          </cell>
          <cell r="N6246">
            <v>1</v>
          </cell>
          <cell r="O6246">
            <v>2</v>
          </cell>
          <cell r="P6246">
            <v>3</v>
          </cell>
          <cell r="Q6246">
            <v>4</v>
          </cell>
          <cell r="R6246">
            <v>5</v>
          </cell>
          <cell r="S6246">
            <v>6</v>
          </cell>
          <cell r="T6246">
            <v>7</v>
          </cell>
          <cell r="V6246" t="str">
            <v>setov</v>
          </cell>
        </row>
        <row r="6247">
          <cell r="A6247" t="e">
            <v>#N/A</v>
          </cell>
          <cell r="E6247" t="str">
            <v>Stôl:</v>
          </cell>
          <cell r="F6247" t="e">
            <v>#N/A</v>
          </cell>
          <cell r="I6247" t="e">
            <v>#N/A</v>
          </cell>
          <cell r="V6247" t="str">
            <v/>
          </cell>
        </row>
        <row r="6249">
          <cell r="E6249" t="str">
            <v>Dátum:</v>
          </cell>
          <cell r="F6249">
            <v>43211</v>
          </cell>
        </row>
        <row r="6250">
          <cell r="A6250" t="e">
            <v>#N/A</v>
          </cell>
          <cell r="E6250" t="str">
            <v>Čas:</v>
          </cell>
          <cell r="I6250" t="e">
            <v>#N/A</v>
          </cell>
          <cell r="V6250" t="str">
            <v/>
          </cell>
        </row>
        <row r="6252">
          <cell r="E6252" t="str">
            <v>Kategória :</v>
          </cell>
          <cell r="F6252" t="str">
            <v>MŽ</v>
          </cell>
        </row>
        <row r="6253">
          <cell r="I6253" t="str">
            <v>Rozhodca</v>
          </cell>
          <cell r="P6253" t="str">
            <v>Víťaz</v>
          </cell>
        </row>
        <row r="6254">
          <cell r="E6254" t="str">
            <v>Skupina :</v>
          </cell>
          <cell r="F6254" t="e">
            <v>#N/A</v>
          </cell>
          <cell r="I6254" t="e">
            <v>#N/A</v>
          </cell>
          <cell r="N6254" t="str">
            <v/>
          </cell>
        </row>
        <row r="6256">
          <cell r="E6256" t="str">
            <v>Zápas:</v>
          </cell>
          <cell r="F6256" t="e">
            <v>#N/A</v>
          </cell>
        </row>
        <row r="6257">
          <cell r="H6257" t="str">
            <v>Udelené karty - priestupok</v>
          </cell>
        </row>
        <row r="6259">
          <cell r="I6259" t="e">
            <v>#N/A</v>
          </cell>
          <cell r="P6259" t="e">
            <v>#N/A</v>
          </cell>
        </row>
        <row r="6260">
          <cell r="H6260" t="str">
            <v>Ž</v>
          </cell>
          <cell r="O6260" t="str">
            <v>Ž</v>
          </cell>
        </row>
        <row r="6261">
          <cell r="H6261" t="str">
            <v>ŽČ</v>
          </cell>
          <cell r="O6261" t="str">
            <v>ŽČ</v>
          </cell>
        </row>
        <row r="6262">
          <cell r="H6262" t="str">
            <v>ŽČ</v>
          </cell>
          <cell r="O6262" t="str">
            <v>ŽČ</v>
          </cell>
        </row>
        <row r="6265">
          <cell r="A6265" t="e">
            <v>#N/A</v>
          </cell>
          <cell r="E6265" t="str">
            <v xml:space="preserve">zápas č. </v>
          </cell>
          <cell r="F6265" t="str">
            <v/>
          </cell>
          <cell r="H6265" t="str">
            <v>Servis</v>
          </cell>
          <cell r="V6265" t="str">
            <v>pomer</v>
          </cell>
          <cell r="Z6265" t="str">
            <v/>
          </cell>
          <cell r="AA6265" t="str">
            <v/>
          </cell>
        </row>
        <row r="6266">
          <cell r="G6266" t="str">
            <v>Time out</v>
          </cell>
          <cell r="H6266" t="str">
            <v>Príjem</v>
          </cell>
          <cell r="N6266">
            <v>1</v>
          </cell>
          <cell r="O6266">
            <v>2</v>
          </cell>
          <cell r="P6266">
            <v>3</v>
          </cell>
          <cell r="Q6266">
            <v>4</v>
          </cell>
          <cell r="R6266">
            <v>5</v>
          </cell>
          <cell r="S6266">
            <v>6</v>
          </cell>
          <cell r="T6266">
            <v>7</v>
          </cell>
          <cell r="V6266" t="str">
            <v>setov</v>
          </cell>
        </row>
        <row r="6267">
          <cell r="A6267" t="e">
            <v>#N/A</v>
          </cell>
          <cell r="E6267" t="str">
            <v>Stôl:</v>
          </cell>
          <cell r="F6267" t="e">
            <v>#N/A</v>
          </cell>
          <cell r="I6267" t="e">
            <v>#N/A</v>
          </cell>
          <cell r="V6267" t="str">
            <v/>
          </cell>
        </row>
        <row r="6269">
          <cell r="E6269" t="str">
            <v>Dátum:</v>
          </cell>
          <cell r="F6269">
            <v>43211</v>
          </cell>
        </row>
        <row r="6270">
          <cell r="A6270" t="e">
            <v>#N/A</v>
          </cell>
          <cell r="E6270" t="str">
            <v>Čas:</v>
          </cell>
          <cell r="I6270" t="e">
            <v>#N/A</v>
          </cell>
          <cell r="V6270" t="str">
            <v/>
          </cell>
        </row>
        <row r="6272">
          <cell r="E6272" t="str">
            <v>Kategória :</v>
          </cell>
          <cell r="F6272" t="str">
            <v>MŽ</v>
          </cell>
        </row>
        <row r="6273">
          <cell r="I6273" t="str">
            <v>Rozhodca</v>
          </cell>
          <cell r="P6273" t="str">
            <v>Víťaz</v>
          </cell>
        </row>
        <row r="6274">
          <cell r="E6274" t="str">
            <v>Skupina :</v>
          </cell>
          <cell r="F6274" t="e">
            <v>#N/A</v>
          </cell>
          <cell r="I6274" t="e">
            <v>#N/A</v>
          </cell>
          <cell r="N6274" t="str">
            <v/>
          </cell>
        </row>
        <row r="6276">
          <cell r="E6276" t="str">
            <v>Zápas:</v>
          </cell>
          <cell r="F6276" t="e">
            <v>#N/A</v>
          </cell>
        </row>
        <row r="6277">
          <cell r="H6277" t="str">
            <v>Udelené karty - priestupok</v>
          </cell>
        </row>
        <row r="6279">
          <cell r="I6279" t="e">
            <v>#N/A</v>
          </cell>
          <cell r="P6279" t="e">
            <v>#N/A</v>
          </cell>
        </row>
        <row r="6280">
          <cell r="H6280" t="str">
            <v>Ž</v>
          </cell>
          <cell r="O6280" t="str">
            <v>Ž</v>
          </cell>
        </row>
        <row r="6281">
          <cell r="H6281" t="str">
            <v>ŽČ</v>
          </cell>
          <cell r="O6281" t="str">
            <v>ŽČ</v>
          </cell>
        </row>
        <row r="6282">
          <cell r="H6282" t="str">
            <v>ŽČ</v>
          </cell>
          <cell r="O6282" t="str">
            <v>ŽČ</v>
          </cell>
        </row>
        <row r="6285">
          <cell r="A6285" t="e">
            <v>#N/A</v>
          </cell>
          <cell r="E6285" t="str">
            <v xml:space="preserve">zápas č. </v>
          </cell>
          <cell r="F6285" t="str">
            <v/>
          </cell>
          <cell r="H6285" t="str">
            <v>Servis</v>
          </cell>
          <cell r="V6285" t="str">
            <v>pomer</v>
          </cell>
          <cell r="Z6285" t="str">
            <v/>
          </cell>
          <cell r="AA6285" t="str">
            <v/>
          </cell>
        </row>
        <row r="6286">
          <cell r="G6286" t="str">
            <v>Time out</v>
          </cell>
          <cell r="H6286" t="str">
            <v>Príjem</v>
          </cell>
          <cell r="N6286">
            <v>1</v>
          </cell>
          <cell r="O6286">
            <v>2</v>
          </cell>
          <cell r="P6286">
            <v>3</v>
          </cell>
          <cell r="Q6286">
            <v>4</v>
          </cell>
          <cell r="R6286">
            <v>5</v>
          </cell>
          <cell r="S6286">
            <v>6</v>
          </cell>
          <cell r="T6286">
            <v>7</v>
          </cell>
          <cell r="V6286" t="str">
            <v>setov</v>
          </cell>
        </row>
        <row r="6287">
          <cell r="A6287" t="e">
            <v>#N/A</v>
          </cell>
          <cell r="E6287" t="str">
            <v>Stôl:</v>
          </cell>
          <cell r="F6287" t="e">
            <v>#N/A</v>
          </cell>
          <cell r="I6287" t="e">
            <v>#N/A</v>
          </cell>
          <cell r="V6287" t="str">
            <v/>
          </cell>
        </row>
        <row r="6289">
          <cell r="E6289" t="str">
            <v>Dátum:</v>
          </cell>
          <cell r="F6289">
            <v>43211</v>
          </cell>
        </row>
        <row r="6290">
          <cell r="A6290" t="e">
            <v>#N/A</v>
          </cell>
          <cell r="E6290" t="str">
            <v>Čas:</v>
          </cell>
          <cell r="I6290" t="e">
            <v>#N/A</v>
          </cell>
          <cell r="V6290" t="str">
            <v/>
          </cell>
        </row>
        <row r="6292">
          <cell r="E6292" t="str">
            <v>Kategória :</v>
          </cell>
          <cell r="F6292" t="str">
            <v>MŽ</v>
          </cell>
        </row>
        <row r="6293">
          <cell r="I6293" t="str">
            <v>Rozhodca</v>
          </cell>
          <cell r="P6293" t="str">
            <v>Víťaz</v>
          </cell>
        </row>
        <row r="6294">
          <cell r="E6294" t="str">
            <v>Skupina :</v>
          </cell>
          <cell r="F6294" t="e">
            <v>#N/A</v>
          </cell>
          <cell r="I6294" t="e">
            <v>#N/A</v>
          </cell>
          <cell r="N6294" t="str">
            <v/>
          </cell>
        </row>
        <row r="6296">
          <cell r="E6296" t="str">
            <v>Zápas:</v>
          </cell>
          <cell r="F6296" t="e">
            <v>#N/A</v>
          </cell>
        </row>
        <row r="6297">
          <cell r="H6297" t="str">
            <v>Udelené karty - priestupok</v>
          </cell>
        </row>
        <row r="6299">
          <cell r="I6299" t="e">
            <v>#N/A</v>
          </cell>
          <cell r="P6299" t="e">
            <v>#N/A</v>
          </cell>
        </row>
        <row r="6300">
          <cell r="H6300" t="str">
            <v>Ž</v>
          </cell>
          <cell r="O6300" t="str">
            <v>Ž</v>
          </cell>
        </row>
        <row r="6301">
          <cell r="H6301" t="str">
            <v>ŽČ</v>
          </cell>
          <cell r="O6301" t="str">
            <v>ŽČ</v>
          </cell>
        </row>
        <row r="6302">
          <cell r="H6302" t="str">
            <v>ŽČ</v>
          </cell>
          <cell r="O6302" t="str">
            <v>ŽČ</v>
          </cell>
        </row>
        <row r="6305">
          <cell r="A6305" t="e">
            <v>#N/A</v>
          </cell>
          <cell r="E6305" t="str">
            <v xml:space="preserve">zápas č. </v>
          </cell>
          <cell r="F6305" t="str">
            <v/>
          </cell>
          <cell r="H6305" t="str">
            <v>Servis</v>
          </cell>
          <cell r="V6305" t="str">
            <v>pomer</v>
          </cell>
          <cell r="Z6305" t="str">
            <v/>
          </cell>
          <cell r="AA6305" t="str">
            <v/>
          </cell>
        </row>
        <row r="6306">
          <cell r="G6306" t="str">
            <v>Time out</v>
          </cell>
          <cell r="H6306" t="str">
            <v>Príjem</v>
          </cell>
          <cell r="N6306">
            <v>1</v>
          </cell>
          <cell r="O6306">
            <v>2</v>
          </cell>
          <cell r="P6306">
            <v>3</v>
          </cell>
          <cell r="Q6306">
            <v>4</v>
          </cell>
          <cell r="R6306">
            <v>5</v>
          </cell>
          <cell r="S6306">
            <v>6</v>
          </cell>
          <cell r="T6306">
            <v>7</v>
          </cell>
          <cell r="V6306" t="str">
            <v>setov</v>
          </cell>
        </row>
        <row r="6307">
          <cell r="A6307" t="e">
            <v>#N/A</v>
          </cell>
          <cell r="E6307" t="str">
            <v>Stôl:</v>
          </cell>
          <cell r="F6307" t="e">
            <v>#N/A</v>
          </cell>
          <cell r="I6307" t="e">
            <v>#N/A</v>
          </cell>
          <cell r="V6307" t="str">
            <v/>
          </cell>
        </row>
        <row r="6309">
          <cell r="E6309" t="str">
            <v>Dátum:</v>
          </cell>
          <cell r="F6309">
            <v>43211</v>
          </cell>
        </row>
        <row r="6310">
          <cell r="A6310" t="e">
            <v>#N/A</v>
          </cell>
          <cell r="E6310" t="str">
            <v>Čas:</v>
          </cell>
          <cell r="I6310" t="e">
            <v>#N/A</v>
          </cell>
          <cell r="V6310" t="str">
            <v/>
          </cell>
        </row>
        <row r="6312">
          <cell r="E6312" t="str">
            <v>Kategória :</v>
          </cell>
          <cell r="F6312" t="str">
            <v>MŽ</v>
          </cell>
        </row>
        <row r="6313">
          <cell r="I6313" t="str">
            <v>Rozhodca</v>
          </cell>
          <cell r="P6313" t="str">
            <v>Víťaz</v>
          </cell>
        </row>
        <row r="6314">
          <cell r="E6314" t="str">
            <v>Skupina :</v>
          </cell>
          <cell r="F6314" t="e">
            <v>#N/A</v>
          </cell>
          <cell r="I6314" t="e">
            <v>#N/A</v>
          </cell>
          <cell r="N6314" t="str">
            <v/>
          </cell>
        </row>
        <row r="6316">
          <cell r="E6316" t="str">
            <v>Zápas:</v>
          </cell>
          <cell r="F6316" t="e">
            <v>#N/A</v>
          </cell>
        </row>
        <row r="6317">
          <cell r="H6317" t="str">
            <v>Udelené karty - priestupok</v>
          </cell>
        </row>
        <row r="6319">
          <cell r="I6319" t="e">
            <v>#N/A</v>
          </cell>
          <cell r="P6319" t="e">
            <v>#N/A</v>
          </cell>
        </row>
        <row r="6320">
          <cell r="H6320" t="str">
            <v>Ž</v>
          </cell>
          <cell r="O6320" t="str">
            <v>Ž</v>
          </cell>
        </row>
        <row r="6321">
          <cell r="H6321" t="str">
            <v>ŽČ</v>
          </cell>
          <cell r="O6321" t="str">
            <v>ŽČ</v>
          </cell>
        </row>
        <row r="6322">
          <cell r="H6322" t="str">
            <v>ŽČ</v>
          </cell>
          <cell r="O6322" t="str">
            <v>ŽČ</v>
          </cell>
        </row>
        <row r="6325">
          <cell r="A6325" t="e">
            <v>#N/A</v>
          </cell>
          <cell r="E6325" t="str">
            <v xml:space="preserve">zápas č. </v>
          </cell>
          <cell r="F6325" t="str">
            <v/>
          </cell>
          <cell r="H6325" t="str">
            <v>Servis</v>
          </cell>
          <cell r="V6325" t="str">
            <v>pomer</v>
          </cell>
          <cell r="Z6325" t="str">
            <v/>
          </cell>
          <cell r="AA6325" t="str">
            <v/>
          </cell>
        </row>
        <row r="6326">
          <cell r="G6326" t="str">
            <v>Time out</v>
          </cell>
          <cell r="H6326" t="str">
            <v>Príjem</v>
          </cell>
          <cell r="N6326">
            <v>1</v>
          </cell>
          <cell r="O6326">
            <v>2</v>
          </cell>
          <cell r="P6326">
            <v>3</v>
          </cell>
          <cell r="Q6326">
            <v>4</v>
          </cell>
          <cell r="R6326">
            <v>5</v>
          </cell>
          <cell r="S6326">
            <v>6</v>
          </cell>
          <cell r="T6326">
            <v>7</v>
          </cell>
          <cell r="V6326" t="str">
            <v>setov</v>
          </cell>
        </row>
        <row r="6327">
          <cell r="A6327" t="e">
            <v>#N/A</v>
          </cell>
          <cell r="E6327" t="str">
            <v>Stôl:</v>
          </cell>
          <cell r="F6327" t="e">
            <v>#N/A</v>
          </cell>
          <cell r="I6327" t="e">
            <v>#N/A</v>
          </cell>
          <cell r="V6327" t="str">
            <v/>
          </cell>
        </row>
        <row r="6329">
          <cell r="E6329" t="str">
            <v>Dátum:</v>
          </cell>
          <cell r="F6329">
            <v>43211</v>
          </cell>
        </row>
        <row r="6330">
          <cell r="A6330" t="e">
            <v>#N/A</v>
          </cell>
          <cell r="E6330" t="str">
            <v>Čas:</v>
          </cell>
          <cell r="I6330" t="e">
            <v>#N/A</v>
          </cell>
          <cell r="V6330" t="str">
            <v/>
          </cell>
        </row>
        <row r="6332">
          <cell r="E6332" t="str">
            <v>Kategória :</v>
          </cell>
          <cell r="F6332" t="str">
            <v>MŽ</v>
          </cell>
        </row>
        <row r="6333">
          <cell r="I6333" t="str">
            <v>Rozhodca</v>
          </cell>
          <cell r="P6333" t="str">
            <v>Víťaz</v>
          </cell>
        </row>
        <row r="6334">
          <cell r="E6334" t="str">
            <v>Skupina :</v>
          </cell>
          <cell r="F6334" t="e">
            <v>#N/A</v>
          </cell>
          <cell r="I6334" t="e">
            <v>#N/A</v>
          </cell>
          <cell r="N6334" t="str">
            <v/>
          </cell>
        </row>
        <row r="6336">
          <cell r="E6336" t="str">
            <v>Zápas:</v>
          </cell>
          <cell r="F6336" t="e">
            <v>#N/A</v>
          </cell>
        </row>
        <row r="6337">
          <cell r="H6337" t="str">
            <v>Udelené karty - priestupok</v>
          </cell>
        </row>
        <row r="6339">
          <cell r="I6339" t="e">
            <v>#N/A</v>
          </cell>
          <cell r="P6339" t="e">
            <v>#N/A</v>
          </cell>
        </row>
        <row r="6340">
          <cell r="H6340" t="str">
            <v>Ž</v>
          </cell>
          <cell r="O6340" t="str">
            <v>Ž</v>
          </cell>
        </row>
        <row r="6341">
          <cell r="H6341" t="str">
            <v>ŽČ</v>
          </cell>
          <cell r="O6341" t="str">
            <v>ŽČ</v>
          </cell>
        </row>
        <row r="6342">
          <cell r="H6342" t="str">
            <v>ŽČ</v>
          </cell>
          <cell r="O6342" t="str">
            <v>ŽČ</v>
          </cell>
        </row>
        <row r="6345">
          <cell r="A6345" t="e">
            <v>#N/A</v>
          </cell>
          <cell r="E6345" t="str">
            <v xml:space="preserve">zápas č. </v>
          </cell>
          <cell r="F6345" t="str">
            <v/>
          </cell>
          <cell r="H6345" t="str">
            <v>Servis</v>
          </cell>
          <cell r="V6345" t="str">
            <v>pomer</v>
          </cell>
          <cell r="Z6345" t="str">
            <v/>
          </cell>
          <cell r="AA6345" t="str">
            <v/>
          </cell>
        </row>
        <row r="6346">
          <cell r="G6346" t="str">
            <v>Time out</v>
          </cell>
          <cell r="H6346" t="str">
            <v>Príjem</v>
          </cell>
          <cell r="N6346">
            <v>1</v>
          </cell>
          <cell r="O6346">
            <v>2</v>
          </cell>
          <cell r="P6346">
            <v>3</v>
          </cell>
          <cell r="Q6346">
            <v>4</v>
          </cell>
          <cell r="R6346">
            <v>5</v>
          </cell>
          <cell r="S6346">
            <v>6</v>
          </cell>
          <cell r="T6346">
            <v>7</v>
          </cell>
          <cell r="V6346" t="str">
            <v>setov</v>
          </cell>
        </row>
        <row r="6347">
          <cell r="A6347" t="e">
            <v>#N/A</v>
          </cell>
          <cell r="E6347" t="str">
            <v>Stôl:</v>
          </cell>
          <cell r="F6347" t="e">
            <v>#N/A</v>
          </cell>
          <cell r="I6347" t="e">
            <v>#N/A</v>
          </cell>
          <cell r="V6347" t="str">
            <v/>
          </cell>
        </row>
        <row r="6349">
          <cell r="E6349" t="str">
            <v>Dátum:</v>
          </cell>
          <cell r="F6349">
            <v>43211</v>
          </cell>
        </row>
        <row r="6350">
          <cell r="A6350" t="e">
            <v>#N/A</v>
          </cell>
          <cell r="E6350" t="str">
            <v>Čas:</v>
          </cell>
          <cell r="I6350" t="e">
            <v>#N/A</v>
          </cell>
          <cell r="V6350" t="str">
            <v/>
          </cell>
        </row>
        <row r="6352">
          <cell r="E6352" t="str">
            <v>Kategória :</v>
          </cell>
          <cell r="F6352" t="str">
            <v>MŽ</v>
          </cell>
        </row>
        <row r="6353">
          <cell r="I6353" t="str">
            <v>Rozhodca</v>
          </cell>
          <cell r="P6353" t="str">
            <v>Víťaz</v>
          </cell>
        </row>
        <row r="6354">
          <cell r="E6354" t="str">
            <v>Skupina :</v>
          </cell>
          <cell r="F6354" t="e">
            <v>#N/A</v>
          </cell>
          <cell r="I6354" t="e">
            <v>#N/A</v>
          </cell>
          <cell r="N6354" t="str">
            <v/>
          </cell>
        </row>
        <row r="6356">
          <cell r="E6356" t="str">
            <v>Zápas:</v>
          </cell>
          <cell r="F6356" t="e">
            <v>#N/A</v>
          </cell>
        </row>
        <row r="6357">
          <cell r="H6357" t="str">
            <v>Udelené karty - priestupok</v>
          </cell>
        </row>
        <row r="6359">
          <cell r="I6359" t="e">
            <v>#N/A</v>
          </cell>
          <cell r="P6359" t="e">
            <v>#N/A</v>
          </cell>
        </row>
        <row r="6360">
          <cell r="H6360" t="str">
            <v>Ž</v>
          </cell>
          <cell r="O6360" t="str">
            <v>Ž</v>
          </cell>
        </row>
        <row r="6361">
          <cell r="H6361" t="str">
            <v>ŽČ</v>
          </cell>
          <cell r="O6361" t="str">
            <v>ŽČ</v>
          </cell>
        </row>
        <row r="6362">
          <cell r="H6362" t="str">
            <v>ŽČ</v>
          </cell>
          <cell r="O6362" t="str">
            <v>ŽČ</v>
          </cell>
        </row>
        <row r="6365">
          <cell r="A6365" t="e">
            <v>#N/A</v>
          </cell>
          <cell r="E6365" t="str">
            <v xml:space="preserve">zápas č. </v>
          </cell>
          <cell r="F6365" t="str">
            <v/>
          </cell>
          <cell r="H6365" t="str">
            <v>Servis</v>
          </cell>
          <cell r="V6365" t="str">
            <v>pomer</v>
          </cell>
          <cell r="Z6365" t="str">
            <v/>
          </cell>
          <cell r="AA6365" t="str">
            <v/>
          </cell>
        </row>
        <row r="6366">
          <cell r="G6366" t="str">
            <v>Time out</v>
          </cell>
          <cell r="H6366" t="str">
            <v>Príjem</v>
          </cell>
          <cell r="N6366">
            <v>1</v>
          </cell>
          <cell r="O6366">
            <v>2</v>
          </cell>
          <cell r="P6366">
            <v>3</v>
          </cell>
          <cell r="Q6366">
            <v>4</v>
          </cell>
          <cell r="R6366">
            <v>5</v>
          </cell>
          <cell r="S6366">
            <v>6</v>
          </cell>
          <cell r="T6366">
            <v>7</v>
          </cell>
          <cell r="V6366" t="str">
            <v>setov</v>
          </cell>
        </row>
        <row r="6367">
          <cell r="A6367" t="e">
            <v>#N/A</v>
          </cell>
          <cell r="E6367" t="str">
            <v>Stôl:</v>
          </cell>
          <cell r="F6367" t="e">
            <v>#N/A</v>
          </cell>
          <cell r="I6367" t="e">
            <v>#N/A</v>
          </cell>
          <cell r="V6367" t="str">
            <v/>
          </cell>
        </row>
        <row r="6369">
          <cell r="E6369" t="str">
            <v>Dátum:</v>
          </cell>
          <cell r="F6369">
            <v>43211</v>
          </cell>
        </row>
        <row r="6370">
          <cell r="A6370" t="e">
            <v>#N/A</v>
          </cell>
          <cell r="E6370" t="str">
            <v>Čas:</v>
          </cell>
          <cell r="I6370" t="e">
            <v>#N/A</v>
          </cell>
          <cell r="V6370" t="str">
            <v/>
          </cell>
        </row>
        <row r="6372">
          <cell r="E6372" t="str">
            <v>Kategória :</v>
          </cell>
          <cell r="F6372" t="str">
            <v>MŽ</v>
          </cell>
        </row>
        <row r="6373">
          <cell r="I6373" t="str">
            <v>Rozhodca</v>
          </cell>
          <cell r="P6373" t="str">
            <v>Víťaz</v>
          </cell>
        </row>
        <row r="6374">
          <cell r="E6374" t="str">
            <v>Skupina :</v>
          </cell>
          <cell r="F6374" t="e">
            <v>#N/A</v>
          </cell>
          <cell r="I6374" t="e">
            <v>#N/A</v>
          </cell>
          <cell r="N6374" t="str">
            <v/>
          </cell>
        </row>
        <row r="6376">
          <cell r="E6376" t="str">
            <v>Zápas:</v>
          </cell>
          <cell r="F6376" t="e">
            <v>#N/A</v>
          </cell>
        </row>
        <row r="6377">
          <cell r="H6377" t="str">
            <v>Udelené karty - priestupok</v>
          </cell>
        </row>
        <row r="6379">
          <cell r="I6379" t="e">
            <v>#N/A</v>
          </cell>
          <cell r="P6379" t="e">
            <v>#N/A</v>
          </cell>
        </row>
        <row r="6380">
          <cell r="H6380" t="str">
            <v>Ž</v>
          </cell>
          <cell r="O6380" t="str">
            <v>Ž</v>
          </cell>
        </row>
        <row r="6381">
          <cell r="H6381" t="str">
            <v>ŽČ</v>
          </cell>
          <cell r="O6381" t="str">
            <v>ŽČ</v>
          </cell>
        </row>
        <row r="6382">
          <cell r="H6382" t="str">
            <v>ŽČ</v>
          </cell>
          <cell r="O6382" t="str">
            <v>ŽČ</v>
          </cell>
        </row>
        <row r="6385">
          <cell r="A6385" t="e">
            <v>#N/A</v>
          </cell>
          <cell r="E6385" t="str">
            <v xml:space="preserve">zápas č. </v>
          </cell>
          <cell r="F6385" t="str">
            <v/>
          </cell>
          <cell r="H6385" t="str">
            <v>Servis</v>
          </cell>
          <cell r="V6385" t="str">
            <v>pomer</v>
          </cell>
          <cell r="Z6385" t="str">
            <v/>
          </cell>
          <cell r="AA6385" t="str">
            <v/>
          </cell>
        </row>
        <row r="6386">
          <cell r="G6386" t="str">
            <v>Time out</v>
          </cell>
          <cell r="H6386" t="str">
            <v>Príjem</v>
          </cell>
          <cell r="N6386">
            <v>1</v>
          </cell>
          <cell r="O6386">
            <v>2</v>
          </cell>
          <cell r="P6386">
            <v>3</v>
          </cell>
          <cell r="Q6386">
            <v>4</v>
          </cell>
          <cell r="R6386">
            <v>5</v>
          </cell>
          <cell r="S6386">
            <v>6</v>
          </cell>
          <cell r="T6386">
            <v>7</v>
          </cell>
          <cell r="V6386" t="str">
            <v>setov</v>
          </cell>
        </row>
        <row r="6387">
          <cell r="A6387" t="e">
            <v>#N/A</v>
          </cell>
          <cell r="E6387" t="str">
            <v>Stôl:</v>
          </cell>
          <cell r="F6387" t="e">
            <v>#N/A</v>
          </cell>
          <cell r="I6387" t="e">
            <v>#N/A</v>
          </cell>
          <cell r="V6387" t="str">
            <v/>
          </cell>
        </row>
        <row r="6389">
          <cell r="E6389" t="str">
            <v>Dátum:</v>
          </cell>
          <cell r="F6389">
            <v>43211</v>
          </cell>
        </row>
        <row r="6390">
          <cell r="A6390" t="e">
            <v>#N/A</v>
          </cell>
          <cell r="E6390" t="str">
            <v>Čas:</v>
          </cell>
          <cell r="I6390" t="e">
            <v>#N/A</v>
          </cell>
          <cell r="V6390" t="str">
            <v/>
          </cell>
        </row>
        <row r="6392">
          <cell r="E6392" t="str">
            <v>Kategória :</v>
          </cell>
          <cell r="F6392" t="str">
            <v>MŽ</v>
          </cell>
        </row>
        <row r="6393">
          <cell r="I6393" t="str">
            <v>Rozhodca</v>
          </cell>
          <cell r="P6393" t="str">
            <v>Víťaz</v>
          </cell>
        </row>
        <row r="6394">
          <cell r="E6394" t="str">
            <v>Skupina :</v>
          </cell>
          <cell r="F6394" t="e">
            <v>#N/A</v>
          </cell>
          <cell r="I6394" t="e">
            <v>#N/A</v>
          </cell>
          <cell r="N6394" t="str">
            <v/>
          </cell>
        </row>
        <row r="6396">
          <cell r="E6396" t="str">
            <v>Zápas:</v>
          </cell>
          <cell r="F6396" t="e">
            <v>#N/A</v>
          </cell>
        </row>
        <row r="6397">
          <cell r="H6397" t="str">
            <v>Udelené karty - priestupok</v>
          </cell>
        </row>
        <row r="6399">
          <cell r="I6399" t="e">
            <v>#N/A</v>
          </cell>
          <cell r="P6399" t="e">
            <v>#N/A</v>
          </cell>
        </row>
        <row r="6400">
          <cell r="H6400" t="str">
            <v>Ž</v>
          </cell>
          <cell r="O6400" t="str">
            <v>Ž</v>
          </cell>
        </row>
        <row r="6401">
          <cell r="H6401" t="str">
            <v>ŽČ</v>
          </cell>
          <cell r="O6401" t="str">
            <v>ŽČ</v>
          </cell>
        </row>
        <row r="6402">
          <cell r="H6402" t="str">
            <v>ŽČ</v>
          </cell>
          <cell r="O6402" t="str">
            <v>ŽČ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X819"/>
  <sheetViews>
    <sheetView tabSelected="1" topLeftCell="J1" workbookViewId="0">
      <selection sqref="A1:XFD1048576"/>
    </sheetView>
  </sheetViews>
  <sheetFormatPr defaultRowHeight="45"/>
  <cols>
    <col min="1" max="1" width="23.140625" style="11" hidden="1" customWidth="1"/>
    <col min="2" max="2" width="23.140625" style="12" hidden="1" customWidth="1"/>
    <col min="3" max="3" width="23.140625" style="13" customWidth="1"/>
    <col min="4" max="4" width="40.7109375" customWidth="1"/>
    <col min="5" max="5" width="64.28515625" style="21" customWidth="1"/>
    <col min="6" max="6" width="85.85546875" style="21" customWidth="1"/>
    <col min="7" max="7" width="14.28515625" style="22" customWidth="1"/>
    <col min="8" max="8" width="15.5703125" style="22" customWidth="1"/>
    <col min="9" max="9" width="12.5703125" customWidth="1"/>
    <col min="10" max="10" width="1.28515625" customWidth="1"/>
    <col min="11" max="11" width="14" customWidth="1"/>
    <col min="12" max="12" width="11.42578125" customWidth="1"/>
    <col min="13" max="13" width="1.28515625" customWidth="1"/>
    <col min="14" max="14" width="11.85546875" customWidth="1"/>
    <col min="15" max="15" width="13.5703125" customWidth="1"/>
    <col min="16" max="16" width="1.28515625" customWidth="1"/>
    <col min="17" max="17" width="13.5703125" customWidth="1"/>
    <col min="18" max="18" width="14.28515625" customWidth="1"/>
    <col min="19" max="19" width="1.42578125" customWidth="1"/>
    <col min="20" max="20" width="12.5703125" customWidth="1"/>
    <col min="21" max="21" width="15" customWidth="1"/>
    <col min="22" max="22" width="1.28515625" customWidth="1"/>
    <col min="23" max="23" width="15.28515625" customWidth="1"/>
    <col min="24" max="25" width="14.7109375" customWidth="1"/>
    <col min="26" max="26" width="14.42578125" customWidth="1"/>
    <col min="27" max="27" width="8.85546875" style="2" customWidth="1"/>
    <col min="28" max="28" width="10.7109375" style="15" customWidth="1"/>
    <col min="29" max="29" width="26.42578125" style="15" customWidth="1"/>
    <col min="30" max="30" width="6.42578125" hidden="1" customWidth="1"/>
    <col min="31" max="31" width="29.28515625" hidden="1" customWidth="1"/>
    <col min="32" max="33" width="20.7109375" hidden="1" customWidth="1"/>
    <col min="34" max="36" width="20.7109375" style="16" hidden="1" customWidth="1"/>
    <col min="37" max="37" width="65" style="16" hidden="1" customWidth="1"/>
    <col min="38" max="40" width="20.7109375" style="16" hidden="1" customWidth="1"/>
    <col min="41" max="42" width="20.7109375" style="17" hidden="1" customWidth="1"/>
    <col min="43" max="43" width="30" style="17" hidden="1" customWidth="1"/>
    <col min="44" max="44" width="20.7109375" style="17" hidden="1" customWidth="1"/>
    <col min="45" max="45" width="20.7109375" hidden="1" customWidth="1"/>
    <col min="46" max="52" width="20.7109375" style="16" hidden="1" customWidth="1"/>
    <col min="53" max="60" width="20.7109375" hidden="1" customWidth="1"/>
    <col min="61" max="61" width="20.7109375" style="18" hidden="1" customWidth="1"/>
    <col min="62" max="62" width="20.7109375" style="19" hidden="1" customWidth="1"/>
    <col min="63" max="65" width="20.7109375" style="20" hidden="1" customWidth="1"/>
    <col min="66" max="68" width="20.7109375" style="23" hidden="1" customWidth="1"/>
    <col min="69" max="69" width="20.7109375" hidden="1" customWidth="1"/>
    <col min="70" max="72" width="9.140625" hidden="1" customWidth="1"/>
    <col min="73" max="73" width="17.42578125" hidden="1" customWidth="1"/>
    <col min="74" max="74" width="12" hidden="1" customWidth="1"/>
    <col min="75" max="76" width="9.140625" hidden="1" customWidth="1"/>
    <col min="77" max="92" width="9.140625" customWidth="1"/>
  </cols>
  <sheetData>
    <row r="1" spans="1:74" s="2" customFormat="1" ht="45.75" thickBot="1">
      <c r="A1" s="1"/>
      <c r="B1" s="2">
        <f>MAX('[1]S 3'!C5:C537)</f>
        <v>0</v>
      </c>
      <c r="C1" s="2" t="s">
        <v>0</v>
      </c>
      <c r="E1" s="3" t="str">
        <f>[1]vylosovanie!J5</f>
        <v>MŽ</v>
      </c>
      <c r="F1" s="4"/>
      <c r="G1" s="5" t="s">
        <v>1</v>
      </c>
      <c r="H1" s="6"/>
      <c r="Q1" s="7" t="s">
        <v>2</v>
      </c>
      <c r="AO1" s="3"/>
      <c r="AP1" s="3"/>
      <c r="AQ1" s="3"/>
      <c r="AR1" s="3"/>
      <c r="BI1" s="8"/>
      <c r="BJ1" s="8"/>
      <c r="BK1" s="9"/>
      <c r="BL1" s="9"/>
      <c r="BM1" s="9"/>
      <c r="BN1" s="10"/>
      <c r="BO1" s="10"/>
      <c r="BP1" s="10"/>
    </row>
    <row r="2" spans="1:74" ht="44.25"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BN2" s="19"/>
      <c r="BO2" s="19"/>
      <c r="BP2" s="19"/>
    </row>
    <row r="4" spans="1:74" ht="45.75" thickBot="1">
      <c r="A4" s="24" t="s">
        <v>3</v>
      </c>
      <c r="D4" s="25"/>
      <c r="F4" s="26"/>
      <c r="G4" s="27"/>
      <c r="BC4" t="s">
        <v>4</v>
      </c>
    </row>
    <row r="5" spans="1:74" s="15" customFormat="1" ht="90.75" thickBot="1">
      <c r="A5" s="11" t="str">
        <f>CONCATENATE(E5," 1-2")</f>
        <v>A 1-2</v>
      </c>
      <c r="B5" s="15" t="s">
        <v>5</v>
      </c>
      <c r="C5" s="28">
        <f>IF([1]vylosovanie!O2=0,"X",IF(B1=0,1,B1+1))</f>
        <v>1</v>
      </c>
      <c r="D5" s="2" t="s">
        <v>6</v>
      </c>
      <c r="E5" s="29" t="str">
        <f>IF(C5="X","X",VLOOKUP(C5,[1]vylosovanie!$T$10:$U$99,2,0))</f>
        <v>A</v>
      </c>
      <c r="F5" s="30" t="s">
        <v>7</v>
      </c>
      <c r="G5" s="6" t="s">
        <v>8</v>
      </c>
      <c r="H5" s="6" t="s">
        <v>9</v>
      </c>
      <c r="I5" s="31">
        <v>1</v>
      </c>
      <c r="J5" s="32"/>
      <c r="K5" s="33"/>
      <c r="L5" s="31">
        <v>2</v>
      </c>
      <c r="M5" s="32"/>
      <c r="N5" s="33"/>
      <c r="O5" s="31">
        <v>3</v>
      </c>
      <c r="P5" s="32"/>
      <c r="Q5" s="33"/>
      <c r="R5" s="31">
        <v>4</v>
      </c>
      <c r="S5" s="32"/>
      <c r="T5" s="33"/>
      <c r="U5" s="34" t="s">
        <v>10</v>
      </c>
      <c r="V5" s="35"/>
      <c r="W5" s="36"/>
      <c r="X5" s="37" t="s">
        <v>11</v>
      </c>
      <c r="Y5" s="37" t="s">
        <v>12</v>
      </c>
      <c r="Z5" s="37" t="s">
        <v>13</v>
      </c>
      <c r="AA5" s="2" t="s">
        <v>14</v>
      </c>
      <c r="AB5" s="2"/>
      <c r="AD5" s="2">
        <f>IF(C5&lt;10,0,"")</f>
        <v>0</v>
      </c>
      <c r="AE5" s="2" t="s">
        <v>15</v>
      </c>
      <c r="AF5" s="2"/>
      <c r="AG5" s="38" t="s">
        <v>16</v>
      </c>
      <c r="AH5" s="39" t="s">
        <v>17</v>
      </c>
      <c r="AI5" s="39" t="s">
        <v>18</v>
      </c>
      <c r="AJ5" s="39" t="s">
        <v>19</v>
      </c>
      <c r="AK5" s="39" t="s">
        <v>20</v>
      </c>
      <c r="AL5" s="39" t="s">
        <v>20</v>
      </c>
      <c r="AM5" s="39" t="s">
        <v>21</v>
      </c>
      <c r="AN5" s="10"/>
      <c r="AO5" s="40"/>
      <c r="AP5" s="40">
        <f>IF(C5&lt;10,0,"")</f>
        <v>0</v>
      </c>
      <c r="AQ5" s="2" t="s">
        <v>15</v>
      </c>
      <c r="AR5" s="40"/>
      <c r="AS5" s="38" t="s">
        <v>16</v>
      </c>
      <c r="AT5" s="39" t="s">
        <v>17</v>
      </c>
      <c r="AU5" s="39" t="s">
        <v>18</v>
      </c>
      <c r="AV5" s="39" t="s">
        <v>19</v>
      </c>
      <c r="AW5" s="39" t="s">
        <v>20</v>
      </c>
      <c r="AX5" s="39" t="s">
        <v>20</v>
      </c>
      <c r="AY5" s="39" t="s">
        <v>21</v>
      </c>
      <c r="AZ5" s="10"/>
      <c r="BB5" s="6">
        <v>1</v>
      </c>
      <c r="BC5" s="6">
        <v>2</v>
      </c>
      <c r="BD5" s="6">
        <v>3</v>
      </c>
      <c r="BE5" s="6">
        <v>4</v>
      </c>
      <c r="BG5" s="15" t="s">
        <v>22</v>
      </c>
      <c r="BI5" s="8"/>
      <c r="BJ5" s="41"/>
      <c r="BK5" s="42"/>
      <c r="BL5" s="15" t="s">
        <v>23</v>
      </c>
      <c r="BN5" s="8"/>
      <c r="BO5" s="41"/>
      <c r="BP5" s="41"/>
    </row>
    <row r="6" spans="1:74" s="15" customFormat="1" ht="45.75" thickBot="1">
      <c r="A6" s="11" t="str">
        <f>CONCATENATE(E5," 1-3")</f>
        <v>A 1-3</v>
      </c>
      <c r="B6" s="15" t="str">
        <f>CONCATENATE(E5,D6)</f>
        <v>A1</v>
      </c>
      <c r="C6" s="43" t="str">
        <f>$E$1</f>
        <v>MŽ</v>
      </c>
      <c r="D6" s="44">
        <v>1</v>
      </c>
      <c r="E6" s="45" t="str">
        <f>IF(ISERROR(VLOOKUP($B6,[1]vylosovanie!$C$10:$M$269,8,0))=TRUE," ",VLOOKUP($B6,[1]vylosovanie!$C$10:$M$269,8,0))</f>
        <v>ČINČUROVÁ EMA</v>
      </c>
      <c r="F6" s="45" t="str">
        <f>IF(ISERROR(VLOOKUP($B6,[1]vylosovanie!$C$10:$M$269,9,0))=TRUE," ",VLOOKUP($B6,[1]vylosovanie!$C$10:$M$269,9,0))</f>
        <v>ŠKST TOPOĽČANY</v>
      </c>
      <c r="G6" s="45">
        <f>IF(ISERROR(VLOOKUP($B6,[1]vylosovanie!$C$10:$M$269,10,0))=TRUE," ",VLOOKUP($B6,[1]vylosovanie!$C$10:$M$269,10,0))</f>
        <v>1</v>
      </c>
      <c r="H6" s="45">
        <f>IF(ISERROR(VLOOKUP($B6,[1]vylosovanie!$C$10:$M$269,11,0))=TRUE," ",VLOOKUP($B6,[1]vylosovanie!$C$10:$M$269,11,0))</f>
        <v>1</v>
      </c>
      <c r="I6" s="46"/>
      <c r="J6" s="47"/>
      <c r="K6" s="48"/>
      <c r="L6" s="49">
        <f>VLOOKUP(A5,'[1]zapisy skupiny'!$A$5:$AA$6403,26,0)</f>
        <v>3</v>
      </c>
      <c r="M6" s="50" t="s">
        <v>24</v>
      </c>
      <c r="N6" s="51">
        <f>VLOOKUP(A5,'[1]zapisy skupiny'!$A$5:$AA$6403,27,0)</f>
        <v>0</v>
      </c>
      <c r="O6" s="49">
        <f>VLOOKUP(A6,'[1]zapisy skupiny'!$A$5:$AA$6403,26,0)</f>
        <v>3</v>
      </c>
      <c r="P6" s="50" t="s">
        <v>24</v>
      </c>
      <c r="Q6" s="51">
        <f>VLOOKUP(A6,'[1]zapisy skupiny'!$A$5:$AA$6403,27,0)</f>
        <v>0</v>
      </c>
      <c r="R6" s="49">
        <f>VLOOKUP(A7,'[1]zapisy skupiny'!$A$5:$AA$6403,26,0)</f>
        <v>3</v>
      </c>
      <c r="S6" s="50" t="s">
        <v>24</v>
      </c>
      <c r="T6" s="52">
        <f>VLOOKUP(A7,'[1]zapisy skupiny'!$A$5:$AA$6403,27,0)</f>
        <v>0</v>
      </c>
      <c r="U6" s="53">
        <f>SUM(BG6:BJ6)</f>
        <v>9</v>
      </c>
      <c r="V6" s="54" t="s">
        <v>24</v>
      </c>
      <c r="W6" s="53">
        <f>SUM(BL6:BO6)</f>
        <v>0</v>
      </c>
      <c r="X6" s="55" t="str">
        <f>IF((W6=0)," ",U6/W6)</f>
        <v xml:space="preserve"> </v>
      </c>
      <c r="Y6" s="56">
        <f>IF(AND(SUM(BB6:BE6)=0,OR(E6=0,E6=" ",SUM(BB6:BE9)=0))," ",SUM(BB6:BE6))</f>
        <v>6</v>
      </c>
      <c r="Z6" s="57">
        <f>IF(ISERROR(RANK(Y6,Y6:Y9,0))=TRUE," ",IF(OR(AND(O6="x",L6="x"),AND(L6="x",R6="x"),AND(R6="x",O6="x")),0,RANK(Y6,Y6:Y9,0)))</f>
        <v>1</v>
      </c>
      <c r="AA6" s="15" t="s">
        <v>25</v>
      </c>
      <c r="AB6" s="2" t="s">
        <v>26</v>
      </c>
      <c r="AC6" s="2"/>
      <c r="AD6" s="2"/>
      <c r="AE6" s="2" t="str">
        <f>CONCATENATE(4,1,AD5,C5,1)</f>
        <v>41011</v>
      </c>
      <c r="AF6" s="2" t="str">
        <f>E5</f>
        <v>A</v>
      </c>
      <c r="AG6" s="58">
        <f>IF(C5="X",0,AG1+1)</f>
        <v>1</v>
      </c>
      <c r="AH6" s="58"/>
      <c r="AI6" s="59" t="s">
        <v>27</v>
      </c>
      <c r="AJ6" s="58"/>
      <c r="AK6" s="60" t="str">
        <f>VLOOKUP(CONCATENATE(AF6,MID(AI6,2,1)),[1]vylosovanie!$C$10:$J$209,8,0)</f>
        <v>ČINČUROVÁ EMA</v>
      </c>
      <c r="AL6" s="60" t="str">
        <f>VLOOKUP(CONCATENATE(AF6,RIGHT(AI6,1)),[1]vylosovanie!$C$10:$J$209,8,0)</f>
        <v>VČELKOVÁ ADELA</v>
      </c>
      <c r="AM6" s="58" t="str">
        <f>VLOOKUP(CONCATENATE(AF6,VLOOKUP(AI6,$BU$6:$BV$11,2,0)),[1]vylosovanie!$C$10:$J$209,8,0)</f>
        <v>GERÁTOVÁ SOŇA</v>
      </c>
      <c r="AN6" s="8"/>
      <c r="AO6" s="61"/>
      <c r="AP6" s="61"/>
      <c r="AQ6" s="61" t="str">
        <f>CONCATENATE(4,1,AD5,C5,2)</f>
        <v>41012</v>
      </c>
      <c r="AR6" s="61" t="str">
        <f>E5</f>
        <v>A</v>
      </c>
      <c r="AS6" s="58">
        <f>IF(AG6=0,0,AG6+1)</f>
        <v>2</v>
      </c>
      <c r="AT6" s="58"/>
      <c r="AU6" s="58" t="s">
        <v>28</v>
      </c>
      <c r="AV6" s="58"/>
      <c r="AW6" s="60" t="str">
        <f>VLOOKUP(CONCATENATE(AR6,MID(AU6,2,1)),[1]vylosovanie!$C$10:$J$209,8,0)</f>
        <v>DRBIAKOVÁ KARIN</v>
      </c>
      <c r="AX6" s="60" t="str">
        <f>VLOOKUP(CONCATENATE(AR6,RIGHT(AU6,1)),[1]vylosovanie!$C$10:$J$209,8,0)</f>
        <v>GERÁTOVÁ SOŇA</v>
      </c>
      <c r="AY6" s="58" t="str">
        <f>VLOOKUP(CONCATENATE(AR6,VLOOKUP(AU6,$BU$6:$BV$11,2,0)),[1]vylosovanie!$C$10:$J$209,8,0)</f>
        <v>ČINČUROVÁ EMA</v>
      </c>
      <c r="AZ6" s="8"/>
      <c r="BB6" s="39"/>
      <c r="BC6" s="39">
        <f>IF(OR(L6="x",L6="X",L6=""),0,IF(L6=3,2,1))</f>
        <v>2</v>
      </c>
      <c r="BD6" s="39">
        <f>IF(OR(O6="x",O6="X",O6=""),0,IF(O6=3,2,1))</f>
        <v>2</v>
      </c>
      <c r="BE6" s="39">
        <f>IF(OR(R6="x",R6="X",R6=""),0,IF(R6=3,2,1))</f>
        <v>2</v>
      </c>
      <c r="BG6" s="62"/>
      <c r="BH6" s="62">
        <f>IF(OR(L6="x",L6="X"),0,L6)</f>
        <v>3</v>
      </c>
      <c r="BI6" s="62">
        <f>IF(OR(O6="x",O6="X"),0,O6)</f>
        <v>3</v>
      </c>
      <c r="BJ6" s="62">
        <f>IF(OR(R6="x",R6="X"),0,R6)</f>
        <v>3</v>
      </c>
      <c r="BK6" s="63"/>
      <c r="BL6" s="62"/>
      <c r="BM6" s="62">
        <f>IF(OR(N6="x",N6="X"),0,N6)</f>
        <v>0</v>
      </c>
      <c r="BN6" s="62">
        <f>IF(OR(Q6="x",Q6="X"),0,Q6)</f>
        <v>0</v>
      </c>
      <c r="BO6" s="62">
        <f>IF(OR(T6="x",T6="X"),0,T6)</f>
        <v>0</v>
      </c>
      <c r="BP6" s="41"/>
      <c r="BU6" s="15" t="s">
        <v>27</v>
      </c>
      <c r="BV6" s="15">
        <v>4</v>
      </c>
    </row>
    <row r="7" spans="1:74" s="15" customFormat="1" ht="45.75" thickBot="1">
      <c r="A7" s="11" t="str">
        <f>CONCATENATE(E5," 1-4")</f>
        <v>A 1-4</v>
      </c>
      <c r="B7" s="15" t="str">
        <f>CONCATENATE(E5,D7)</f>
        <v>A2</v>
      </c>
      <c r="C7" s="43"/>
      <c r="D7" s="44">
        <v>2</v>
      </c>
      <c r="E7" s="45" t="str">
        <f>IF(ISERROR(VLOOKUP($B7,[1]vylosovanie!$C$10:$M$269,8,0))=TRUE," ",VLOOKUP($B7,[1]vylosovanie!$C$10:$M$269,8,0))</f>
        <v>DRBIAKOVÁ KARIN</v>
      </c>
      <c r="F7" s="45" t="str">
        <f>IF(ISERROR(VLOOKUP($B7,[1]vylosovanie!$C$10:$M$269,9,0))=TRUE," ",VLOOKUP($B7,[1]vylosovanie!$C$10:$M$269,9,0))</f>
        <v>MSTK TVRDOŠÍN</v>
      </c>
      <c r="G7" s="45">
        <f>IF(ISERROR(VLOOKUP($B7,[1]vylosovanie!$C$10:$M$269,10,0))=TRUE," ",VLOOKUP($B7,[1]vylosovanie!$C$10:$M$269,10,0))</f>
        <v>15</v>
      </c>
      <c r="H7" s="45">
        <f>IF(ISERROR(VLOOKUP($B7,[1]vylosovanie!$C$10:$M$269,11,0))=TRUE," ",VLOOKUP($B7,[1]vylosovanie!$C$10:$M$269,11,0))</f>
        <v>17</v>
      </c>
      <c r="I7" s="64">
        <f>N6</f>
        <v>0</v>
      </c>
      <c r="J7" s="65" t="s">
        <v>24</v>
      </c>
      <c r="K7" s="66">
        <f>L6</f>
        <v>3</v>
      </c>
      <c r="L7" s="67"/>
      <c r="M7" s="68"/>
      <c r="N7" s="69"/>
      <c r="O7" s="70">
        <f>VLOOKUP(A8,'[1]zapisy skupiny'!$A$5:$AA$6403,26,0)</f>
        <v>3</v>
      </c>
      <c r="P7" s="65" t="s">
        <v>24</v>
      </c>
      <c r="Q7" s="71">
        <f>VLOOKUP(A8,'[1]zapisy skupiny'!$A$5:$AA$6403,27,0)</f>
        <v>0</v>
      </c>
      <c r="R7" s="70">
        <f>VLOOKUP(A9,'[1]zapisy skupiny'!$A$5:$AA$6403,26,0)</f>
        <v>3</v>
      </c>
      <c r="S7" s="65" t="s">
        <v>24</v>
      </c>
      <c r="T7" s="72">
        <f>VLOOKUP(A9,'[1]zapisy skupiny'!$A$5:$AA$6403,27,0)</f>
        <v>0</v>
      </c>
      <c r="U7" s="73">
        <f>SUM(BG7:BJ7)</f>
        <v>6</v>
      </c>
      <c r="V7" s="74" t="s">
        <v>24</v>
      </c>
      <c r="W7" s="73">
        <f>SUM(BL7:BO7)</f>
        <v>3</v>
      </c>
      <c r="X7" s="75">
        <f>IF((W7=0)," ",U7/W7)</f>
        <v>2</v>
      </c>
      <c r="Y7" s="76">
        <f>IF(AND(SUM(BB7:BE7)=0,OR(E7=0,E7=" ",SUM(BB6:BE9)=0))," ",SUM(BB7:BE7))</f>
        <v>5</v>
      </c>
      <c r="Z7" s="77">
        <f>IF(ISERROR(RANK(Y7,Y6:Y9,0))=TRUE," ",IF(OR(AND(I7="x",O7="x"),AND(I7="x",R7="x"),AND(R7="x",O7="x")),0,RANK(Y7,Y6:Y9,0)))</f>
        <v>2</v>
      </c>
      <c r="AA7" s="15" t="s">
        <v>29</v>
      </c>
      <c r="AB7" s="2" t="s">
        <v>30</v>
      </c>
      <c r="AC7" s="2"/>
      <c r="AD7" s="2"/>
      <c r="AE7" s="2" t="str">
        <f>CONCATENATE(4,2,AD5,C5,1)</f>
        <v>42011</v>
      </c>
      <c r="AF7" s="2" t="str">
        <f>E5</f>
        <v>A</v>
      </c>
      <c r="AG7" s="58">
        <f>IF(AS6=0,0,AS6+1)</f>
        <v>3</v>
      </c>
      <c r="AH7" s="58"/>
      <c r="AI7" s="58" t="s">
        <v>31</v>
      </c>
      <c r="AJ7" s="58"/>
      <c r="AK7" s="60" t="str">
        <f>VLOOKUP(CONCATENATE(AF7,MID(AI7,2,1)),[1]vylosovanie!$C$10:$J$209,8,0)</f>
        <v>ČINČUROVÁ EMA</v>
      </c>
      <c r="AL7" s="60" t="str">
        <f>VLOOKUP(CONCATENATE(AF7,RIGHT(AI7,1)),[1]vylosovanie!$C$10:$J$209,8,0)</f>
        <v>DRBIAKOVÁ KARIN</v>
      </c>
      <c r="AM7" s="58" t="str">
        <f>VLOOKUP(CONCATENATE(AF7,VLOOKUP(AI7,$BU$6:$BV$11,2,0)),[1]vylosovanie!$C$10:$J$209,8,0)</f>
        <v>VČELKOVÁ ADELA</v>
      </c>
      <c r="AN7" s="8"/>
      <c r="AO7" s="61"/>
      <c r="AP7" s="61"/>
      <c r="AQ7" s="61" t="str">
        <f>CONCATENATE(4,2,AD5,C5,2)</f>
        <v>42012</v>
      </c>
      <c r="AR7" s="61" t="str">
        <f>E5</f>
        <v>A</v>
      </c>
      <c r="AS7" s="58">
        <f>IF(AG7=0,0,AG7+1)</f>
        <v>4</v>
      </c>
      <c r="AT7" s="58"/>
      <c r="AU7" s="58" t="s">
        <v>32</v>
      </c>
      <c r="AV7" s="58"/>
      <c r="AW7" s="60" t="str">
        <f>VLOOKUP(CONCATENATE(AR7,MID(AU7,2,1)),[1]vylosovanie!$C$10:$J$209,8,0)</f>
        <v>VČELKOVÁ ADELA</v>
      </c>
      <c r="AX7" s="60" t="str">
        <f>VLOOKUP(CONCATENATE(AR7,RIGHT(AU7,1)),[1]vylosovanie!$C$10:$J$209,8,0)</f>
        <v>GERÁTOVÁ SOŇA</v>
      </c>
      <c r="AY7" s="58" t="str">
        <f>VLOOKUP(CONCATENATE(AR7,VLOOKUP(AU7,$BU$6:$BV$11,2,0)),[1]vylosovanie!$C$10:$J$209,8,0)</f>
        <v>DRBIAKOVÁ KARIN</v>
      </c>
      <c r="AZ7" s="8"/>
      <c r="BB7" s="39">
        <f>IF(OR(I7="x",I7="X",I7=""),0,IF(I7=3,2,1))</f>
        <v>1</v>
      </c>
      <c r="BC7" s="39"/>
      <c r="BD7" s="39">
        <f>IF(OR(O7="x",O7="X",O7=""),0,IF(O7=3,2,1))</f>
        <v>2</v>
      </c>
      <c r="BE7" s="39">
        <f>IF(OR(R7="x",R7="X",R7=""),0,IF(R7=3,2,1))</f>
        <v>2</v>
      </c>
      <c r="BG7" s="62">
        <f>IF(OR(I7="x",I7="X"),0,I7)</f>
        <v>0</v>
      </c>
      <c r="BH7" s="62"/>
      <c r="BI7" s="62">
        <f>IF(OR(O7="x",O7="X"),0,O7)</f>
        <v>3</v>
      </c>
      <c r="BJ7" s="62">
        <f>IF(OR(R7="x",R7="X"),0,R7)</f>
        <v>3</v>
      </c>
      <c r="BK7" s="63"/>
      <c r="BL7" s="62">
        <f>IF(OR(K7="x",K7="X"),0,K7)</f>
        <v>3</v>
      </c>
      <c r="BM7" s="62"/>
      <c r="BN7" s="62">
        <f>IF(OR(Q7="x",Q7="X"),0,Q7)</f>
        <v>0</v>
      </c>
      <c r="BO7" s="62">
        <f>IF(OR(T7="x",T7="X"),0,T7)</f>
        <v>0</v>
      </c>
      <c r="BP7" s="41"/>
      <c r="BU7" s="15" t="s">
        <v>31</v>
      </c>
      <c r="BV7" s="15">
        <v>3</v>
      </c>
    </row>
    <row r="8" spans="1:74" s="15" customFormat="1" ht="45.75" thickBot="1">
      <c r="A8" s="11" t="str">
        <f>CONCATENATE(E5," 2-3")</f>
        <v>A 2-3</v>
      </c>
      <c r="B8" s="15" t="str">
        <f>CONCATENATE(E5,D8)</f>
        <v>A3</v>
      </c>
      <c r="C8" s="43"/>
      <c r="D8" s="44">
        <v>3</v>
      </c>
      <c r="E8" s="45" t="str">
        <f>IF(ISERROR(VLOOKUP($B8,[1]vylosovanie!$C$10:$M$269,8,0))=TRUE," ",VLOOKUP($B8,[1]vylosovanie!$C$10:$M$269,8,0))</f>
        <v>VČELKOVÁ ADELA</v>
      </c>
      <c r="F8" s="45" t="str">
        <f>IF(ISERROR(VLOOKUP($B8,[1]vylosovanie!$C$10:$M$269,9,0))=TRUE," ",VLOOKUP($B8,[1]vylosovanie!$C$10:$M$269,9,0))</f>
        <v>ŠK JÁŇAN MOR. SV JÁN</v>
      </c>
      <c r="G8" s="45">
        <f>IF(ISERROR(VLOOKUP($B8,[1]vylosovanie!$C$10:$M$269,10,0))=TRUE," ",VLOOKUP($B8,[1]vylosovanie!$C$10:$M$269,10,0))</f>
        <v>36</v>
      </c>
      <c r="H8" s="45">
        <f>IF(ISERROR(VLOOKUP($B8,[1]vylosovanie!$C$10:$M$269,11,0))=TRUE," ",VLOOKUP($B8,[1]vylosovanie!$C$10:$M$269,11,0))</f>
        <v>45</v>
      </c>
      <c r="I8" s="64">
        <f>Q6</f>
        <v>0</v>
      </c>
      <c r="J8" s="65" t="s">
        <v>24</v>
      </c>
      <c r="K8" s="66">
        <f>O6</f>
        <v>3</v>
      </c>
      <c r="L8" s="78">
        <f>Q7</f>
        <v>0</v>
      </c>
      <c r="M8" s="79" t="s">
        <v>24</v>
      </c>
      <c r="N8" s="80">
        <f>O7</f>
        <v>3</v>
      </c>
      <c r="O8" s="67"/>
      <c r="P8" s="68"/>
      <c r="Q8" s="69"/>
      <c r="R8" s="70">
        <f>VLOOKUP(A10,'[1]zapisy skupiny'!$A$5:$AA$6403,26,0)</f>
        <v>3</v>
      </c>
      <c r="S8" s="65" t="s">
        <v>24</v>
      </c>
      <c r="T8" s="72">
        <f>VLOOKUP(A10,'[1]zapisy skupiny'!$A$5:$AA$6403,27,0)</f>
        <v>1</v>
      </c>
      <c r="U8" s="73">
        <f>SUM(BG8:BJ8)</f>
        <v>3</v>
      </c>
      <c r="V8" s="74" t="s">
        <v>24</v>
      </c>
      <c r="W8" s="73">
        <f>SUM(BL8:BO8)</f>
        <v>7</v>
      </c>
      <c r="X8" s="75">
        <f>IF((W8=0)," ",U8/W8)</f>
        <v>0.42857142857142855</v>
      </c>
      <c r="Y8" s="76">
        <f>IF(AND(SUM(BB8:BE8)=0,OR(E8=0,E8=" ",SUM(BB6:BE9)=0))," ",SUM(BB8:BE8))</f>
        <v>4</v>
      </c>
      <c r="Z8" s="77">
        <f>IF(ISERROR(RANK(Y8,Y6:Y9,0))=TRUE," ",IF(OR(AND(I8="x",L8="x"),AND(I8="x",R8="x"),AND(L8="x",R8="x")),0,RANK(Y8,Y6:Y9,0)))</f>
        <v>3</v>
      </c>
      <c r="AA8" s="15" t="s">
        <v>33</v>
      </c>
      <c r="AB8" s="2" t="s">
        <v>34</v>
      </c>
      <c r="AC8" s="2"/>
      <c r="AD8" s="2"/>
      <c r="AE8" s="2" t="str">
        <f>CONCATENATE(4,3,AD5,C5,1)</f>
        <v>43011</v>
      </c>
      <c r="AF8" s="2" t="str">
        <f>E5</f>
        <v>A</v>
      </c>
      <c r="AG8" s="58">
        <f>IF(AS7=0,0,AS7+1)</f>
        <v>5</v>
      </c>
      <c r="AH8" s="58"/>
      <c r="AI8" s="58" t="s">
        <v>35</v>
      </c>
      <c r="AJ8" s="58"/>
      <c r="AK8" s="60" t="str">
        <f>VLOOKUP(CONCATENATE(AF8,MID(AI8,2,1)),[1]vylosovanie!$C$10:$J$209,8,0)</f>
        <v>ČINČUROVÁ EMA</v>
      </c>
      <c r="AL8" s="60" t="str">
        <f>VLOOKUP(CONCATENATE(AF8,RIGHT(AI8,1)),[1]vylosovanie!$C$10:$J$209,8,0)</f>
        <v>GERÁTOVÁ SOŇA</v>
      </c>
      <c r="AM8" s="58" t="str">
        <f>VLOOKUP(CONCATENATE(AF8,VLOOKUP(AI8,$BU$6:$BV$11,2,0)),[1]vylosovanie!$C$10:$J$209,8,0)</f>
        <v>VČELKOVÁ ADELA</v>
      </c>
      <c r="AN8" s="8"/>
      <c r="AO8" s="61"/>
      <c r="AP8" s="61"/>
      <c r="AQ8" s="61" t="str">
        <f>CONCATENATE(4,3,AD5,C5,2)</f>
        <v>43012</v>
      </c>
      <c r="AR8" s="61" t="str">
        <f>E5</f>
        <v>A</v>
      </c>
      <c r="AS8" s="58">
        <f>IF(AG8=0,0,AG8+1)</f>
        <v>6</v>
      </c>
      <c r="AT8" s="58"/>
      <c r="AU8" s="58" t="s">
        <v>36</v>
      </c>
      <c r="AV8" s="58"/>
      <c r="AW8" s="60" t="str">
        <f>VLOOKUP(CONCATENATE(AR8,MID(AU8,2,1)),[1]vylosovanie!$C$10:$J$209,8,0)</f>
        <v>DRBIAKOVÁ KARIN</v>
      </c>
      <c r="AX8" s="60" t="str">
        <f>VLOOKUP(CONCATENATE(AR8,RIGHT(AU8,1)),[1]vylosovanie!$C$10:$J$209,8,0)</f>
        <v>VČELKOVÁ ADELA</v>
      </c>
      <c r="AY8" s="58" t="str">
        <f>VLOOKUP(CONCATENATE(AR8,VLOOKUP(AU8,$BU$6:$BV$11,2,0)),[1]vylosovanie!$C$10:$J$209,8,0)</f>
        <v>GERÁTOVÁ SOŇA</v>
      </c>
      <c r="AZ8" s="8"/>
      <c r="BB8" s="39">
        <f>IF(OR(I8="x",I8="X",I8=""),0,IF(I8=3,2,1))</f>
        <v>1</v>
      </c>
      <c r="BC8" s="39">
        <f>IF(OR(L8="x",L8="X",L8=""),0,IF(L8=3,2,1))</f>
        <v>1</v>
      </c>
      <c r="BD8" s="39"/>
      <c r="BE8" s="39">
        <f>IF(OR(R8="x",R8="X",R8=""),0,IF(R8=3,2,1))</f>
        <v>2</v>
      </c>
      <c r="BG8" s="62">
        <f>IF(OR(I8="x",I8="X"),0,I8)</f>
        <v>0</v>
      </c>
      <c r="BH8" s="62">
        <f>IF(OR(L8="x",L8="X"),0,L8)</f>
        <v>0</v>
      </c>
      <c r="BI8" s="62"/>
      <c r="BJ8" s="62">
        <f>IF(OR(R8="x",R8="X"),0,R8)</f>
        <v>3</v>
      </c>
      <c r="BK8" s="63"/>
      <c r="BL8" s="62">
        <f>IF(OR(K8="x",K8="X"),0,K8)</f>
        <v>3</v>
      </c>
      <c r="BM8" s="62">
        <f>IF(OR(N8="x",N8="X"),0,N8)</f>
        <v>3</v>
      </c>
      <c r="BN8" s="62"/>
      <c r="BO8" s="62">
        <f>IF(OR(T8="x",T8="X"),0,T8)</f>
        <v>1</v>
      </c>
      <c r="BP8" s="41"/>
      <c r="BU8" s="15" t="s">
        <v>35</v>
      </c>
      <c r="BV8" s="15">
        <v>3</v>
      </c>
    </row>
    <row r="9" spans="1:74" s="15" customFormat="1" ht="45.75" thickBot="1">
      <c r="A9" s="11" t="str">
        <f>CONCATENATE(E5," 2-4")</f>
        <v>A 2-4</v>
      </c>
      <c r="B9" s="15" t="str">
        <f>CONCATENATE(E5,D9)</f>
        <v>A4</v>
      </c>
      <c r="C9" s="43"/>
      <c r="D9" s="44">
        <v>4</v>
      </c>
      <c r="E9" s="45" t="str">
        <f>IF(ISERROR(VLOOKUP($B9,[1]vylosovanie!$C$10:$M$269,8,0))=TRUE," ",VLOOKUP($B9,[1]vylosovanie!$C$10:$M$269,8,0))</f>
        <v>GERÁTOVÁ SOŇA</v>
      </c>
      <c r="F9" s="45" t="str">
        <f>IF(ISERROR(VLOOKUP($B9,[1]vylosovanie!$C$10:$M$269,9,0))=TRUE," ",VLOOKUP($B9,[1]vylosovanie!$C$10:$M$269,9,0))</f>
        <v>MSK ČADCA</v>
      </c>
      <c r="G9" s="45">
        <f>IF(ISERROR(VLOOKUP($B9,[1]vylosovanie!$C$10:$M$269,10,0))=TRUE," ",VLOOKUP($B9,[1]vylosovanie!$C$10:$M$269,10,0))</f>
        <v>43</v>
      </c>
      <c r="H9" s="45">
        <f>IF(ISERROR(VLOOKUP($B9,[1]vylosovanie!$C$10:$M$269,11,0))=TRUE," ",VLOOKUP($B9,[1]vylosovanie!$C$10:$M$269,11,0))</f>
        <v>70</v>
      </c>
      <c r="I9" s="81">
        <f>T6</f>
        <v>0</v>
      </c>
      <c r="J9" s="82" t="s">
        <v>24</v>
      </c>
      <c r="K9" s="83">
        <f>R6</f>
        <v>3</v>
      </c>
      <c r="L9" s="84">
        <f>T7</f>
        <v>0</v>
      </c>
      <c r="M9" s="85" t="s">
        <v>24</v>
      </c>
      <c r="N9" s="86">
        <f>R7</f>
        <v>3</v>
      </c>
      <c r="O9" s="84">
        <f>T8</f>
        <v>1</v>
      </c>
      <c r="P9" s="85" t="s">
        <v>24</v>
      </c>
      <c r="Q9" s="86">
        <f>R8</f>
        <v>3</v>
      </c>
      <c r="R9" s="87"/>
      <c r="S9" s="88"/>
      <c r="T9" s="88"/>
      <c r="U9" s="89">
        <f>SUM(BG9:BJ9)</f>
        <v>1</v>
      </c>
      <c r="V9" s="90" t="s">
        <v>24</v>
      </c>
      <c r="W9" s="89">
        <f>SUM(BL9:BO9)</f>
        <v>9</v>
      </c>
      <c r="X9" s="91">
        <f>IF((W9=0)," ",U9/W9)</f>
        <v>0.1111111111111111</v>
      </c>
      <c r="Y9" s="92">
        <f>IF(AND(SUM(BB9:BE9)=0,OR(E9=0,E9=" ",SUM(BB6:BE9)=0))," ",SUM(BB9:BE9))</f>
        <v>3</v>
      </c>
      <c r="Z9" s="93">
        <f>IF(ISERROR(RANK(Y9,Y6:Y9,0))=TRUE," ",IF(OR(AND(I9="x",L9="x"),AND(I9="x",O9="x"),AND(L9="x",O9="x")),0,RANK(Y9,Y6:Y9,0)))</f>
        <v>4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3"/>
      <c r="AP9" s="3"/>
      <c r="AQ9" s="3"/>
      <c r="AR9" s="3"/>
      <c r="AS9" s="2"/>
      <c r="AT9" s="2"/>
      <c r="AU9" s="2"/>
      <c r="AV9" s="2"/>
      <c r="AW9" s="2"/>
      <c r="AX9" s="2"/>
      <c r="AY9" s="2"/>
      <c r="AZ9" s="2"/>
      <c r="BB9" s="39">
        <f>IF(OR(I9="x",I9="X",I9=""),0,IF(I9=3,2,1))</f>
        <v>1</v>
      </c>
      <c r="BC9" s="39">
        <f>IF(OR(L9="x",L9="X",L9=""),0,IF(L9=3,2,1))</f>
        <v>1</v>
      </c>
      <c r="BD9" s="39">
        <f>IF(OR(O9="x",O9="X",O9=""),0,IF(O9=3,2,1))</f>
        <v>1</v>
      </c>
      <c r="BE9" s="39"/>
      <c r="BG9" s="62">
        <f>IF(OR(I9="x",I9="X"),0,I9)</f>
        <v>0</v>
      </c>
      <c r="BH9" s="62">
        <f>IF(OR(L9="x",L9="X"),0,L9)</f>
        <v>0</v>
      </c>
      <c r="BI9" s="62">
        <f>IF(OR(O9="x",O9="X"),0,O9)</f>
        <v>1</v>
      </c>
      <c r="BJ9" s="62"/>
      <c r="BK9" s="63"/>
      <c r="BL9" s="62">
        <f>IF(OR(K9="x",K9="X"),0,K9)</f>
        <v>3</v>
      </c>
      <c r="BM9" s="62">
        <f>IF(OR(N9="x",N9="X"),0,N9)</f>
        <v>3</v>
      </c>
      <c r="BN9" s="62">
        <f>IF(OR(Q9="x",Q9="X"),0,Q9)</f>
        <v>3</v>
      </c>
      <c r="BO9" s="62"/>
      <c r="BP9" s="41"/>
      <c r="BU9" s="15" t="s">
        <v>28</v>
      </c>
      <c r="BV9" s="15">
        <v>1</v>
      </c>
    </row>
    <row r="10" spans="1:74" ht="45.75" thickBot="1">
      <c r="A10" s="11" t="str">
        <f>CONCATENATE(E5," 3-4")</f>
        <v>A 3-4</v>
      </c>
      <c r="BU10" s="15" t="s">
        <v>32</v>
      </c>
      <c r="BV10" s="15">
        <v>2</v>
      </c>
    </row>
    <row r="11" spans="1:74" s="15" customFormat="1" ht="90.75" thickBot="1">
      <c r="A11" s="11" t="str">
        <f>CONCATENATE(E11," 1-2")</f>
        <v>B 1-2</v>
      </c>
      <c r="C11" s="28">
        <f>IF(C5="X","X",IF(C5-$B$1&gt;=[1]vylosovanie!$O$2,"X",C5+1))</f>
        <v>2</v>
      </c>
      <c r="D11" s="2" t="s">
        <v>6</v>
      </c>
      <c r="E11" s="29" t="str">
        <f>IF(C11="X","X",VLOOKUP(C11,[1]vylosovanie!$T$10:$U$99,2,0))</f>
        <v>B</v>
      </c>
      <c r="F11" s="30" t="s">
        <v>7</v>
      </c>
      <c r="G11" s="6" t="s">
        <v>8</v>
      </c>
      <c r="H11" s="6" t="s">
        <v>9</v>
      </c>
      <c r="I11" s="31">
        <v>1</v>
      </c>
      <c r="J11" s="32"/>
      <c r="K11" s="33"/>
      <c r="L11" s="31">
        <v>2</v>
      </c>
      <c r="M11" s="32"/>
      <c r="N11" s="33"/>
      <c r="O11" s="31">
        <v>3</v>
      </c>
      <c r="P11" s="32"/>
      <c r="Q11" s="33"/>
      <c r="R11" s="31">
        <v>4</v>
      </c>
      <c r="S11" s="32"/>
      <c r="T11" s="33"/>
      <c r="U11" s="34" t="s">
        <v>10</v>
      </c>
      <c r="V11" s="35"/>
      <c r="W11" s="36"/>
      <c r="X11" s="37" t="s">
        <v>11</v>
      </c>
      <c r="Y11" s="37" t="s">
        <v>12</v>
      </c>
      <c r="Z11" s="37" t="s">
        <v>13</v>
      </c>
      <c r="AA11" s="2" t="s">
        <v>14</v>
      </c>
      <c r="AB11" s="2"/>
      <c r="AD11" s="2">
        <f>IF(C11&lt;10,0,"")</f>
        <v>0</v>
      </c>
      <c r="AE11" s="2" t="s">
        <v>15</v>
      </c>
      <c r="AF11" s="2"/>
      <c r="AG11" s="38" t="s">
        <v>16</v>
      </c>
      <c r="AH11" s="39" t="s">
        <v>17</v>
      </c>
      <c r="AI11" s="39" t="s">
        <v>18</v>
      </c>
      <c r="AJ11" s="39" t="s">
        <v>19</v>
      </c>
      <c r="AK11" s="39" t="s">
        <v>20</v>
      </c>
      <c r="AL11" s="39" t="s">
        <v>20</v>
      </c>
      <c r="AM11" s="39" t="s">
        <v>21</v>
      </c>
      <c r="AN11" s="10"/>
      <c r="AO11" s="40"/>
      <c r="AP11" s="40">
        <f>IF(C11&lt;10,0,"")</f>
        <v>0</v>
      </c>
      <c r="AQ11" s="2" t="s">
        <v>15</v>
      </c>
      <c r="AR11" s="40"/>
      <c r="AS11" s="38" t="s">
        <v>16</v>
      </c>
      <c r="AT11" s="39" t="s">
        <v>17</v>
      </c>
      <c r="AU11" s="39" t="s">
        <v>18</v>
      </c>
      <c r="AV11" s="39" t="s">
        <v>19</v>
      </c>
      <c r="AW11" s="39" t="s">
        <v>20</v>
      </c>
      <c r="AX11" s="39" t="s">
        <v>20</v>
      </c>
      <c r="AY11" s="39" t="s">
        <v>21</v>
      </c>
      <c r="AZ11" s="10"/>
      <c r="BB11" s="6">
        <v>1</v>
      </c>
      <c r="BC11" s="6">
        <v>2</v>
      </c>
      <c r="BD11" s="6">
        <v>3</v>
      </c>
      <c r="BE11" s="6">
        <v>4</v>
      </c>
      <c r="BG11" s="15" t="s">
        <v>22</v>
      </c>
      <c r="BI11" s="8"/>
      <c r="BJ11" s="41"/>
      <c r="BK11" s="42"/>
      <c r="BL11" s="15" t="s">
        <v>23</v>
      </c>
      <c r="BN11" s="8"/>
      <c r="BO11" s="41"/>
      <c r="BP11" s="41"/>
      <c r="BU11" s="15" t="s">
        <v>36</v>
      </c>
      <c r="BV11" s="15">
        <v>4</v>
      </c>
    </row>
    <row r="12" spans="1:74" s="15" customFormat="1" ht="45.75" thickBot="1">
      <c r="A12" s="11" t="str">
        <f>CONCATENATE(E11," 1-3")</f>
        <v>B 1-3</v>
      </c>
      <c r="B12" s="15" t="str">
        <f>CONCATENATE(E11,D12)</f>
        <v>B1</v>
      </c>
      <c r="C12" s="43" t="str">
        <f>$E$1</f>
        <v>MŽ</v>
      </c>
      <c r="D12" s="44">
        <v>1</v>
      </c>
      <c r="E12" s="45" t="str">
        <f>IF(ISERROR(VLOOKUP($B12,[1]vylosovanie!$C$10:$M$269,8,0))=TRUE," ",VLOOKUP($B12,[1]vylosovanie!$C$10:$M$269,8,0))</f>
        <v>VINCZEOVÁ LAURA</v>
      </c>
      <c r="F12" s="45" t="str">
        <f>IF(ISERROR(VLOOKUP($B12,[1]vylosovanie!$C$10:$M$269,9,0))=TRUE," ",VLOOKUP($B12,[1]vylosovanie!$C$10:$M$269,9,0))</f>
        <v>MKST NOVÁ DUBNICA</v>
      </c>
      <c r="G12" s="45">
        <f>IF(ISERROR(VLOOKUP($B12,[1]vylosovanie!$C$10:$M$269,10,0))=TRUE," ",VLOOKUP($B12,[1]vylosovanie!$C$10:$M$269,10,0))</f>
        <v>2</v>
      </c>
      <c r="H12" s="45">
        <f>IF(ISERROR(VLOOKUP($B12,[1]vylosovanie!$C$10:$M$269,11,0))=TRUE," ",VLOOKUP($B12,[1]vylosovanie!$C$10:$M$269,11,0))</f>
        <v>2</v>
      </c>
      <c r="I12" s="46"/>
      <c r="J12" s="47"/>
      <c r="K12" s="48"/>
      <c r="L12" s="49">
        <f>VLOOKUP(A11,'[1]zapisy skupiny'!$A$5:$AA$6403,26,0)</f>
        <v>3</v>
      </c>
      <c r="M12" s="50" t="s">
        <v>24</v>
      </c>
      <c r="N12" s="51">
        <f>VLOOKUP(A11,'[1]zapisy skupiny'!$A$5:$AA$6403,27,0)</f>
        <v>0</v>
      </c>
      <c r="O12" s="49">
        <f>VLOOKUP(A12,'[1]zapisy skupiny'!$A$5:$AA$6403,26,0)</f>
        <v>3</v>
      </c>
      <c r="P12" s="50" t="s">
        <v>24</v>
      </c>
      <c r="Q12" s="51">
        <f>VLOOKUP(A12,'[1]zapisy skupiny'!$A$5:$AA$6403,27,0)</f>
        <v>0</v>
      </c>
      <c r="R12" s="49">
        <f>VLOOKUP(A13,'[1]zapisy skupiny'!$A$5:$AA$6403,26,0)</f>
        <v>3</v>
      </c>
      <c r="S12" s="50" t="s">
        <v>24</v>
      </c>
      <c r="T12" s="52">
        <f>VLOOKUP(A13,'[1]zapisy skupiny'!$A$5:$AA$6403,27,0)</f>
        <v>0</v>
      </c>
      <c r="U12" s="53">
        <f>SUM(BG12:BJ12)</f>
        <v>9</v>
      </c>
      <c r="V12" s="54" t="s">
        <v>24</v>
      </c>
      <c r="W12" s="53">
        <f>SUM(BL12:BO12)</f>
        <v>0</v>
      </c>
      <c r="X12" s="55" t="str">
        <f>IF((W12=0)," ",U12/W12)</f>
        <v xml:space="preserve"> </v>
      </c>
      <c r="Y12" s="56">
        <f>IF(AND(SUM(BB12:BE12)=0,OR(E12=0,E12=" ",SUM(BB12:BE15)=0))," ",SUM(BB12:BE12))</f>
        <v>6</v>
      </c>
      <c r="Z12" s="57">
        <f>IF(ISERROR(RANK(Y12,Y12:Y15,0))=TRUE," ",IF(OR(AND(O12="x",L12="x"),AND(L12="x",R12="x"),AND(R12="x",O12="x")),0,RANK(Y12,Y12:Y15,0)))</f>
        <v>1</v>
      </c>
      <c r="AA12" s="15" t="s">
        <v>25</v>
      </c>
      <c r="AB12" s="2" t="s">
        <v>26</v>
      </c>
      <c r="AC12" s="2"/>
      <c r="AD12" s="2"/>
      <c r="AE12" s="2" t="str">
        <f>CONCATENATE(4,1,AD11,C11,1)</f>
        <v>41021</v>
      </c>
      <c r="AF12" s="2" t="str">
        <f>E11</f>
        <v>B</v>
      </c>
      <c r="AG12" s="58">
        <f>IF(C11="X",0,AG7+1)</f>
        <v>4</v>
      </c>
      <c r="AH12" s="58"/>
      <c r="AI12" s="59" t="s">
        <v>27</v>
      </c>
      <c r="AJ12" s="58"/>
      <c r="AK12" s="60" t="str">
        <f>VLOOKUP(CONCATENATE(AF12,MID(AI12,2,1)),[1]vylosovanie!$C$10:$J$209,8,0)</f>
        <v>VINCZEOVÁ LAURA</v>
      </c>
      <c r="AL12" s="60" t="str">
        <f>VLOOKUP(CONCATENATE(AF12,RIGHT(AI12,1)),[1]vylosovanie!$C$10:$J$209,8,0)</f>
        <v>BUGOVÁ JESSICA</v>
      </c>
      <c r="AM12" s="58" t="str">
        <f>VLOOKUP(CONCATENATE(AF12,VLOOKUP(AI12,$BU$6:$BV$11,2,0)),[1]vylosovanie!$C$10:$J$209,8,0)</f>
        <v>JANKECHOVÁ BARBORA</v>
      </c>
      <c r="AN12" s="8"/>
      <c r="AO12" s="61"/>
      <c r="AP12" s="61"/>
      <c r="AQ12" s="61" t="str">
        <f>CONCATENATE(4,1,AD11,C11,2)</f>
        <v>41022</v>
      </c>
      <c r="AR12" s="61" t="str">
        <f>E11</f>
        <v>B</v>
      </c>
      <c r="AS12" s="58">
        <f>IF(AG12=0,0,AG12+1)</f>
        <v>5</v>
      </c>
      <c r="AT12" s="58"/>
      <c r="AU12" s="58" t="s">
        <v>28</v>
      </c>
      <c r="AV12" s="58"/>
      <c r="AW12" s="60" t="str">
        <f>VLOOKUP(CONCATENATE(AR12,MID(AU12,2,1)),[1]vylosovanie!$C$10:$J$209,8,0)</f>
        <v>BIKSADSKÁ EMA</v>
      </c>
      <c r="AX12" s="60" t="str">
        <f>VLOOKUP(CONCATENATE(AR12,RIGHT(AU12,1)),[1]vylosovanie!$C$10:$J$209,8,0)</f>
        <v>JANKECHOVÁ BARBORA</v>
      </c>
      <c r="AY12" s="58" t="str">
        <f>VLOOKUP(CONCATENATE(AR12,VLOOKUP(AU12,$BU$6:$BV$11,2,0)),[1]vylosovanie!$C$10:$J$209,8,0)</f>
        <v>VINCZEOVÁ LAURA</v>
      </c>
      <c r="AZ12" s="8"/>
      <c r="BB12" s="39"/>
      <c r="BC12" s="39">
        <f>IF(OR(L12="x",L12="X",L12=""),0,IF(L12=3,2,1))</f>
        <v>2</v>
      </c>
      <c r="BD12" s="39">
        <f>IF(OR(O12="x",O12="X",O12=""),0,IF(O12=3,2,1))</f>
        <v>2</v>
      </c>
      <c r="BE12" s="39">
        <f>IF(OR(R12="x",R12="X",R12=""),0,IF(R12=3,2,1))</f>
        <v>2</v>
      </c>
      <c r="BG12" s="62"/>
      <c r="BH12" s="62">
        <f>IF(OR(L12="x",L12="X"),0,L12)</f>
        <v>3</v>
      </c>
      <c r="BI12" s="62">
        <f>IF(OR(O12="x",O12="X"),0,O12)</f>
        <v>3</v>
      </c>
      <c r="BJ12" s="62">
        <f>IF(OR(R12="x",R12="X"),0,R12)</f>
        <v>3</v>
      </c>
      <c r="BK12" s="63"/>
      <c r="BL12" s="62"/>
      <c r="BM12" s="62">
        <f>IF(OR(N12="x",N12="X"),0,N12)</f>
        <v>0</v>
      </c>
      <c r="BN12" s="62">
        <f>IF(OR(Q12="x",Q12="X"),0,Q12)</f>
        <v>0</v>
      </c>
      <c r="BO12" s="62">
        <f>IF(OR(T12="x",T12="X"),0,T12)</f>
        <v>0</v>
      </c>
      <c r="BP12" s="41"/>
    </row>
    <row r="13" spans="1:74" s="15" customFormat="1" ht="45.75" thickBot="1">
      <c r="A13" s="11" t="str">
        <f>CONCATENATE(E11," 1-4")</f>
        <v>B 1-4</v>
      </c>
      <c r="B13" s="15" t="str">
        <f>CONCATENATE(E11,D13)</f>
        <v>B2</v>
      </c>
      <c r="C13" s="43"/>
      <c r="D13" s="44">
        <v>2</v>
      </c>
      <c r="E13" s="45" t="str">
        <f>IF(ISERROR(VLOOKUP($B13,[1]vylosovanie!$C$10:$M$269,8,0))=TRUE," ",VLOOKUP($B13,[1]vylosovanie!$C$10:$M$269,8,0))</f>
        <v>BIKSADSKÁ EMA</v>
      </c>
      <c r="F13" s="45" t="str">
        <f>IF(ISERROR(VLOOKUP($B13,[1]vylosovanie!$C$10:$M$269,9,0))=TRUE," ",VLOOKUP($B13,[1]vylosovanie!$C$10:$M$269,9,0))</f>
        <v>MSK MALACKY</v>
      </c>
      <c r="G13" s="45">
        <f>IF(ISERROR(VLOOKUP($B13,[1]vylosovanie!$C$10:$M$269,10,0))=TRUE," ",VLOOKUP($B13,[1]vylosovanie!$C$10:$M$269,10,0))</f>
        <v>23</v>
      </c>
      <c r="H13" s="45">
        <f>IF(ISERROR(VLOOKUP($B13,[1]vylosovanie!$C$10:$M$269,11,0))=TRUE," ",VLOOKUP($B13,[1]vylosovanie!$C$10:$M$269,11,0))</f>
        <v>26</v>
      </c>
      <c r="I13" s="64">
        <f>N12</f>
        <v>0</v>
      </c>
      <c r="J13" s="65" t="s">
        <v>24</v>
      </c>
      <c r="K13" s="66">
        <f>L12</f>
        <v>3</v>
      </c>
      <c r="L13" s="67"/>
      <c r="M13" s="68"/>
      <c r="N13" s="69"/>
      <c r="O13" s="70">
        <f>VLOOKUP(A14,'[1]zapisy skupiny'!$A$5:$AA$6403,26,0)</f>
        <v>3</v>
      </c>
      <c r="P13" s="65" t="s">
        <v>24</v>
      </c>
      <c r="Q13" s="71">
        <f>VLOOKUP(A14,'[1]zapisy skupiny'!$A$5:$AA$6403,27,0)</f>
        <v>1</v>
      </c>
      <c r="R13" s="70">
        <f>VLOOKUP(A15,'[1]zapisy skupiny'!$A$5:$AA$6403,26,0)</f>
        <v>3</v>
      </c>
      <c r="S13" s="65" t="s">
        <v>24</v>
      </c>
      <c r="T13" s="72">
        <f>VLOOKUP(A15,'[1]zapisy skupiny'!$A$5:$AA$6403,27,0)</f>
        <v>1</v>
      </c>
      <c r="U13" s="73">
        <f>SUM(BG13:BJ13)</f>
        <v>6</v>
      </c>
      <c r="V13" s="74" t="s">
        <v>24</v>
      </c>
      <c r="W13" s="73">
        <f>SUM(BL13:BO13)</f>
        <v>5</v>
      </c>
      <c r="X13" s="75">
        <f>IF((W13=0)," ",U13/W13)</f>
        <v>1.2</v>
      </c>
      <c r="Y13" s="76">
        <f>IF(AND(SUM(BB13:BE13)=0,OR(E13=0,E13=" ",SUM(BB12:BE15)=0))," ",SUM(BB13:BE13))</f>
        <v>5</v>
      </c>
      <c r="Z13" s="77">
        <f>IF(ISERROR(RANK(Y13,Y12:Y15,0))=TRUE," ",IF(OR(AND(I13="x",O13="x"),AND(I13="x",R13="x"),AND(R13="x",O13="x")),0,RANK(Y13,Y12:Y15,0)))</f>
        <v>2</v>
      </c>
      <c r="AA13" s="15" t="s">
        <v>29</v>
      </c>
      <c r="AB13" s="2" t="s">
        <v>30</v>
      </c>
      <c r="AC13" s="2"/>
      <c r="AD13" s="2"/>
      <c r="AE13" s="2" t="str">
        <f>CONCATENATE(4,2,AD11,C11,1)</f>
        <v>42021</v>
      </c>
      <c r="AF13" s="2" t="str">
        <f>E11</f>
        <v>B</v>
      </c>
      <c r="AG13" s="58">
        <f>IF(AS12=0,0,AS12+1)</f>
        <v>6</v>
      </c>
      <c r="AH13" s="58"/>
      <c r="AI13" s="58" t="s">
        <v>31</v>
      </c>
      <c r="AJ13" s="58"/>
      <c r="AK13" s="60" t="str">
        <f>VLOOKUP(CONCATENATE(AF13,MID(AI13,2,1)),[1]vylosovanie!$C$10:$J$209,8,0)</f>
        <v>VINCZEOVÁ LAURA</v>
      </c>
      <c r="AL13" s="60" t="str">
        <f>VLOOKUP(CONCATENATE(AF13,RIGHT(AI13,1)),[1]vylosovanie!$C$10:$J$209,8,0)</f>
        <v>BIKSADSKÁ EMA</v>
      </c>
      <c r="AM13" s="58" t="str">
        <f>VLOOKUP(CONCATENATE(AF13,VLOOKUP(AI13,$BU$6:$BV$11,2,0)),[1]vylosovanie!$C$10:$J$209,8,0)</f>
        <v>BUGOVÁ JESSICA</v>
      </c>
      <c r="AN13" s="8"/>
      <c r="AO13" s="61"/>
      <c r="AP13" s="61"/>
      <c r="AQ13" s="61" t="str">
        <f>CONCATENATE(4,2,AD11,C11,2)</f>
        <v>42022</v>
      </c>
      <c r="AR13" s="61" t="str">
        <f>E11</f>
        <v>B</v>
      </c>
      <c r="AS13" s="58">
        <f>IF(AG13=0,0,AG13+1)</f>
        <v>7</v>
      </c>
      <c r="AT13" s="58"/>
      <c r="AU13" s="58" t="s">
        <v>32</v>
      </c>
      <c r="AV13" s="58"/>
      <c r="AW13" s="60" t="str">
        <f>VLOOKUP(CONCATENATE(AR13,MID(AU13,2,1)),[1]vylosovanie!$C$10:$J$209,8,0)</f>
        <v>BUGOVÁ JESSICA</v>
      </c>
      <c r="AX13" s="60" t="str">
        <f>VLOOKUP(CONCATENATE(AR13,RIGHT(AU13,1)),[1]vylosovanie!$C$10:$J$209,8,0)</f>
        <v>JANKECHOVÁ BARBORA</v>
      </c>
      <c r="AY13" s="58" t="str">
        <f>VLOOKUP(CONCATENATE(AR13,VLOOKUP(AU13,$BU$6:$BV$11,2,0)),[1]vylosovanie!$C$10:$J$209,8,0)</f>
        <v>BIKSADSKÁ EMA</v>
      </c>
      <c r="AZ13" s="8"/>
      <c r="BB13" s="39">
        <f>IF(OR(I13="x",I13="X",I13=""),0,IF(I13=3,2,1))</f>
        <v>1</v>
      </c>
      <c r="BC13" s="39"/>
      <c r="BD13" s="39">
        <f>IF(OR(O13="x",O13="X",O13=""),0,IF(O13=3,2,1))</f>
        <v>2</v>
      </c>
      <c r="BE13" s="39">
        <f>IF(OR(R13="x",R13="X",R13=""),0,IF(R13=3,2,1))</f>
        <v>2</v>
      </c>
      <c r="BG13" s="62">
        <f>IF(OR(I13="x",I13="X"),0,I13)</f>
        <v>0</v>
      </c>
      <c r="BH13" s="62"/>
      <c r="BI13" s="62">
        <f>IF(OR(O13="x",O13="X"),0,O13)</f>
        <v>3</v>
      </c>
      <c r="BJ13" s="62">
        <f>IF(OR(R13="x",R13="X"),0,R13)</f>
        <v>3</v>
      </c>
      <c r="BK13" s="63"/>
      <c r="BL13" s="62">
        <f>IF(OR(K13="x",K13="X"),0,K13)</f>
        <v>3</v>
      </c>
      <c r="BM13" s="62"/>
      <c r="BN13" s="62">
        <f>IF(OR(Q13="x",Q13="X"),0,Q13)</f>
        <v>1</v>
      </c>
      <c r="BO13" s="62">
        <f>IF(OR(T13="x",T13="X"),0,T13)</f>
        <v>1</v>
      </c>
      <c r="BP13" s="41"/>
    </row>
    <row r="14" spans="1:74" s="15" customFormat="1" ht="45.75" thickBot="1">
      <c r="A14" s="11" t="str">
        <f>CONCATENATE(E11," 2-3")</f>
        <v>B 2-3</v>
      </c>
      <c r="B14" s="15" t="str">
        <f>CONCATENATE(E11,D14)</f>
        <v>B3</v>
      </c>
      <c r="C14" s="43"/>
      <c r="D14" s="44">
        <v>3</v>
      </c>
      <c r="E14" s="45" t="str">
        <f>IF(ISERROR(VLOOKUP($B14,[1]vylosovanie!$C$10:$M$269,8,0))=TRUE," ",VLOOKUP($B14,[1]vylosovanie!$C$10:$M$269,8,0))</f>
        <v>BUGOVÁ JESSICA</v>
      </c>
      <c r="F14" s="45" t="str">
        <f>IF(ISERROR(VLOOKUP($B14,[1]vylosovanie!$C$10:$M$269,9,0))=TRUE," ",VLOOKUP($B14,[1]vylosovanie!$C$10:$M$269,9,0))</f>
        <v>MŠK KYS.NOVÉ MESTO</v>
      </c>
      <c r="G14" s="45">
        <f>IF(ISERROR(VLOOKUP($B14,[1]vylosovanie!$C$10:$M$269,10,0))=TRUE," ",VLOOKUP($B14,[1]vylosovanie!$C$10:$M$269,10,0))</f>
        <v>29</v>
      </c>
      <c r="H14" s="45">
        <f>IF(ISERROR(VLOOKUP($B14,[1]vylosovanie!$C$10:$M$269,11,0))=TRUE," ",VLOOKUP($B14,[1]vylosovanie!$C$10:$M$269,11,0))</f>
        <v>33</v>
      </c>
      <c r="I14" s="64">
        <f>Q12</f>
        <v>0</v>
      </c>
      <c r="J14" s="65" t="s">
        <v>24</v>
      </c>
      <c r="K14" s="66">
        <f>O12</f>
        <v>3</v>
      </c>
      <c r="L14" s="78">
        <f>Q13</f>
        <v>1</v>
      </c>
      <c r="M14" s="79" t="s">
        <v>24</v>
      </c>
      <c r="N14" s="80">
        <f>O13</f>
        <v>3</v>
      </c>
      <c r="O14" s="67"/>
      <c r="P14" s="68"/>
      <c r="Q14" s="69"/>
      <c r="R14" s="70">
        <f>VLOOKUP(A16,'[1]zapisy skupiny'!$A$5:$AA$6403,26,0)</f>
        <v>0</v>
      </c>
      <c r="S14" s="65" t="s">
        <v>24</v>
      </c>
      <c r="T14" s="72">
        <f>VLOOKUP(A16,'[1]zapisy skupiny'!$A$5:$AA$6403,27,0)</f>
        <v>3</v>
      </c>
      <c r="U14" s="73">
        <f>SUM(BG14:BJ14)</f>
        <v>1</v>
      </c>
      <c r="V14" s="74" t="s">
        <v>24</v>
      </c>
      <c r="W14" s="73">
        <f>SUM(BL14:BO14)</f>
        <v>9</v>
      </c>
      <c r="X14" s="75">
        <f>IF((W14=0)," ",U14/W14)</f>
        <v>0.1111111111111111</v>
      </c>
      <c r="Y14" s="76">
        <f>IF(AND(SUM(BB14:BE14)=0,OR(E14=0,E14=" ",SUM(BB12:BE15)=0))," ",SUM(BB14:BE14))</f>
        <v>3</v>
      </c>
      <c r="Z14" s="77">
        <f>IF(ISERROR(RANK(Y14,Y12:Y15,0))=TRUE," ",IF(OR(AND(I14="x",L14="x"),AND(I14="x",R14="x"),AND(L14="x",R14="x")),0,RANK(Y14,Y12:Y15,0)))</f>
        <v>4</v>
      </c>
      <c r="AA14" s="15" t="s">
        <v>33</v>
      </c>
      <c r="AB14" s="2" t="s">
        <v>34</v>
      </c>
      <c r="AC14" s="2"/>
      <c r="AD14" s="2"/>
      <c r="AE14" s="2" t="str">
        <f>CONCATENATE(4,3,AD11,C11,1)</f>
        <v>43021</v>
      </c>
      <c r="AF14" s="2" t="str">
        <f>E11</f>
        <v>B</v>
      </c>
      <c r="AG14" s="58">
        <f>IF(AS13=0,0,AS13+1)</f>
        <v>8</v>
      </c>
      <c r="AH14" s="58"/>
      <c r="AI14" s="58" t="s">
        <v>35</v>
      </c>
      <c r="AJ14" s="58"/>
      <c r="AK14" s="60" t="str">
        <f>VLOOKUP(CONCATENATE(AF14,MID(AI14,2,1)),[1]vylosovanie!$C$10:$J$209,8,0)</f>
        <v>VINCZEOVÁ LAURA</v>
      </c>
      <c r="AL14" s="60" t="str">
        <f>VLOOKUP(CONCATENATE(AF14,RIGHT(AI14,1)),[1]vylosovanie!$C$10:$J$209,8,0)</f>
        <v>JANKECHOVÁ BARBORA</v>
      </c>
      <c r="AM14" s="58" t="str">
        <f>VLOOKUP(CONCATENATE(AF14,VLOOKUP(AI14,$BU$6:$BV$11,2,0)),[1]vylosovanie!$C$10:$J$209,8,0)</f>
        <v>BUGOVÁ JESSICA</v>
      </c>
      <c r="AN14" s="8"/>
      <c r="AO14" s="61"/>
      <c r="AP14" s="61"/>
      <c r="AQ14" s="61" t="str">
        <f>CONCATENATE(4,3,AD11,C11,2)</f>
        <v>43022</v>
      </c>
      <c r="AR14" s="61" t="str">
        <f>E11</f>
        <v>B</v>
      </c>
      <c r="AS14" s="58">
        <f>IF(AG14=0,0,AG14+1)</f>
        <v>9</v>
      </c>
      <c r="AT14" s="58"/>
      <c r="AU14" s="58" t="s">
        <v>36</v>
      </c>
      <c r="AV14" s="58"/>
      <c r="AW14" s="60" t="str">
        <f>VLOOKUP(CONCATENATE(AR14,MID(AU14,2,1)),[1]vylosovanie!$C$10:$J$209,8,0)</f>
        <v>BIKSADSKÁ EMA</v>
      </c>
      <c r="AX14" s="60" t="str">
        <f>VLOOKUP(CONCATENATE(AR14,RIGHT(AU14,1)),[1]vylosovanie!$C$10:$J$209,8,0)</f>
        <v>BUGOVÁ JESSICA</v>
      </c>
      <c r="AY14" s="58" t="str">
        <f>VLOOKUP(CONCATENATE(AR14,VLOOKUP(AU14,$BU$6:$BV$11,2,0)),[1]vylosovanie!$C$10:$J$209,8,0)</f>
        <v>JANKECHOVÁ BARBORA</v>
      </c>
      <c r="AZ14" s="8"/>
      <c r="BB14" s="39">
        <f>IF(OR(I14="x",I14="X",I14=""),0,IF(I14=3,2,1))</f>
        <v>1</v>
      </c>
      <c r="BC14" s="39">
        <f>IF(OR(L14="x",L14="X",L14=""),0,IF(L14=3,2,1))</f>
        <v>1</v>
      </c>
      <c r="BD14" s="39"/>
      <c r="BE14" s="39">
        <f>IF(OR(R14="x",R14="X",R14=""),0,IF(R14=3,2,1))</f>
        <v>1</v>
      </c>
      <c r="BG14" s="62">
        <f>IF(OR(I14="x",I14="X"),0,I14)</f>
        <v>0</v>
      </c>
      <c r="BH14" s="62">
        <f>IF(OR(L14="x",L14="X"),0,L14)</f>
        <v>1</v>
      </c>
      <c r="BI14" s="62"/>
      <c r="BJ14" s="62">
        <f>IF(OR(R14="x",R14="X"),0,R14)</f>
        <v>0</v>
      </c>
      <c r="BK14" s="63"/>
      <c r="BL14" s="62">
        <f>IF(OR(K14="x",K14="X"),0,K14)</f>
        <v>3</v>
      </c>
      <c r="BM14" s="62">
        <f>IF(OR(N14="x",N14="X"),0,N14)</f>
        <v>3</v>
      </c>
      <c r="BN14" s="62"/>
      <c r="BO14" s="62">
        <f>IF(OR(T14="x",T14="X"),0,T14)</f>
        <v>3</v>
      </c>
      <c r="BP14" s="41"/>
    </row>
    <row r="15" spans="1:74" s="15" customFormat="1" ht="45.75" thickBot="1">
      <c r="A15" s="11" t="str">
        <f>CONCATENATE(E11," 2-4")</f>
        <v>B 2-4</v>
      </c>
      <c r="B15" s="15" t="str">
        <f>CONCATENATE(E11,D15)</f>
        <v>B4</v>
      </c>
      <c r="C15" s="43"/>
      <c r="D15" s="44">
        <v>4</v>
      </c>
      <c r="E15" s="45" t="str">
        <f>IF(ISERROR(VLOOKUP($B15,[1]vylosovanie!$C$10:$M$269,8,0))=TRUE," ",VLOOKUP($B15,[1]vylosovanie!$C$10:$M$269,8,0))</f>
        <v>JANKECHOVÁ BARBORA</v>
      </c>
      <c r="F15" s="45" t="str">
        <f>IF(ISERROR(VLOOKUP($B15,[1]vylosovanie!$C$10:$M$269,9,0))=TRUE," ",VLOOKUP($B15,[1]vylosovanie!$C$10:$M$269,9,0))</f>
        <v>MTJ PIEŠŤANY-MORAVANY</v>
      </c>
      <c r="G15" s="45">
        <f>IF(ISERROR(VLOOKUP($B15,[1]vylosovanie!$C$10:$M$269,10,0))=TRUE," ",VLOOKUP($B15,[1]vylosovanie!$C$10:$M$269,10,0))</f>
        <v>41</v>
      </c>
      <c r="H15" s="45">
        <f>IF(ISERROR(VLOOKUP($B15,[1]vylosovanie!$C$10:$M$269,11,0))=TRUE," ",VLOOKUP($B15,[1]vylosovanie!$C$10:$M$269,11,0))</f>
        <v>65</v>
      </c>
      <c r="I15" s="81">
        <f>T12</f>
        <v>0</v>
      </c>
      <c r="J15" s="82" t="s">
        <v>24</v>
      </c>
      <c r="K15" s="83">
        <f>R12</f>
        <v>3</v>
      </c>
      <c r="L15" s="84">
        <f>T13</f>
        <v>1</v>
      </c>
      <c r="M15" s="85" t="s">
        <v>24</v>
      </c>
      <c r="N15" s="86">
        <f>R13</f>
        <v>3</v>
      </c>
      <c r="O15" s="84">
        <f>T14</f>
        <v>3</v>
      </c>
      <c r="P15" s="85" t="s">
        <v>24</v>
      </c>
      <c r="Q15" s="86">
        <f>R14</f>
        <v>0</v>
      </c>
      <c r="R15" s="87"/>
      <c r="S15" s="88"/>
      <c r="T15" s="88"/>
      <c r="U15" s="89">
        <f>SUM(BG15:BJ15)</f>
        <v>4</v>
      </c>
      <c r="V15" s="90" t="s">
        <v>24</v>
      </c>
      <c r="W15" s="89">
        <f>SUM(BL15:BO15)</f>
        <v>6</v>
      </c>
      <c r="X15" s="91">
        <f>IF((W15=0)," ",U15/W15)</f>
        <v>0.66666666666666663</v>
      </c>
      <c r="Y15" s="92">
        <f>IF(AND(SUM(BB15:BE15)=0,OR(E15=0,E15=" ",SUM(BB12:BE15)=0))," ",SUM(BB15:BE15))</f>
        <v>4</v>
      </c>
      <c r="Z15" s="93">
        <f>IF(ISERROR(RANK(Y15,Y12:Y15,0))=TRUE," ",IF(OR(AND(I15="x",L15="x"),AND(I15="x",O15="x"),AND(L15="x",O15="x")),0,RANK(Y15,Y12:Y15,0)))</f>
        <v>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3"/>
      <c r="AP15" s="3"/>
      <c r="AQ15" s="3"/>
      <c r="AR15" s="3"/>
      <c r="AS15" s="2"/>
      <c r="AT15" s="2"/>
      <c r="AU15" s="2"/>
      <c r="AV15" s="2"/>
      <c r="AW15" s="2"/>
      <c r="AX15" s="2"/>
      <c r="AY15" s="2"/>
      <c r="AZ15" s="2"/>
      <c r="BB15" s="39">
        <f>IF(OR(I15="x",I15="X",I15=""),0,IF(I15=3,2,1))</f>
        <v>1</v>
      </c>
      <c r="BC15" s="39">
        <f>IF(OR(L15="x",L15="X",L15=""),0,IF(L15=3,2,1))</f>
        <v>1</v>
      </c>
      <c r="BD15" s="39">
        <f>IF(OR(O15="x",O15="X",O15=""),0,IF(O15=3,2,1))</f>
        <v>2</v>
      </c>
      <c r="BE15" s="39"/>
      <c r="BG15" s="62">
        <f>IF(OR(I15="x",I15="X"),0,I15)</f>
        <v>0</v>
      </c>
      <c r="BH15" s="62">
        <f>IF(OR(L15="x",L15="X"),0,L15)</f>
        <v>1</v>
      </c>
      <c r="BI15" s="62">
        <f>IF(OR(O15="x",O15="X"),0,O15)</f>
        <v>3</v>
      </c>
      <c r="BJ15" s="62"/>
      <c r="BK15" s="63"/>
      <c r="BL15" s="62">
        <f>IF(OR(K15="x",K15="X"),0,K15)</f>
        <v>3</v>
      </c>
      <c r="BM15" s="62">
        <f>IF(OR(N15="x",N15="X"),0,N15)</f>
        <v>3</v>
      </c>
      <c r="BN15" s="62">
        <f>IF(OR(Q15="x",Q15="X"),0,Q15)</f>
        <v>0</v>
      </c>
      <c r="BO15" s="62"/>
      <c r="BP15" s="41"/>
    </row>
    <row r="16" spans="1:74" ht="45.75" thickBot="1">
      <c r="A16" s="11" t="str">
        <f>CONCATENATE(E11," 3-4")</f>
        <v>B 3-4</v>
      </c>
    </row>
    <row r="17" spans="1:68" s="15" customFormat="1" ht="90.75" thickBot="1">
      <c r="A17" s="11" t="str">
        <f>CONCATENATE(E17," 1-2")</f>
        <v>C 1-2</v>
      </c>
      <c r="C17" s="28">
        <f>IF(C11="X","X",IF(C11-$B$1&gt;=[1]vylosovanie!$O$2,"X",C11+1))</f>
        <v>3</v>
      </c>
      <c r="D17" s="2" t="s">
        <v>6</v>
      </c>
      <c r="E17" s="29" t="str">
        <f>IF(C17="X","X",VLOOKUP(C17,[1]vylosovanie!$T$10:$U$99,2,0))</f>
        <v>C</v>
      </c>
      <c r="F17" s="30" t="s">
        <v>7</v>
      </c>
      <c r="G17" s="6" t="s">
        <v>8</v>
      </c>
      <c r="H17" s="6" t="s">
        <v>9</v>
      </c>
      <c r="I17" s="31">
        <v>1</v>
      </c>
      <c r="J17" s="32"/>
      <c r="K17" s="33"/>
      <c r="L17" s="31">
        <v>2</v>
      </c>
      <c r="M17" s="32"/>
      <c r="N17" s="33"/>
      <c r="O17" s="31">
        <v>3</v>
      </c>
      <c r="P17" s="32"/>
      <c r="Q17" s="33"/>
      <c r="R17" s="31">
        <v>4</v>
      </c>
      <c r="S17" s="32"/>
      <c r="T17" s="33"/>
      <c r="U17" s="34" t="s">
        <v>10</v>
      </c>
      <c r="V17" s="35"/>
      <c r="W17" s="36"/>
      <c r="X17" s="37" t="s">
        <v>11</v>
      </c>
      <c r="Y17" s="37" t="s">
        <v>12</v>
      </c>
      <c r="Z17" s="37" t="s">
        <v>13</v>
      </c>
      <c r="AA17" s="2" t="s">
        <v>14</v>
      </c>
      <c r="AB17" s="2"/>
      <c r="AD17" s="2">
        <f>IF(C17&lt;10,0,"")</f>
        <v>0</v>
      </c>
      <c r="AE17" s="2" t="s">
        <v>15</v>
      </c>
      <c r="AF17" s="2"/>
      <c r="AG17" s="38" t="s">
        <v>16</v>
      </c>
      <c r="AH17" s="39" t="s">
        <v>17</v>
      </c>
      <c r="AI17" s="39" t="s">
        <v>18</v>
      </c>
      <c r="AJ17" s="39" t="s">
        <v>19</v>
      </c>
      <c r="AK17" s="39" t="s">
        <v>20</v>
      </c>
      <c r="AL17" s="39" t="s">
        <v>20</v>
      </c>
      <c r="AM17" s="39" t="s">
        <v>21</v>
      </c>
      <c r="AN17" s="10"/>
      <c r="AO17" s="40"/>
      <c r="AP17" s="40">
        <f>IF(C17&lt;10,0,"")</f>
        <v>0</v>
      </c>
      <c r="AQ17" s="2" t="s">
        <v>15</v>
      </c>
      <c r="AR17" s="40"/>
      <c r="AS17" s="38" t="s">
        <v>16</v>
      </c>
      <c r="AT17" s="39" t="s">
        <v>17</v>
      </c>
      <c r="AU17" s="39" t="s">
        <v>18</v>
      </c>
      <c r="AV17" s="39" t="s">
        <v>19</v>
      </c>
      <c r="AW17" s="39" t="s">
        <v>20</v>
      </c>
      <c r="AX17" s="39" t="s">
        <v>20</v>
      </c>
      <c r="AY17" s="39" t="s">
        <v>21</v>
      </c>
      <c r="AZ17" s="10"/>
      <c r="BB17" s="6">
        <v>1</v>
      </c>
      <c r="BC17" s="6">
        <v>2</v>
      </c>
      <c r="BD17" s="6">
        <v>3</v>
      </c>
      <c r="BE17" s="6">
        <v>4</v>
      </c>
      <c r="BG17" s="15" t="s">
        <v>22</v>
      </c>
      <c r="BI17" s="8"/>
      <c r="BJ17" s="41"/>
      <c r="BK17" s="42"/>
      <c r="BL17" s="15" t="s">
        <v>23</v>
      </c>
      <c r="BN17" s="8"/>
      <c r="BO17" s="41"/>
      <c r="BP17" s="41"/>
    </row>
    <row r="18" spans="1:68" s="15" customFormat="1" ht="45.75" thickBot="1">
      <c r="A18" s="11" t="str">
        <f>CONCATENATE(E17," 1-3")</f>
        <v>C 1-3</v>
      </c>
      <c r="B18" s="15" t="str">
        <f>CONCATENATE(E17,D18)</f>
        <v>C1</v>
      </c>
      <c r="C18" s="43" t="str">
        <f>$E$1</f>
        <v>MŽ</v>
      </c>
      <c r="D18" s="44">
        <v>1</v>
      </c>
      <c r="E18" s="45" t="str">
        <f>IF(ISERROR(VLOOKUP($B18,[1]vylosovanie!$C$10:$M$269,8,0))=TRUE," ",VLOOKUP($B18,[1]vylosovanie!$C$10:$M$269,8,0))</f>
        <v>WALLENFELSOVÁ ANETA</v>
      </c>
      <c r="F18" s="45" t="str">
        <f>IF(ISERROR(VLOOKUP($B18,[1]vylosovanie!$C$10:$M$269,9,0))=TRUE," ",VLOOKUP($B18,[1]vylosovanie!$C$10:$M$269,9,0))</f>
        <v>TTC POVAŽSKÁ BYSTRICA</v>
      </c>
      <c r="G18" s="45">
        <f>IF(ISERROR(VLOOKUP($B18,[1]vylosovanie!$C$10:$M$269,10,0))=TRUE," ",VLOOKUP($B18,[1]vylosovanie!$C$10:$M$269,10,0))</f>
        <v>3</v>
      </c>
      <c r="H18" s="45">
        <f>IF(ISERROR(VLOOKUP($B18,[1]vylosovanie!$C$10:$M$269,11,0))=TRUE," ",VLOOKUP($B18,[1]vylosovanie!$C$10:$M$269,11,0))</f>
        <v>5</v>
      </c>
      <c r="I18" s="46"/>
      <c r="J18" s="47"/>
      <c r="K18" s="48"/>
      <c r="L18" s="49">
        <f>VLOOKUP(A17,'[1]zapisy skupiny'!$A$5:$AA$6403,26,0)</f>
        <v>3</v>
      </c>
      <c r="M18" s="50" t="s">
        <v>24</v>
      </c>
      <c r="N18" s="51">
        <f>VLOOKUP(A17,'[1]zapisy skupiny'!$A$5:$AA$6403,27,0)</f>
        <v>1</v>
      </c>
      <c r="O18" s="49">
        <f>VLOOKUP(A18,'[1]zapisy skupiny'!$A$5:$AA$6403,26,0)</f>
        <v>3</v>
      </c>
      <c r="P18" s="50" t="s">
        <v>24</v>
      </c>
      <c r="Q18" s="51">
        <f>VLOOKUP(A18,'[1]zapisy skupiny'!$A$5:$AA$6403,27,0)</f>
        <v>0</v>
      </c>
      <c r="R18" s="49">
        <f>VLOOKUP(A19,'[1]zapisy skupiny'!$A$5:$AA$6403,26,0)</f>
        <v>3</v>
      </c>
      <c r="S18" s="50" t="s">
        <v>24</v>
      </c>
      <c r="T18" s="52">
        <f>VLOOKUP(A19,'[1]zapisy skupiny'!$A$5:$AA$6403,27,0)</f>
        <v>0</v>
      </c>
      <c r="U18" s="53">
        <f>SUM(BG18:BJ18)</f>
        <v>9</v>
      </c>
      <c r="V18" s="54" t="s">
        <v>24</v>
      </c>
      <c r="W18" s="53">
        <f>SUM(BL18:BO18)</f>
        <v>1</v>
      </c>
      <c r="X18" s="55">
        <f>IF((W18=0)," ",U18/W18)</f>
        <v>9</v>
      </c>
      <c r="Y18" s="56">
        <f>IF(AND(SUM(BB18:BE18)=0,OR(E18=0,E18=" ",SUM(BB18:BE21)=0))," ",SUM(BB18:BE18))</f>
        <v>6</v>
      </c>
      <c r="Z18" s="57">
        <f>IF(ISERROR(RANK(Y18,Y18:Y21,0))=TRUE," ",IF(OR(AND(O18="x",L18="x"),AND(L18="x",R18="x"),AND(R18="x",O18="x")),0,RANK(Y18,Y18:Y21,0)))</f>
        <v>1</v>
      </c>
      <c r="AA18" s="15" t="s">
        <v>25</v>
      </c>
      <c r="AB18" s="2" t="s">
        <v>26</v>
      </c>
      <c r="AC18" s="2"/>
      <c r="AD18" s="2"/>
      <c r="AE18" s="2" t="str">
        <f>CONCATENATE(4,1,AD17,C17,1)</f>
        <v>41031</v>
      </c>
      <c r="AF18" s="2" t="str">
        <f>E17</f>
        <v>C</v>
      </c>
      <c r="AG18" s="58">
        <f>IF(C17="X",0,AG13+1)</f>
        <v>7</v>
      </c>
      <c r="AH18" s="58"/>
      <c r="AI18" s="59" t="s">
        <v>27</v>
      </c>
      <c r="AJ18" s="58"/>
      <c r="AK18" s="60" t="str">
        <f>VLOOKUP(CONCATENATE(AF18,MID(AI18,2,1)),[1]vylosovanie!$C$10:$J$209,8,0)</f>
        <v>WALLENFELSOVÁ ANETA</v>
      </c>
      <c r="AL18" s="60" t="str">
        <f>VLOOKUP(CONCATENATE(AF18,RIGHT(AI18,1)),[1]vylosovanie!$C$10:$J$209,8,0)</f>
        <v>VANIŠOVÁ VANDA</v>
      </c>
      <c r="AM18" s="58" t="str">
        <f>VLOOKUP(CONCATENATE(AF18,VLOOKUP(AI18,$BU$6:$BV$11,2,0)),[1]vylosovanie!$C$10:$J$209,8,0)</f>
        <v>NAGYOVÁ VERONIKA</v>
      </c>
      <c r="AN18" s="8"/>
      <c r="AO18" s="61"/>
      <c r="AP18" s="61"/>
      <c r="AQ18" s="61" t="str">
        <f>CONCATENATE(4,1,AD17,C17,2)</f>
        <v>41032</v>
      </c>
      <c r="AR18" s="61" t="str">
        <f>E17</f>
        <v>C</v>
      </c>
      <c r="AS18" s="58">
        <f>IF(AG18=0,0,AG18+1)</f>
        <v>8</v>
      </c>
      <c r="AT18" s="58"/>
      <c r="AU18" s="58" t="s">
        <v>28</v>
      </c>
      <c r="AV18" s="58"/>
      <c r="AW18" s="60" t="str">
        <f>VLOOKUP(CONCATENATE(AR18,MID(AU18,2,1)),[1]vylosovanie!$C$10:$J$209,8,0)</f>
        <v>POLÁKOVÁ ALEXANDRA</v>
      </c>
      <c r="AX18" s="60" t="str">
        <f>VLOOKUP(CONCATENATE(AR18,RIGHT(AU18,1)),[1]vylosovanie!$C$10:$J$209,8,0)</f>
        <v>NAGYOVÁ VERONIKA</v>
      </c>
      <c r="AY18" s="58" t="str">
        <f>VLOOKUP(CONCATENATE(AR18,VLOOKUP(AU18,$BU$6:$BV$11,2,0)),[1]vylosovanie!$C$10:$J$209,8,0)</f>
        <v>WALLENFELSOVÁ ANETA</v>
      </c>
      <c r="AZ18" s="8"/>
      <c r="BB18" s="39"/>
      <c r="BC18" s="39">
        <f>IF(OR(L18="x",L18="X",L18=""),0,IF(L18=3,2,1))</f>
        <v>2</v>
      </c>
      <c r="BD18" s="39">
        <f>IF(OR(O18="x",O18="X",O18=""),0,IF(O18=3,2,1))</f>
        <v>2</v>
      </c>
      <c r="BE18" s="39">
        <f>IF(OR(R18="x",R18="X",R18=""),0,IF(R18=3,2,1))</f>
        <v>2</v>
      </c>
      <c r="BG18" s="62"/>
      <c r="BH18" s="62">
        <f>IF(OR(L18="x",L18="X"),0,L18)</f>
        <v>3</v>
      </c>
      <c r="BI18" s="62">
        <f>IF(OR(O18="x",O18="X"),0,O18)</f>
        <v>3</v>
      </c>
      <c r="BJ18" s="62">
        <f>IF(OR(R18="x",R18="X"),0,R18)</f>
        <v>3</v>
      </c>
      <c r="BK18" s="63"/>
      <c r="BL18" s="62"/>
      <c r="BM18" s="62">
        <f>IF(OR(N18="x",N18="X"),0,N18)</f>
        <v>1</v>
      </c>
      <c r="BN18" s="62">
        <f>IF(OR(Q18="x",Q18="X"),0,Q18)</f>
        <v>0</v>
      </c>
      <c r="BO18" s="62">
        <f>IF(OR(T18="x",T18="X"),0,T18)</f>
        <v>0</v>
      </c>
      <c r="BP18" s="41"/>
    </row>
    <row r="19" spans="1:68" s="15" customFormat="1" ht="45.75" thickBot="1">
      <c r="A19" s="11" t="str">
        <f>CONCATENATE(E17," 1-4")</f>
        <v>C 1-4</v>
      </c>
      <c r="B19" s="15" t="str">
        <f>CONCATENATE(E17,D19)</f>
        <v>C2</v>
      </c>
      <c r="C19" s="43"/>
      <c r="D19" s="44">
        <v>2</v>
      </c>
      <c r="E19" s="45" t="str">
        <f>IF(ISERROR(VLOOKUP($B19,[1]vylosovanie!$C$10:$M$269,8,0))=TRUE," ",VLOOKUP($B19,[1]vylosovanie!$C$10:$M$269,8,0))</f>
        <v>POLÁKOVÁ ALEXANDRA</v>
      </c>
      <c r="F19" s="45" t="str">
        <f>IF(ISERROR(VLOOKUP($B19,[1]vylosovanie!$C$10:$M$269,9,0))=TRUE," ",VLOOKUP($B19,[1]vylosovanie!$C$10:$M$269,9,0))</f>
        <v>TJ POKROK KOMÁRNO</v>
      </c>
      <c r="G19" s="45">
        <f>IF(ISERROR(VLOOKUP($B19,[1]vylosovanie!$C$10:$M$269,10,0))=TRUE," ",VLOOKUP($B19,[1]vylosovanie!$C$10:$M$269,10,0))</f>
        <v>19</v>
      </c>
      <c r="H19" s="45">
        <f>IF(ISERROR(VLOOKUP($B19,[1]vylosovanie!$C$10:$M$269,11,0))=TRUE," ",VLOOKUP($B19,[1]vylosovanie!$C$10:$M$269,11,0))</f>
        <v>22</v>
      </c>
      <c r="I19" s="64">
        <f>N18</f>
        <v>1</v>
      </c>
      <c r="J19" s="65" t="s">
        <v>24</v>
      </c>
      <c r="K19" s="66">
        <f>L18</f>
        <v>3</v>
      </c>
      <c r="L19" s="67"/>
      <c r="M19" s="68"/>
      <c r="N19" s="69"/>
      <c r="O19" s="70">
        <f>VLOOKUP(A20,'[1]zapisy skupiny'!$A$5:$AA$6403,26,0)</f>
        <v>2</v>
      </c>
      <c r="P19" s="65" t="s">
        <v>24</v>
      </c>
      <c r="Q19" s="71">
        <f>VLOOKUP(A20,'[1]zapisy skupiny'!$A$5:$AA$6403,27,0)</f>
        <v>3</v>
      </c>
      <c r="R19" s="70">
        <f>VLOOKUP(A21,'[1]zapisy skupiny'!$A$5:$AA$6403,26,0)</f>
        <v>3</v>
      </c>
      <c r="S19" s="65" t="s">
        <v>24</v>
      </c>
      <c r="T19" s="72">
        <f>VLOOKUP(A21,'[1]zapisy skupiny'!$A$5:$AA$6403,27,0)</f>
        <v>1</v>
      </c>
      <c r="U19" s="73">
        <f>SUM(BG19:BJ19)</f>
        <v>6</v>
      </c>
      <c r="V19" s="74" t="s">
        <v>24</v>
      </c>
      <c r="W19" s="73">
        <f>SUM(BL19:BO19)</f>
        <v>7</v>
      </c>
      <c r="X19" s="75">
        <f>IF((W19=0)," ",U19/W19)</f>
        <v>0.8571428571428571</v>
      </c>
      <c r="Y19" s="76">
        <f>IF(AND(SUM(BB19:BE19)=0,OR(E19=0,E19=" ",SUM(BB18:BE21)=0))," ",SUM(BB19:BE19))</f>
        <v>4</v>
      </c>
      <c r="Z19" s="77">
        <f>IF(ISERROR(RANK(Y19,Y18:Y21,0))=TRUE," ",IF(OR(AND(I19="x",O19="x"),AND(I19="x",R19="x"),AND(R19="x",O19="x")),0,RANK(Y19,Y18:Y21,0)))</f>
        <v>3</v>
      </c>
      <c r="AA19" s="15" t="s">
        <v>29</v>
      </c>
      <c r="AB19" s="2" t="s">
        <v>30</v>
      </c>
      <c r="AC19" s="2"/>
      <c r="AD19" s="2"/>
      <c r="AE19" s="2" t="str">
        <f>CONCATENATE(4,2,AD17,C17,1)</f>
        <v>42031</v>
      </c>
      <c r="AF19" s="2" t="str">
        <f>E17</f>
        <v>C</v>
      </c>
      <c r="AG19" s="58">
        <f>IF(AS18=0,0,AS18+1)</f>
        <v>9</v>
      </c>
      <c r="AH19" s="58"/>
      <c r="AI19" s="58" t="s">
        <v>31</v>
      </c>
      <c r="AJ19" s="58"/>
      <c r="AK19" s="60" t="str">
        <f>VLOOKUP(CONCATENATE(AF19,MID(AI19,2,1)),[1]vylosovanie!$C$10:$J$209,8,0)</f>
        <v>WALLENFELSOVÁ ANETA</v>
      </c>
      <c r="AL19" s="60" t="str">
        <f>VLOOKUP(CONCATENATE(AF19,RIGHT(AI19,1)),[1]vylosovanie!$C$10:$J$209,8,0)</f>
        <v>POLÁKOVÁ ALEXANDRA</v>
      </c>
      <c r="AM19" s="58" t="str">
        <f>VLOOKUP(CONCATENATE(AF19,VLOOKUP(AI19,$BU$6:$BV$11,2,0)),[1]vylosovanie!$C$10:$J$209,8,0)</f>
        <v>VANIŠOVÁ VANDA</v>
      </c>
      <c r="AN19" s="8"/>
      <c r="AO19" s="61"/>
      <c r="AP19" s="61"/>
      <c r="AQ19" s="61" t="str">
        <f>CONCATENATE(4,2,AD17,C17,2)</f>
        <v>42032</v>
      </c>
      <c r="AR19" s="61" t="str">
        <f>E17</f>
        <v>C</v>
      </c>
      <c r="AS19" s="58">
        <f>IF(AG19=0,0,AG19+1)</f>
        <v>10</v>
      </c>
      <c r="AT19" s="58"/>
      <c r="AU19" s="58" t="s">
        <v>32</v>
      </c>
      <c r="AV19" s="58"/>
      <c r="AW19" s="60" t="str">
        <f>VLOOKUP(CONCATENATE(AR19,MID(AU19,2,1)),[1]vylosovanie!$C$10:$J$209,8,0)</f>
        <v>VANIŠOVÁ VANDA</v>
      </c>
      <c r="AX19" s="60" t="str">
        <f>VLOOKUP(CONCATENATE(AR19,RIGHT(AU19,1)),[1]vylosovanie!$C$10:$J$209,8,0)</f>
        <v>NAGYOVÁ VERONIKA</v>
      </c>
      <c r="AY19" s="58" t="str">
        <f>VLOOKUP(CONCATENATE(AR19,VLOOKUP(AU19,$BU$6:$BV$11,2,0)),[1]vylosovanie!$C$10:$J$209,8,0)</f>
        <v>POLÁKOVÁ ALEXANDRA</v>
      </c>
      <c r="AZ19" s="8"/>
      <c r="BB19" s="39">
        <f>IF(OR(I19="x",I19="X",I19=""),0,IF(I19=3,2,1))</f>
        <v>1</v>
      </c>
      <c r="BC19" s="39"/>
      <c r="BD19" s="39">
        <f>IF(OR(O19="x",O19="X",O19=""),0,IF(O19=3,2,1))</f>
        <v>1</v>
      </c>
      <c r="BE19" s="39">
        <f>IF(OR(R19="x",R19="X",R19=""),0,IF(R19=3,2,1))</f>
        <v>2</v>
      </c>
      <c r="BG19" s="62">
        <f>IF(OR(I19="x",I19="X"),0,I19)</f>
        <v>1</v>
      </c>
      <c r="BH19" s="62"/>
      <c r="BI19" s="62">
        <f>IF(OR(O19="x",O19="X"),0,O19)</f>
        <v>2</v>
      </c>
      <c r="BJ19" s="62">
        <f>IF(OR(R19="x",R19="X"),0,R19)</f>
        <v>3</v>
      </c>
      <c r="BK19" s="63"/>
      <c r="BL19" s="62">
        <f>IF(OR(K19="x",K19="X"),0,K19)</f>
        <v>3</v>
      </c>
      <c r="BM19" s="62"/>
      <c r="BN19" s="62">
        <f>IF(OR(Q19="x",Q19="X"),0,Q19)</f>
        <v>3</v>
      </c>
      <c r="BO19" s="62">
        <f>IF(OR(T19="x",T19="X"),0,T19)</f>
        <v>1</v>
      </c>
      <c r="BP19" s="41"/>
    </row>
    <row r="20" spans="1:68" s="15" customFormat="1" ht="45.75" thickBot="1">
      <c r="A20" s="11" t="str">
        <f>CONCATENATE(E17," 2-3")</f>
        <v>C 2-3</v>
      </c>
      <c r="B20" s="15" t="str">
        <f>CONCATENATE(E17,D20)</f>
        <v>C3</v>
      </c>
      <c r="C20" s="43"/>
      <c r="D20" s="44">
        <v>3</v>
      </c>
      <c r="E20" s="45" t="str">
        <f>IF(ISERROR(VLOOKUP($B20,[1]vylosovanie!$C$10:$M$269,8,0))=TRUE," ",VLOOKUP($B20,[1]vylosovanie!$C$10:$M$269,8,0))</f>
        <v>VANIŠOVÁ VANDA</v>
      </c>
      <c r="F20" s="45" t="str">
        <f>IF(ISERROR(VLOOKUP($B20,[1]vylosovanie!$C$10:$M$269,9,0))=TRUE," ",VLOOKUP($B20,[1]vylosovanie!$C$10:$M$269,9,0))</f>
        <v>MSK MALACKY</v>
      </c>
      <c r="G20" s="45">
        <f>IF(ISERROR(VLOOKUP($B20,[1]vylosovanie!$C$10:$M$269,10,0))=TRUE," ",VLOOKUP($B20,[1]vylosovanie!$C$10:$M$269,10,0))</f>
        <v>27</v>
      </c>
      <c r="H20" s="45">
        <f>IF(ISERROR(VLOOKUP($B20,[1]vylosovanie!$C$10:$M$269,11,0))=TRUE," ",VLOOKUP($B20,[1]vylosovanie!$C$10:$M$269,11,0))</f>
        <v>31</v>
      </c>
      <c r="I20" s="64">
        <f>Q18</f>
        <v>0</v>
      </c>
      <c r="J20" s="65" t="s">
        <v>24</v>
      </c>
      <c r="K20" s="66">
        <f>O18</f>
        <v>3</v>
      </c>
      <c r="L20" s="78">
        <f>Q19</f>
        <v>3</v>
      </c>
      <c r="M20" s="79" t="s">
        <v>24</v>
      </c>
      <c r="N20" s="80">
        <f>O19</f>
        <v>2</v>
      </c>
      <c r="O20" s="67"/>
      <c r="P20" s="68"/>
      <c r="Q20" s="69"/>
      <c r="R20" s="70">
        <f>VLOOKUP(A22,'[1]zapisy skupiny'!$A$5:$AA$6403,26,0)</f>
        <v>3</v>
      </c>
      <c r="S20" s="65" t="s">
        <v>24</v>
      </c>
      <c r="T20" s="72">
        <f>VLOOKUP(A22,'[1]zapisy skupiny'!$A$5:$AA$6403,27,0)</f>
        <v>1</v>
      </c>
      <c r="U20" s="73">
        <f>SUM(BG20:BJ20)</f>
        <v>6</v>
      </c>
      <c r="V20" s="74" t="s">
        <v>24</v>
      </c>
      <c r="W20" s="73">
        <f>SUM(BL20:BO20)</f>
        <v>6</v>
      </c>
      <c r="X20" s="75">
        <f>IF((W20=0)," ",U20/W20)</f>
        <v>1</v>
      </c>
      <c r="Y20" s="76">
        <f>IF(AND(SUM(BB20:BE20)=0,OR(E20=0,E20=" ",SUM(BB18:BE21)=0))," ",SUM(BB20:BE20))</f>
        <v>5</v>
      </c>
      <c r="Z20" s="77">
        <f>IF(ISERROR(RANK(Y20,Y18:Y21,0))=TRUE," ",IF(OR(AND(I20="x",L20="x"),AND(I20="x",R20="x"),AND(L20="x",R20="x")),0,RANK(Y20,Y18:Y21,0)))</f>
        <v>2</v>
      </c>
      <c r="AA20" s="15" t="s">
        <v>33</v>
      </c>
      <c r="AB20" s="2" t="s">
        <v>34</v>
      </c>
      <c r="AC20" s="2"/>
      <c r="AD20" s="2"/>
      <c r="AE20" s="2" t="str">
        <f>CONCATENATE(4,3,AD17,C17,1)</f>
        <v>43031</v>
      </c>
      <c r="AF20" s="2" t="str">
        <f>E17</f>
        <v>C</v>
      </c>
      <c r="AG20" s="58">
        <f>IF(AS19=0,0,AS19+1)</f>
        <v>11</v>
      </c>
      <c r="AH20" s="58"/>
      <c r="AI20" s="58" t="s">
        <v>35</v>
      </c>
      <c r="AJ20" s="58"/>
      <c r="AK20" s="60" t="str">
        <f>VLOOKUP(CONCATENATE(AF20,MID(AI20,2,1)),[1]vylosovanie!$C$10:$J$209,8,0)</f>
        <v>WALLENFELSOVÁ ANETA</v>
      </c>
      <c r="AL20" s="60" t="str">
        <f>VLOOKUP(CONCATENATE(AF20,RIGHT(AI20,1)),[1]vylosovanie!$C$10:$J$209,8,0)</f>
        <v>NAGYOVÁ VERONIKA</v>
      </c>
      <c r="AM20" s="58" t="str">
        <f>VLOOKUP(CONCATENATE(AF20,VLOOKUP(AI20,$BU$6:$BV$11,2,0)),[1]vylosovanie!$C$10:$J$209,8,0)</f>
        <v>VANIŠOVÁ VANDA</v>
      </c>
      <c r="AN20" s="8"/>
      <c r="AO20" s="61"/>
      <c r="AP20" s="61"/>
      <c r="AQ20" s="61" t="str">
        <f>CONCATENATE(4,3,AD17,C17,2)</f>
        <v>43032</v>
      </c>
      <c r="AR20" s="61" t="str">
        <f>E17</f>
        <v>C</v>
      </c>
      <c r="AS20" s="58">
        <f>IF(AG20=0,0,AG20+1)</f>
        <v>12</v>
      </c>
      <c r="AT20" s="58"/>
      <c r="AU20" s="58" t="s">
        <v>36</v>
      </c>
      <c r="AV20" s="58"/>
      <c r="AW20" s="60" t="str">
        <f>VLOOKUP(CONCATENATE(AR20,MID(AU20,2,1)),[1]vylosovanie!$C$10:$J$209,8,0)</f>
        <v>POLÁKOVÁ ALEXANDRA</v>
      </c>
      <c r="AX20" s="60" t="str">
        <f>VLOOKUP(CONCATENATE(AR20,RIGHT(AU20,1)),[1]vylosovanie!$C$10:$J$209,8,0)</f>
        <v>VANIŠOVÁ VANDA</v>
      </c>
      <c r="AY20" s="58" t="str">
        <f>VLOOKUP(CONCATENATE(AR20,VLOOKUP(AU20,$BU$6:$BV$11,2,0)),[1]vylosovanie!$C$10:$J$209,8,0)</f>
        <v>NAGYOVÁ VERONIKA</v>
      </c>
      <c r="AZ20" s="8"/>
      <c r="BB20" s="39">
        <f>IF(OR(I20="x",I20="X",I20=""),0,IF(I20=3,2,1))</f>
        <v>1</v>
      </c>
      <c r="BC20" s="39">
        <f>IF(OR(L20="x",L20="X",L20=""),0,IF(L20=3,2,1))</f>
        <v>2</v>
      </c>
      <c r="BD20" s="39"/>
      <c r="BE20" s="39">
        <f>IF(OR(R20="x",R20="X",R20=""),0,IF(R20=3,2,1))</f>
        <v>2</v>
      </c>
      <c r="BG20" s="62">
        <f>IF(OR(I20="x",I20="X"),0,I20)</f>
        <v>0</v>
      </c>
      <c r="BH20" s="62">
        <f>IF(OR(L20="x",L20="X"),0,L20)</f>
        <v>3</v>
      </c>
      <c r="BI20" s="62"/>
      <c r="BJ20" s="62">
        <f>IF(OR(R20="x",R20="X"),0,R20)</f>
        <v>3</v>
      </c>
      <c r="BK20" s="63"/>
      <c r="BL20" s="62">
        <f>IF(OR(K20="x",K20="X"),0,K20)</f>
        <v>3</v>
      </c>
      <c r="BM20" s="62">
        <f>IF(OR(N20="x",N20="X"),0,N20)</f>
        <v>2</v>
      </c>
      <c r="BN20" s="62"/>
      <c r="BO20" s="62">
        <f>IF(OR(T20="x",T20="X"),0,T20)</f>
        <v>1</v>
      </c>
      <c r="BP20" s="41"/>
    </row>
    <row r="21" spans="1:68" s="15" customFormat="1" ht="45.75" thickBot="1">
      <c r="A21" s="11" t="str">
        <f>CONCATENATE(E17," 2-4")</f>
        <v>C 2-4</v>
      </c>
      <c r="B21" s="15" t="str">
        <f>CONCATENATE(E17,D21)</f>
        <v>C4</v>
      </c>
      <c r="C21" s="43"/>
      <c r="D21" s="44">
        <v>4</v>
      </c>
      <c r="E21" s="45" t="str">
        <f>IF(ISERROR(VLOOKUP($B21,[1]vylosovanie!$C$10:$M$269,8,0))=TRUE," ",VLOOKUP($B21,[1]vylosovanie!$C$10:$M$269,8,0))</f>
        <v>NAGYOVÁ VERONIKA</v>
      </c>
      <c r="F21" s="45" t="str">
        <f>IF(ISERROR(VLOOKUP($B21,[1]vylosovanie!$C$10:$M$269,9,0))=TRUE," ",VLOOKUP($B21,[1]vylosovanie!$C$10:$M$269,9,0))</f>
        <v>STK ZŠ NA BIELENISKU PEZINOK</v>
      </c>
      <c r="G21" s="45">
        <f>IF(ISERROR(VLOOKUP($B21,[1]vylosovanie!$C$10:$M$269,10,0))=TRUE," ",VLOOKUP($B21,[1]vylosovanie!$C$10:$M$269,10,0))</f>
        <v>38</v>
      </c>
      <c r="H21" s="45">
        <f>IF(ISERROR(VLOOKUP($B21,[1]vylosovanie!$C$10:$M$269,11,0))=TRUE," ",VLOOKUP($B21,[1]vylosovanie!$C$10:$M$269,11,0))</f>
        <v>48</v>
      </c>
      <c r="I21" s="81">
        <f>T18</f>
        <v>0</v>
      </c>
      <c r="J21" s="82" t="s">
        <v>24</v>
      </c>
      <c r="K21" s="83">
        <f>R18</f>
        <v>3</v>
      </c>
      <c r="L21" s="84">
        <f>T19</f>
        <v>1</v>
      </c>
      <c r="M21" s="85" t="s">
        <v>24</v>
      </c>
      <c r="N21" s="86">
        <f>R19</f>
        <v>3</v>
      </c>
      <c r="O21" s="84">
        <f>T20</f>
        <v>1</v>
      </c>
      <c r="P21" s="85" t="s">
        <v>24</v>
      </c>
      <c r="Q21" s="86">
        <f>R20</f>
        <v>3</v>
      </c>
      <c r="R21" s="87"/>
      <c r="S21" s="88"/>
      <c r="T21" s="88"/>
      <c r="U21" s="89">
        <f>SUM(BG21:BJ21)</f>
        <v>2</v>
      </c>
      <c r="V21" s="90" t="s">
        <v>24</v>
      </c>
      <c r="W21" s="89">
        <f>SUM(BL21:BO21)</f>
        <v>9</v>
      </c>
      <c r="X21" s="91">
        <f>IF((W21=0)," ",U21/W21)</f>
        <v>0.22222222222222221</v>
      </c>
      <c r="Y21" s="92">
        <f>IF(AND(SUM(BB21:BE21)=0,OR(E21=0,E21=" ",SUM(BB18:BE21)=0))," ",SUM(BB21:BE21))</f>
        <v>3</v>
      </c>
      <c r="Z21" s="93">
        <f>IF(ISERROR(RANK(Y21,Y18:Y21,0))=TRUE," ",IF(OR(AND(I21="x",L21="x"),AND(I21="x",O21="x"),AND(L21="x",O21="x")),0,RANK(Y21,Y18:Y21,0)))</f>
        <v>4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3"/>
      <c r="AP21" s="3"/>
      <c r="AQ21" s="3"/>
      <c r="AR21" s="3"/>
      <c r="AS21" s="2"/>
      <c r="AT21" s="2"/>
      <c r="AU21" s="2"/>
      <c r="AV21" s="2"/>
      <c r="AW21" s="2"/>
      <c r="AX21" s="2"/>
      <c r="AY21" s="2"/>
      <c r="AZ21" s="2"/>
      <c r="BB21" s="39">
        <f>IF(OR(I21="x",I21="X",I21=""),0,IF(I21=3,2,1))</f>
        <v>1</v>
      </c>
      <c r="BC21" s="39">
        <f>IF(OR(L21="x",L21="X",L21=""),0,IF(L21=3,2,1))</f>
        <v>1</v>
      </c>
      <c r="BD21" s="39">
        <f>IF(OR(O21="x",O21="X",O21=""),0,IF(O21=3,2,1))</f>
        <v>1</v>
      </c>
      <c r="BE21" s="39"/>
      <c r="BG21" s="62">
        <f>IF(OR(I21="x",I21="X"),0,I21)</f>
        <v>0</v>
      </c>
      <c r="BH21" s="62">
        <f>IF(OR(L21="x",L21="X"),0,L21)</f>
        <v>1</v>
      </c>
      <c r="BI21" s="62">
        <f>IF(OR(O21="x",O21="X"),0,O21)</f>
        <v>1</v>
      </c>
      <c r="BJ21" s="62"/>
      <c r="BK21" s="63"/>
      <c r="BL21" s="62">
        <f>IF(OR(K21="x",K21="X"),0,K21)</f>
        <v>3</v>
      </c>
      <c r="BM21" s="62">
        <f>IF(OR(N21="x",N21="X"),0,N21)</f>
        <v>3</v>
      </c>
      <c r="BN21" s="62">
        <f>IF(OR(Q21="x",Q21="X"),0,Q21)</f>
        <v>3</v>
      </c>
      <c r="BO21" s="62"/>
      <c r="BP21" s="41"/>
    </row>
    <row r="22" spans="1:68" ht="45.75" thickBot="1">
      <c r="A22" s="11" t="str">
        <f>CONCATENATE(E17," 3-4")</f>
        <v>C 3-4</v>
      </c>
    </row>
    <row r="23" spans="1:68" s="15" customFormat="1" ht="90.75" thickBot="1">
      <c r="A23" s="11" t="str">
        <f>CONCATENATE(E23," 1-2")</f>
        <v>D 1-2</v>
      </c>
      <c r="C23" s="28">
        <f>IF(C17="X","X",IF(C17-$B$1&gt;=[1]vylosovanie!$O$2,"X",C17+1))</f>
        <v>4</v>
      </c>
      <c r="D23" s="2" t="s">
        <v>6</v>
      </c>
      <c r="E23" s="29" t="str">
        <f>IF(C23="X","X",VLOOKUP(C23,[1]vylosovanie!$T$10:$U$99,2,0))</f>
        <v>D</v>
      </c>
      <c r="F23" s="30" t="s">
        <v>7</v>
      </c>
      <c r="G23" s="6" t="s">
        <v>8</v>
      </c>
      <c r="H23" s="6" t="s">
        <v>9</v>
      </c>
      <c r="I23" s="31">
        <v>1</v>
      </c>
      <c r="J23" s="32"/>
      <c r="K23" s="33"/>
      <c r="L23" s="31">
        <v>2</v>
      </c>
      <c r="M23" s="32"/>
      <c r="N23" s="33"/>
      <c r="O23" s="31">
        <v>3</v>
      </c>
      <c r="P23" s="32"/>
      <c r="Q23" s="33"/>
      <c r="R23" s="31">
        <v>4</v>
      </c>
      <c r="S23" s="32"/>
      <c r="T23" s="33"/>
      <c r="U23" s="34" t="s">
        <v>10</v>
      </c>
      <c r="V23" s="35"/>
      <c r="W23" s="36"/>
      <c r="X23" s="37" t="s">
        <v>11</v>
      </c>
      <c r="Y23" s="37" t="s">
        <v>12</v>
      </c>
      <c r="Z23" s="37" t="s">
        <v>13</v>
      </c>
      <c r="AA23" s="2" t="s">
        <v>14</v>
      </c>
      <c r="AB23" s="2"/>
      <c r="AD23" s="2">
        <f>IF(C23&lt;10,0,"")</f>
        <v>0</v>
      </c>
      <c r="AE23" s="2" t="s">
        <v>15</v>
      </c>
      <c r="AF23" s="2"/>
      <c r="AG23" s="38" t="s">
        <v>16</v>
      </c>
      <c r="AH23" s="39" t="s">
        <v>17</v>
      </c>
      <c r="AI23" s="39" t="s">
        <v>18</v>
      </c>
      <c r="AJ23" s="39" t="s">
        <v>19</v>
      </c>
      <c r="AK23" s="39" t="s">
        <v>20</v>
      </c>
      <c r="AL23" s="39" t="s">
        <v>20</v>
      </c>
      <c r="AM23" s="39" t="s">
        <v>21</v>
      </c>
      <c r="AN23" s="10"/>
      <c r="AO23" s="40"/>
      <c r="AP23" s="40">
        <f>IF(C23&lt;10,0,"")</f>
        <v>0</v>
      </c>
      <c r="AQ23" s="2" t="s">
        <v>15</v>
      </c>
      <c r="AR23" s="40"/>
      <c r="AS23" s="38" t="s">
        <v>16</v>
      </c>
      <c r="AT23" s="39" t="s">
        <v>17</v>
      </c>
      <c r="AU23" s="39" t="s">
        <v>18</v>
      </c>
      <c r="AV23" s="39" t="s">
        <v>19</v>
      </c>
      <c r="AW23" s="39" t="s">
        <v>20</v>
      </c>
      <c r="AX23" s="39" t="s">
        <v>20</v>
      </c>
      <c r="AY23" s="39" t="s">
        <v>21</v>
      </c>
      <c r="AZ23" s="10"/>
      <c r="BB23" s="6">
        <v>1</v>
      </c>
      <c r="BC23" s="6">
        <v>2</v>
      </c>
      <c r="BD23" s="6">
        <v>3</v>
      </c>
      <c r="BE23" s="6">
        <v>4</v>
      </c>
      <c r="BG23" s="15" t="s">
        <v>22</v>
      </c>
      <c r="BI23" s="8"/>
      <c r="BJ23" s="41"/>
      <c r="BK23" s="42"/>
      <c r="BL23" s="15" t="s">
        <v>23</v>
      </c>
      <c r="BN23" s="8"/>
      <c r="BO23" s="41"/>
      <c r="BP23" s="41"/>
    </row>
    <row r="24" spans="1:68" s="15" customFormat="1" ht="45.75" thickBot="1">
      <c r="A24" s="11" t="str">
        <f>CONCATENATE(E23," 1-3")</f>
        <v>D 1-3</v>
      </c>
      <c r="B24" s="15" t="str">
        <f>CONCATENATE(E23,D24)</f>
        <v>D1</v>
      </c>
      <c r="C24" s="43" t="str">
        <f>$E$1</f>
        <v>MŽ</v>
      </c>
      <c r="D24" s="44">
        <v>1</v>
      </c>
      <c r="E24" s="45" t="str">
        <f>IF(ISERROR(VLOOKUP($B24,[1]vylosovanie!$C$10:$M$269,8,0))=TRUE," ",VLOOKUP($B24,[1]vylosovanie!$C$10:$M$269,8,0))</f>
        <v>ŠINKAROVÁ MONIKA</v>
      </c>
      <c r="F24" s="45" t="str">
        <f>IF(ISERROR(VLOOKUP($B24,[1]vylosovanie!$C$10:$M$269,9,0))=TRUE," ",VLOOKUP($B24,[1]vylosovanie!$C$10:$M$269,9,0))</f>
        <v>ŠKST MICHALOVCE</v>
      </c>
      <c r="G24" s="45">
        <f>IF(ISERROR(VLOOKUP($B24,[1]vylosovanie!$C$10:$M$269,10,0))=TRUE," ",VLOOKUP($B24,[1]vylosovanie!$C$10:$M$269,10,0))</f>
        <v>4</v>
      </c>
      <c r="H24" s="45">
        <f>IF(ISERROR(VLOOKUP($B24,[1]vylosovanie!$C$10:$M$269,11,0))=TRUE," ",VLOOKUP($B24,[1]vylosovanie!$C$10:$M$269,11,0))</f>
        <v>6</v>
      </c>
      <c r="I24" s="46"/>
      <c r="J24" s="47"/>
      <c r="K24" s="48"/>
      <c r="L24" s="49">
        <f>VLOOKUP(A23,'[1]zapisy skupiny'!$A$5:$AA$6403,26,0)</f>
        <v>3</v>
      </c>
      <c r="M24" s="50" t="s">
        <v>24</v>
      </c>
      <c r="N24" s="51">
        <f>VLOOKUP(A23,'[1]zapisy skupiny'!$A$5:$AA$6403,27,0)</f>
        <v>1</v>
      </c>
      <c r="O24" s="49">
        <f>VLOOKUP(A24,'[1]zapisy skupiny'!$A$5:$AA$6403,26,0)</f>
        <v>3</v>
      </c>
      <c r="P24" s="50" t="s">
        <v>24</v>
      </c>
      <c r="Q24" s="51">
        <f>VLOOKUP(A24,'[1]zapisy skupiny'!$A$5:$AA$6403,27,0)</f>
        <v>0</v>
      </c>
      <c r="R24" s="49">
        <f>VLOOKUP(A25,'[1]zapisy skupiny'!$A$5:$AA$6403,26,0)</f>
        <v>3</v>
      </c>
      <c r="S24" s="50" t="s">
        <v>24</v>
      </c>
      <c r="T24" s="52">
        <f>VLOOKUP(A25,'[1]zapisy skupiny'!$A$5:$AA$6403,27,0)</f>
        <v>0</v>
      </c>
      <c r="U24" s="53">
        <f>SUM(BG24:BJ24)</f>
        <v>9</v>
      </c>
      <c r="V24" s="54" t="s">
        <v>24</v>
      </c>
      <c r="W24" s="53">
        <f>SUM(BL24:BO24)</f>
        <v>1</v>
      </c>
      <c r="X24" s="55">
        <f>IF((W24=0)," ",U24/W24)</f>
        <v>9</v>
      </c>
      <c r="Y24" s="56">
        <f>IF(AND(SUM(BB24:BE24)=0,OR(E24=0,E24=" ",SUM(BB24:BE27)=0))," ",SUM(BB24:BE24))</f>
        <v>6</v>
      </c>
      <c r="Z24" s="57">
        <f>IF(ISERROR(RANK(Y24,Y24:Y27,0))=TRUE," ",IF(OR(AND(O24="x",L24="x"),AND(L24="x",R24="x"),AND(R24="x",O24="x")),0,RANK(Y24,Y24:Y27,0)))</f>
        <v>1</v>
      </c>
      <c r="AA24" s="15" t="s">
        <v>25</v>
      </c>
      <c r="AB24" s="2" t="s">
        <v>26</v>
      </c>
      <c r="AC24" s="2"/>
      <c r="AD24" s="2"/>
      <c r="AE24" s="2" t="str">
        <f>CONCATENATE(4,1,AD23,C23,1)</f>
        <v>41041</v>
      </c>
      <c r="AF24" s="2" t="str">
        <f>E23</f>
        <v>D</v>
      </c>
      <c r="AG24" s="58">
        <f>IF(C23="X",0,AG19+1)</f>
        <v>10</v>
      </c>
      <c r="AH24" s="58"/>
      <c r="AI24" s="59" t="s">
        <v>27</v>
      </c>
      <c r="AJ24" s="58"/>
      <c r="AK24" s="60" t="str">
        <f>VLOOKUP(CONCATENATE(AF24,MID(AI24,2,1)),[1]vylosovanie!$C$10:$J$209,8,0)</f>
        <v>ŠINKAROVÁ MONIKA</v>
      </c>
      <c r="AL24" s="60" t="str">
        <f>VLOOKUP(CONCATENATE(AF24,RIGHT(AI24,1)),[1]vylosovanie!$C$10:$J$209,8,0)</f>
        <v>STRAKOVÁ JANKA</v>
      </c>
      <c r="AM24" s="58" t="str">
        <f>VLOOKUP(CONCATENATE(AF24,VLOOKUP(AI24,$BU$6:$BV$11,2,0)),[1]vylosovanie!$C$10:$J$209,8,0)</f>
        <v>POMŠÁROVÁ KATARÍNA</v>
      </c>
      <c r="AN24" s="8"/>
      <c r="AO24" s="61"/>
      <c r="AP24" s="61"/>
      <c r="AQ24" s="61" t="str">
        <f>CONCATENATE(4,1,AD23,C23,2)</f>
        <v>41042</v>
      </c>
      <c r="AR24" s="61" t="str">
        <f>E23</f>
        <v>D</v>
      </c>
      <c r="AS24" s="58">
        <f>IF(AG24=0,0,AG24+1)</f>
        <v>11</v>
      </c>
      <c r="AT24" s="58"/>
      <c r="AU24" s="58" t="s">
        <v>28</v>
      </c>
      <c r="AV24" s="58"/>
      <c r="AW24" s="60" t="str">
        <f>VLOOKUP(CONCATENATE(AR24,MID(AU24,2,1)),[1]vylosovanie!$C$10:$J$209,8,0)</f>
        <v>ŠTETKOVÁ EMA</v>
      </c>
      <c r="AX24" s="60" t="str">
        <f>VLOOKUP(CONCATENATE(AR24,RIGHT(AU24,1)),[1]vylosovanie!$C$10:$J$209,8,0)</f>
        <v>POMŠÁROVÁ KATARÍNA</v>
      </c>
      <c r="AY24" s="58" t="str">
        <f>VLOOKUP(CONCATENATE(AR24,VLOOKUP(AU24,$BU$6:$BV$11,2,0)),[1]vylosovanie!$C$10:$J$209,8,0)</f>
        <v>ŠINKAROVÁ MONIKA</v>
      </c>
      <c r="AZ24" s="8"/>
      <c r="BB24" s="39"/>
      <c r="BC24" s="39">
        <f>IF(OR(L24="x",L24="X",L24=""),0,IF(L24=3,2,1))</f>
        <v>2</v>
      </c>
      <c r="BD24" s="39">
        <f>IF(OR(O24="x",O24="X",O24=""),0,IF(O24=3,2,1))</f>
        <v>2</v>
      </c>
      <c r="BE24" s="39">
        <f>IF(OR(R24="x",R24="X",R24=""),0,IF(R24=3,2,1))</f>
        <v>2</v>
      </c>
      <c r="BG24" s="62"/>
      <c r="BH24" s="62">
        <f>IF(OR(L24="x",L24="X"),0,L24)</f>
        <v>3</v>
      </c>
      <c r="BI24" s="62">
        <f>IF(OR(O24="x",O24="X"),0,O24)</f>
        <v>3</v>
      </c>
      <c r="BJ24" s="62">
        <f>IF(OR(R24="x",R24="X"),0,R24)</f>
        <v>3</v>
      </c>
      <c r="BK24" s="63"/>
      <c r="BL24" s="62"/>
      <c r="BM24" s="62">
        <f>IF(OR(N24="x",N24="X"),0,N24)</f>
        <v>1</v>
      </c>
      <c r="BN24" s="62">
        <f>IF(OR(Q24="x",Q24="X"),0,Q24)</f>
        <v>0</v>
      </c>
      <c r="BO24" s="62">
        <f>IF(OR(T24="x",T24="X"),0,T24)</f>
        <v>0</v>
      </c>
      <c r="BP24" s="41"/>
    </row>
    <row r="25" spans="1:68" s="15" customFormat="1" ht="45.75" thickBot="1">
      <c r="A25" s="11" t="str">
        <f>CONCATENATE(E23," 1-4")</f>
        <v>D 1-4</v>
      </c>
      <c r="B25" s="15" t="str">
        <f>CONCATENATE(E23,D25)</f>
        <v>D2</v>
      </c>
      <c r="C25" s="43"/>
      <c r="D25" s="44">
        <v>2</v>
      </c>
      <c r="E25" s="45" t="str">
        <f>IF(ISERROR(VLOOKUP($B25,[1]vylosovanie!$C$10:$M$269,8,0))=TRUE," ",VLOOKUP($B25,[1]vylosovanie!$C$10:$M$269,8,0))</f>
        <v>ŠTETKOVÁ EMA</v>
      </c>
      <c r="F25" s="45" t="str">
        <f>IF(ISERROR(VLOOKUP($B25,[1]vylosovanie!$C$10:$M$269,9,0))=TRUE," ",VLOOKUP($B25,[1]vylosovanie!$C$10:$M$269,9,0))</f>
        <v>STK LUČENEC - KALINOVO</v>
      </c>
      <c r="G25" s="45">
        <f>IF(ISERROR(VLOOKUP($B25,[1]vylosovanie!$C$10:$M$269,10,0))=TRUE," ",VLOOKUP($B25,[1]vylosovanie!$C$10:$M$269,10,0))</f>
        <v>13</v>
      </c>
      <c r="H25" s="45">
        <f>IF(ISERROR(VLOOKUP($B25,[1]vylosovanie!$C$10:$M$269,11,0))=TRUE," ",VLOOKUP($B25,[1]vylosovanie!$C$10:$M$269,11,0))</f>
        <v>15</v>
      </c>
      <c r="I25" s="64">
        <f>N24</f>
        <v>1</v>
      </c>
      <c r="J25" s="65" t="s">
        <v>24</v>
      </c>
      <c r="K25" s="66">
        <f>L24</f>
        <v>3</v>
      </c>
      <c r="L25" s="67"/>
      <c r="M25" s="68"/>
      <c r="N25" s="69"/>
      <c r="O25" s="70">
        <f>VLOOKUP(A26,'[1]zapisy skupiny'!$A$5:$AA$6403,26,0)</f>
        <v>0</v>
      </c>
      <c r="P25" s="65" t="s">
        <v>24</v>
      </c>
      <c r="Q25" s="71">
        <f>VLOOKUP(A26,'[1]zapisy skupiny'!$A$5:$AA$6403,27,0)</f>
        <v>3</v>
      </c>
      <c r="R25" s="70">
        <f>VLOOKUP(A27,'[1]zapisy skupiny'!$A$5:$AA$6403,26,0)</f>
        <v>3</v>
      </c>
      <c r="S25" s="65" t="s">
        <v>24</v>
      </c>
      <c r="T25" s="72">
        <f>VLOOKUP(A27,'[1]zapisy skupiny'!$A$5:$AA$6403,27,0)</f>
        <v>0</v>
      </c>
      <c r="U25" s="73">
        <f>SUM(BG25:BJ25)</f>
        <v>4</v>
      </c>
      <c r="V25" s="74" t="s">
        <v>24</v>
      </c>
      <c r="W25" s="73">
        <f>SUM(BL25:BO25)</f>
        <v>6</v>
      </c>
      <c r="X25" s="75">
        <f>IF((W25=0)," ",U25/W25)</f>
        <v>0.66666666666666663</v>
      </c>
      <c r="Y25" s="76">
        <f>IF(AND(SUM(BB25:BE25)=0,OR(E25=0,E25=" ",SUM(BB24:BE27)=0))," ",SUM(BB25:BE25))</f>
        <v>4</v>
      </c>
      <c r="Z25" s="77">
        <f>IF(ISERROR(RANK(Y25,Y24:Y27,0))=TRUE," ",IF(OR(AND(I25="x",O25="x"),AND(I25="x",R25="x"),AND(R25="x",O25="x")),0,RANK(Y25,Y24:Y27,0)))</f>
        <v>3</v>
      </c>
      <c r="AA25" s="15" t="s">
        <v>29</v>
      </c>
      <c r="AB25" s="2" t="s">
        <v>30</v>
      </c>
      <c r="AC25" s="2"/>
      <c r="AD25" s="2"/>
      <c r="AE25" s="2" t="str">
        <f>CONCATENATE(4,2,AD23,C23,1)</f>
        <v>42041</v>
      </c>
      <c r="AF25" s="2" t="str">
        <f>E23</f>
        <v>D</v>
      </c>
      <c r="AG25" s="58">
        <f>IF(AS24=0,0,AS24+1)</f>
        <v>12</v>
      </c>
      <c r="AH25" s="58"/>
      <c r="AI25" s="58" t="s">
        <v>31</v>
      </c>
      <c r="AJ25" s="58"/>
      <c r="AK25" s="60" t="str">
        <f>VLOOKUP(CONCATENATE(AF25,MID(AI25,2,1)),[1]vylosovanie!$C$10:$J$209,8,0)</f>
        <v>ŠINKAROVÁ MONIKA</v>
      </c>
      <c r="AL25" s="60" t="str">
        <f>VLOOKUP(CONCATENATE(AF25,RIGHT(AI25,1)),[1]vylosovanie!$C$10:$J$209,8,0)</f>
        <v>ŠTETKOVÁ EMA</v>
      </c>
      <c r="AM25" s="58" t="str">
        <f>VLOOKUP(CONCATENATE(AF25,VLOOKUP(AI25,$BU$6:$BV$11,2,0)),[1]vylosovanie!$C$10:$J$209,8,0)</f>
        <v>STRAKOVÁ JANKA</v>
      </c>
      <c r="AN25" s="8"/>
      <c r="AO25" s="61"/>
      <c r="AP25" s="61"/>
      <c r="AQ25" s="61" t="str">
        <f>CONCATENATE(4,2,AD23,C23,2)</f>
        <v>42042</v>
      </c>
      <c r="AR25" s="61" t="str">
        <f>E23</f>
        <v>D</v>
      </c>
      <c r="AS25" s="58">
        <f>IF(AG25=0,0,AG25+1)</f>
        <v>13</v>
      </c>
      <c r="AT25" s="58"/>
      <c r="AU25" s="58" t="s">
        <v>32</v>
      </c>
      <c r="AV25" s="58"/>
      <c r="AW25" s="60" t="str">
        <f>VLOOKUP(CONCATENATE(AR25,MID(AU25,2,1)),[1]vylosovanie!$C$10:$J$209,8,0)</f>
        <v>STRAKOVÁ JANKA</v>
      </c>
      <c r="AX25" s="60" t="str">
        <f>VLOOKUP(CONCATENATE(AR25,RIGHT(AU25,1)),[1]vylosovanie!$C$10:$J$209,8,0)</f>
        <v>POMŠÁROVÁ KATARÍNA</v>
      </c>
      <c r="AY25" s="58" t="str">
        <f>VLOOKUP(CONCATENATE(AR25,VLOOKUP(AU25,$BU$6:$BV$11,2,0)),[1]vylosovanie!$C$10:$J$209,8,0)</f>
        <v>ŠTETKOVÁ EMA</v>
      </c>
      <c r="AZ25" s="8"/>
      <c r="BB25" s="39">
        <f>IF(OR(I25="x",I25="X",I25=""),0,IF(I25=3,2,1))</f>
        <v>1</v>
      </c>
      <c r="BC25" s="39"/>
      <c r="BD25" s="39">
        <f>IF(OR(O25="x",O25="X",O25=""),0,IF(O25=3,2,1))</f>
        <v>1</v>
      </c>
      <c r="BE25" s="39">
        <f>IF(OR(R25="x",R25="X",R25=""),0,IF(R25=3,2,1))</f>
        <v>2</v>
      </c>
      <c r="BG25" s="62">
        <f>IF(OR(I25="x",I25="X"),0,I25)</f>
        <v>1</v>
      </c>
      <c r="BH25" s="62"/>
      <c r="BI25" s="62">
        <f>IF(OR(O25="x",O25="X"),0,O25)</f>
        <v>0</v>
      </c>
      <c r="BJ25" s="62">
        <f>IF(OR(R25="x",R25="X"),0,R25)</f>
        <v>3</v>
      </c>
      <c r="BK25" s="63"/>
      <c r="BL25" s="62">
        <f>IF(OR(K25="x",K25="X"),0,K25)</f>
        <v>3</v>
      </c>
      <c r="BM25" s="62"/>
      <c r="BN25" s="62">
        <f>IF(OR(Q25="x",Q25="X"),0,Q25)</f>
        <v>3</v>
      </c>
      <c r="BO25" s="62">
        <f>IF(OR(T25="x",T25="X"),0,T25)</f>
        <v>0</v>
      </c>
      <c r="BP25" s="41"/>
    </row>
    <row r="26" spans="1:68" s="15" customFormat="1" ht="45.75" thickBot="1">
      <c r="A26" s="11" t="str">
        <f>CONCATENATE(E23," 2-3")</f>
        <v>D 2-3</v>
      </c>
      <c r="B26" s="15" t="str">
        <f>CONCATENATE(E23,D26)</f>
        <v>D3</v>
      </c>
      <c r="C26" s="43"/>
      <c r="D26" s="44">
        <v>3</v>
      </c>
      <c r="E26" s="45" t="str">
        <f>IF(ISERROR(VLOOKUP($B26,[1]vylosovanie!$C$10:$M$269,8,0))=TRUE," ",VLOOKUP($B26,[1]vylosovanie!$C$10:$M$269,8,0))</f>
        <v>STRAKOVÁ JANKA</v>
      </c>
      <c r="F26" s="45" t="str">
        <f>IF(ISERROR(VLOOKUP($B26,[1]vylosovanie!$C$10:$M$269,9,0))=TRUE," ",VLOOKUP($B26,[1]vylosovanie!$C$10:$M$269,9,0))</f>
        <v>STK ZŠ NA BIELENISKU PEZINOK</v>
      </c>
      <c r="G26" s="45">
        <f>IF(ISERROR(VLOOKUP($B26,[1]vylosovanie!$C$10:$M$269,10,0))=TRUE," ",VLOOKUP($B26,[1]vylosovanie!$C$10:$M$269,10,0))</f>
        <v>26</v>
      </c>
      <c r="H26" s="45">
        <f>IF(ISERROR(VLOOKUP($B26,[1]vylosovanie!$C$10:$M$269,11,0))=TRUE," ",VLOOKUP($B26,[1]vylosovanie!$C$10:$M$269,11,0))</f>
        <v>30</v>
      </c>
      <c r="I26" s="64">
        <f>Q24</f>
        <v>0</v>
      </c>
      <c r="J26" s="65" t="s">
        <v>24</v>
      </c>
      <c r="K26" s="66">
        <f>O24</f>
        <v>3</v>
      </c>
      <c r="L26" s="78">
        <f>Q25</f>
        <v>3</v>
      </c>
      <c r="M26" s="79" t="s">
        <v>24</v>
      </c>
      <c r="N26" s="80">
        <f>O25</f>
        <v>0</v>
      </c>
      <c r="O26" s="67"/>
      <c r="P26" s="68"/>
      <c r="Q26" s="69"/>
      <c r="R26" s="70">
        <f>VLOOKUP(A28,'[1]zapisy skupiny'!$A$5:$AA$6403,26,0)</f>
        <v>3</v>
      </c>
      <c r="S26" s="65" t="s">
        <v>24</v>
      </c>
      <c r="T26" s="72">
        <f>VLOOKUP(A28,'[1]zapisy skupiny'!$A$5:$AA$6403,27,0)</f>
        <v>0</v>
      </c>
      <c r="U26" s="73">
        <f>SUM(BG26:BJ26)</f>
        <v>6</v>
      </c>
      <c r="V26" s="74" t="s">
        <v>24</v>
      </c>
      <c r="W26" s="73">
        <f>SUM(BL26:BO26)</f>
        <v>3</v>
      </c>
      <c r="X26" s="75">
        <f>IF((W26=0)," ",U26/W26)</f>
        <v>2</v>
      </c>
      <c r="Y26" s="76">
        <f>IF(AND(SUM(BB26:BE26)=0,OR(E26=0,E26=" ",SUM(BB24:BE27)=0))," ",SUM(BB26:BE26))</f>
        <v>5</v>
      </c>
      <c r="Z26" s="77">
        <f>IF(ISERROR(RANK(Y26,Y24:Y27,0))=TRUE," ",IF(OR(AND(I26="x",L26="x"),AND(I26="x",R26="x"),AND(L26="x",R26="x")),0,RANK(Y26,Y24:Y27,0)))</f>
        <v>2</v>
      </c>
      <c r="AA26" s="15" t="s">
        <v>33</v>
      </c>
      <c r="AB26" s="2" t="s">
        <v>34</v>
      </c>
      <c r="AC26" s="2"/>
      <c r="AD26" s="2"/>
      <c r="AE26" s="2" t="str">
        <f>CONCATENATE(4,3,AD23,C23,1)</f>
        <v>43041</v>
      </c>
      <c r="AF26" s="2" t="str">
        <f>E23</f>
        <v>D</v>
      </c>
      <c r="AG26" s="58">
        <f>IF(AS25=0,0,AS25+1)</f>
        <v>14</v>
      </c>
      <c r="AH26" s="58"/>
      <c r="AI26" s="58" t="s">
        <v>35</v>
      </c>
      <c r="AJ26" s="58"/>
      <c r="AK26" s="60" t="str">
        <f>VLOOKUP(CONCATENATE(AF26,MID(AI26,2,1)),[1]vylosovanie!$C$10:$J$209,8,0)</f>
        <v>ŠINKAROVÁ MONIKA</v>
      </c>
      <c r="AL26" s="60" t="str">
        <f>VLOOKUP(CONCATENATE(AF26,RIGHT(AI26,1)),[1]vylosovanie!$C$10:$J$209,8,0)</f>
        <v>POMŠÁROVÁ KATARÍNA</v>
      </c>
      <c r="AM26" s="58" t="str">
        <f>VLOOKUP(CONCATENATE(AF26,VLOOKUP(AI26,$BU$6:$BV$11,2,0)),[1]vylosovanie!$C$10:$J$209,8,0)</f>
        <v>STRAKOVÁ JANKA</v>
      </c>
      <c r="AN26" s="8"/>
      <c r="AO26" s="61"/>
      <c r="AP26" s="61"/>
      <c r="AQ26" s="61" t="str">
        <f>CONCATENATE(4,3,AD23,C23,2)</f>
        <v>43042</v>
      </c>
      <c r="AR26" s="61" t="str">
        <f>E23</f>
        <v>D</v>
      </c>
      <c r="AS26" s="58">
        <f>IF(AG26=0,0,AG26+1)</f>
        <v>15</v>
      </c>
      <c r="AT26" s="58"/>
      <c r="AU26" s="58" t="s">
        <v>36</v>
      </c>
      <c r="AV26" s="58"/>
      <c r="AW26" s="60" t="str">
        <f>VLOOKUP(CONCATENATE(AR26,MID(AU26,2,1)),[1]vylosovanie!$C$10:$J$209,8,0)</f>
        <v>ŠTETKOVÁ EMA</v>
      </c>
      <c r="AX26" s="60" t="str">
        <f>VLOOKUP(CONCATENATE(AR26,RIGHT(AU26,1)),[1]vylosovanie!$C$10:$J$209,8,0)</f>
        <v>STRAKOVÁ JANKA</v>
      </c>
      <c r="AY26" s="58" t="str">
        <f>VLOOKUP(CONCATENATE(AR26,VLOOKUP(AU26,$BU$6:$BV$11,2,0)),[1]vylosovanie!$C$10:$J$209,8,0)</f>
        <v>POMŠÁROVÁ KATARÍNA</v>
      </c>
      <c r="AZ26" s="8"/>
      <c r="BB26" s="39">
        <f>IF(OR(I26="x",I26="X",I26=""),0,IF(I26=3,2,1))</f>
        <v>1</v>
      </c>
      <c r="BC26" s="39">
        <f>IF(OR(L26="x",L26="X",L26=""),0,IF(L26=3,2,1))</f>
        <v>2</v>
      </c>
      <c r="BD26" s="39"/>
      <c r="BE26" s="39">
        <f>IF(OR(R26="x",R26="X",R26=""),0,IF(R26=3,2,1))</f>
        <v>2</v>
      </c>
      <c r="BG26" s="62">
        <f>IF(OR(I26="x",I26="X"),0,I26)</f>
        <v>0</v>
      </c>
      <c r="BH26" s="62">
        <f>IF(OR(L26="x",L26="X"),0,L26)</f>
        <v>3</v>
      </c>
      <c r="BI26" s="62"/>
      <c r="BJ26" s="62">
        <f>IF(OR(R26="x",R26="X"),0,R26)</f>
        <v>3</v>
      </c>
      <c r="BK26" s="63"/>
      <c r="BL26" s="62">
        <f>IF(OR(K26="x",K26="X"),0,K26)</f>
        <v>3</v>
      </c>
      <c r="BM26" s="62">
        <f>IF(OR(N26="x",N26="X"),0,N26)</f>
        <v>0</v>
      </c>
      <c r="BN26" s="62"/>
      <c r="BO26" s="62">
        <f>IF(OR(T26="x",T26="X"),0,T26)</f>
        <v>0</v>
      </c>
      <c r="BP26" s="41"/>
    </row>
    <row r="27" spans="1:68" s="15" customFormat="1" ht="45.75" thickBot="1">
      <c r="A27" s="11" t="str">
        <f>CONCATENATE(E23," 2-4")</f>
        <v>D 2-4</v>
      </c>
      <c r="B27" s="15" t="str">
        <f>CONCATENATE(E23,D27)</f>
        <v>D4</v>
      </c>
      <c r="C27" s="43"/>
      <c r="D27" s="44">
        <v>4</v>
      </c>
      <c r="E27" s="45" t="str">
        <f>IF(ISERROR(VLOOKUP($B27,[1]vylosovanie!$C$10:$M$269,8,0))=TRUE," ",VLOOKUP($B27,[1]vylosovanie!$C$10:$M$269,8,0))</f>
        <v>POMŠÁROVÁ KATARÍNA</v>
      </c>
      <c r="F27" s="45" t="str">
        <f>IF(ISERROR(VLOOKUP($B27,[1]vylosovanie!$C$10:$M$269,9,0))=TRUE," ",VLOOKUP($B27,[1]vylosovanie!$C$10:$M$269,9,0))</f>
        <v>STO VEĽKÝ BIEL</v>
      </c>
      <c r="G27" s="45">
        <f>IF(ISERROR(VLOOKUP($B27,[1]vylosovanie!$C$10:$M$269,10,0))=TRUE," ",VLOOKUP($B27,[1]vylosovanie!$C$10:$M$269,10,0))</f>
        <v>46</v>
      </c>
      <c r="H27" s="45">
        <f>IF(ISERROR(VLOOKUP($B27,[1]vylosovanie!$C$10:$M$269,11,0))=TRUE," ",VLOOKUP($B27,[1]vylosovanie!$C$10:$M$269,11,0))</f>
        <v>79</v>
      </c>
      <c r="I27" s="81">
        <f>T24</f>
        <v>0</v>
      </c>
      <c r="J27" s="82" t="s">
        <v>24</v>
      </c>
      <c r="K27" s="83">
        <f>R24</f>
        <v>3</v>
      </c>
      <c r="L27" s="84">
        <f>T25</f>
        <v>0</v>
      </c>
      <c r="M27" s="85" t="s">
        <v>24</v>
      </c>
      <c r="N27" s="86">
        <f>R25</f>
        <v>3</v>
      </c>
      <c r="O27" s="84">
        <f>T26</f>
        <v>0</v>
      </c>
      <c r="P27" s="85" t="s">
        <v>24</v>
      </c>
      <c r="Q27" s="86">
        <f>R26</f>
        <v>3</v>
      </c>
      <c r="R27" s="87"/>
      <c r="S27" s="88"/>
      <c r="T27" s="88"/>
      <c r="U27" s="89">
        <f>SUM(BG27:BJ27)</f>
        <v>0</v>
      </c>
      <c r="V27" s="90" t="s">
        <v>24</v>
      </c>
      <c r="W27" s="89">
        <f>SUM(BL27:BO27)</f>
        <v>9</v>
      </c>
      <c r="X27" s="91">
        <f>IF((W27=0)," ",U27/W27)</f>
        <v>0</v>
      </c>
      <c r="Y27" s="92">
        <f>IF(AND(SUM(BB27:BE27)=0,OR(E27=0,E27=" ",SUM(BB24:BE27)=0))," ",SUM(BB27:BE27))</f>
        <v>3</v>
      </c>
      <c r="Z27" s="93">
        <f>IF(ISERROR(RANK(Y27,Y24:Y27,0))=TRUE," ",IF(OR(AND(I27="x",L27="x"),AND(I27="x",O27="x"),AND(L27="x",O27="x")),0,RANK(Y27,Y24:Y27,0)))</f>
        <v>4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3"/>
      <c r="AP27" s="3"/>
      <c r="AQ27" s="3"/>
      <c r="AR27" s="3"/>
      <c r="AS27" s="2"/>
      <c r="AT27" s="2"/>
      <c r="AU27" s="2"/>
      <c r="AV27" s="2"/>
      <c r="AW27" s="2"/>
      <c r="AX27" s="2"/>
      <c r="AY27" s="2"/>
      <c r="AZ27" s="2"/>
      <c r="BB27" s="39">
        <f>IF(OR(I27="x",I27="X",I27=""),0,IF(I27=3,2,1))</f>
        <v>1</v>
      </c>
      <c r="BC27" s="39">
        <f>IF(OR(L27="x",L27="X",L27=""),0,IF(L27=3,2,1))</f>
        <v>1</v>
      </c>
      <c r="BD27" s="39">
        <f>IF(OR(O27="x",O27="X",O27=""),0,IF(O27=3,2,1))</f>
        <v>1</v>
      </c>
      <c r="BE27" s="39"/>
      <c r="BG27" s="62">
        <f>IF(OR(I27="x",I27="X"),0,I27)</f>
        <v>0</v>
      </c>
      <c r="BH27" s="62">
        <f>IF(OR(L27="x",L27="X"),0,L27)</f>
        <v>0</v>
      </c>
      <c r="BI27" s="62">
        <f>IF(OR(O27="x",O27="X"),0,O27)</f>
        <v>0</v>
      </c>
      <c r="BJ27" s="62"/>
      <c r="BK27" s="63"/>
      <c r="BL27" s="62">
        <f>IF(OR(K27="x",K27="X"),0,K27)</f>
        <v>3</v>
      </c>
      <c r="BM27" s="62">
        <f>IF(OR(N27="x",N27="X"),0,N27)</f>
        <v>3</v>
      </c>
      <c r="BN27" s="62">
        <f>IF(OR(Q27="x",Q27="X"),0,Q27)</f>
        <v>3</v>
      </c>
      <c r="BO27" s="62"/>
      <c r="BP27" s="41"/>
    </row>
    <row r="28" spans="1:68" ht="45.75" thickBot="1">
      <c r="A28" s="11" t="str">
        <f>CONCATENATE(E23," 3-4")</f>
        <v>D 3-4</v>
      </c>
      <c r="D28" s="25"/>
    </row>
    <row r="29" spans="1:68" s="15" customFormat="1" ht="90.75" thickBot="1">
      <c r="A29" s="11" t="str">
        <f>CONCATENATE(E29," 1-2")</f>
        <v>E 1-2</v>
      </c>
      <c r="C29" s="28">
        <f>IF(C23="X","X",IF(C23-$B$1&gt;=[1]vylosovanie!$O$2,"X",C23+1))</f>
        <v>5</v>
      </c>
      <c r="D29" s="2" t="s">
        <v>6</v>
      </c>
      <c r="E29" s="29" t="str">
        <f>IF(C29="X","X",VLOOKUP(C29,[1]vylosovanie!$T$10:$U$99,2,0))</f>
        <v>E</v>
      </c>
      <c r="F29" s="30" t="s">
        <v>7</v>
      </c>
      <c r="G29" s="6" t="s">
        <v>8</v>
      </c>
      <c r="H29" s="6" t="s">
        <v>9</v>
      </c>
      <c r="I29" s="31">
        <v>1</v>
      </c>
      <c r="J29" s="32"/>
      <c r="K29" s="33"/>
      <c r="L29" s="31">
        <v>2</v>
      </c>
      <c r="M29" s="32"/>
      <c r="N29" s="33"/>
      <c r="O29" s="31">
        <v>3</v>
      </c>
      <c r="P29" s="32"/>
      <c r="Q29" s="33"/>
      <c r="R29" s="31">
        <v>4</v>
      </c>
      <c r="S29" s="32"/>
      <c r="T29" s="33"/>
      <c r="U29" s="34" t="s">
        <v>10</v>
      </c>
      <c r="V29" s="35"/>
      <c r="W29" s="36"/>
      <c r="X29" s="37" t="s">
        <v>11</v>
      </c>
      <c r="Y29" s="37" t="s">
        <v>12</v>
      </c>
      <c r="Z29" s="37" t="s">
        <v>13</v>
      </c>
      <c r="AA29" s="2" t="s">
        <v>14</v>
      </c>
      <c r="AB29" s="2"/>
      <c r="AD29" s="2">
        <f>IF(C29&lt;10,0,"")</f>
        <v>0</v>
      </c>
      <c r="AE29" s="2" t="s">
        <v>15</v>
      </c>
      <c r="AF29" s="2"/>
      <c r="AG29" s="38" t="s">
        <v>16</v>
      </c>
      <c r="AH29" s="39" t="s">
        <v>17</v>
      </c>
      <c r="AI29" s="39" t="s">
        <v>18</v>
      </c>
      <c r="AJ29" s="39" t="s">
        <v>19</v>
      </c>
      <c r="AK29" s="39" t="s">
        <v>20</v>
      </c>
      <c r="AL29" s="39" t="s">
        <v>20</v>
      </c>
      <c r="AM29" s="39" t="s">
        <v>21</v>
      </c>
      <c r="AN29" s="10"/>
      <c r="AO29" s="40"/>
      <c r="AP29" s="40">
        <f>IF(C29&lt;10,0,"")</f>
        <v>0</v>
      </c>
      <c r="AQ29" s="2" t="s">
        <v>15</v>
      </c>
      <c r="AR29" s="40"/>
      <c r="AS29" s="38" t="s">
        <v>16</v>
      </c>
      <c r="AT29" s="39" t="s">
        <v>17</v>
      </c>
      <c r="AU29" s="39" t="s">
        <v>18</v>
      </c>
      <c r="AV29" s="39" t="s">
        <v>19</v>
      </c>
      <c r="AW29" s="39" t="s">
        <v>20</v>
      </c>
      <c r="AX29" s="39" t="s">
        <v>20</v>
      </c>
      <c r="AY29" s="39" t="s">
        <v>21</v>
      </c>
      <c r="AZ29" s="10"/>
      <c r="BB29" s="6">
        <v>1</v>
      </c>
      <c r="BC29" s="6">
        <v>2</v>
      </c>
      <c r="BD29" s="6">
        <v>3</v>
      </c>
      <c r="BE29" s="6">
        <v>4</v>
      </c>
      <c r="BG29" s="15" t="s">
        <v>22</v>
      </c>
      <c r="BI29" s="8"/>
      <c r="BJ29" s="41"/>
      <c r="BK29" s="42"/>
      <c r="BL29" s="15" t="s">
        <v>23</v>
      </c>
      <c r="BN29" s="8"/>
      <c r="BO29" s="41"/>
      <c r="BP29" s="41"/>
    </row>
    <row r="30" spans="1:68" s="15" customFormat="1" ht="45.75" thickBot="1">
      <c r="A30" s="11" t="str">
        <f>CONCATENATE(E29," 1-3")</f>
        <v>E 1-3</v>
      </c>
      <c r="B30" s="15" t="str">
        <f>CONCATENATE(E29,D30)</f>
        <v>E1</v>
      </c>
      <c r="C30" s="43" t="str">
        <f>$E$1</f>
        <v>MŽ</v>
      </c>
      <c r="D30" s="44">
        <v>1</v>
      </c>
      <c r="E30" s="45" t="str">
        <f>IF(ISERROR(VLOOKUP($B30,[1]vylosovanie!$C$10:$M$269,8,0))=TRUE," ",VLOOKUP($B30,[1]vylosovanie!$C$10:$M$269,8,0))</f>
        <v>BILKOVIČOVÁ SÁRA</v>
      </c>
      <c r="F30" s="45" t="str">
        <f>IF(ISERROR(VLOOKUP($B30,[1]vylosovanie!$C$10:$M$269,9,0))=TRUE," ",VLOOKUP($B30,[1]vylosovanie!$C$10:$M$269,9,0))</f>
        <v>MSK MALACKY</v>
      </c>
      <c r="G30" s="45">
        <f>IF(ISERROR(VLOOKUP($B30,[1]vylosovanie!$C$10:$M$269,10,0))=TRUE," ",VLOOKUP($B30,[1]vylosovanie!$C$10:$M$269,10,0))</f>
        <v>5</v>
      </c>
      <c r="H30" s="45">
        <f>IF(ISERROR(VLOOKUP($B30,[1]vylosovanie!$C$10:$M$269,11,0))=TRUE," ",VLOOKUP($B30,[1]vylosovanie!$C$10:$M$269,11,0))</f>
        <v>7</v>
      </c>
      <c r="I30" s="46"/>
      <c r="J30" s="47"/>
      <c r="K30" s="48"/>
      <c r="L30" s="49">
        <f>VLOOKUP(A29,'[1]zapisy skupiny'!$A$5:$AA$6403,26,0)</f>
        <v>3</v>
      </c>
      <c r="M30" s="50" t="s">
        <v>24</v>
      </c>
      <c r="N30" s="51">
        <f>VLOOKUP(A29,'[1]zapisy skupiny'!$A$5:$AA$6403,27,0)</f>
        <v>0</v>
      </c>
      <c r="O30" s="49">
        <f>VLOOKUP(A30,'[1]zapisy skupiny'!$A$5:$AA$6403,26,0)</f>
        <v>3</v>
      </c>
      <c r="P30" s="50" t="s">
        <v>24</v>
      </c>
      <c r="Q30" s="51">
        <f>VLOOKUP(A30,'[1]zapisy skupiny'!$A$5:$AA$6403,27,0)</f>
        <v>0</v>
      </c>
      <c r="R30" s="49">
        <f>VLOOKUP(A31,'[1]zapisy skupiny'!$A$5:$AA$6403,26,0)</f>
        <v>3</v>
      </c>
      <c r="S30" s="50" t="s">
        <v>24</v>
      </c>
      <c r="T30" s="52">
        <f>VLOOKUP(A31,'[1]zapisy skupiny'!$A$5:$AA$6403,27,0)</f>
        <v>0</v>
      </c>
      <c r="U30" s="53">
        <f>SUM(BG30:BJ30)</f>
        <v>9</v>
      </c>
      <c r="V30" s="54" t="s">
        <v>24</v>
      </c>
      <c r="W30" s="53">
        <f>SUM(BL30:BO30)</f>
        <v>0</v>
      </c>
      <c r="X30" s="55" t="str">
        <f>IF((W30=0)," ",U30/W30)</f>
        <v xml:space="preserve"> </v>
      </c>
      <c r="Y30" s="56">
        <f>IF(AND(SUM(BB30:BE30)=0,OR(E30=0,E30=" ",SUM(BB30:BE33)=0))," ",SUM(BB30:BE30))</f>
        <v>6</v>
      </c>
      <c r="Z30" s="57">
        <f>IF(ISERROR(RANK(Y30,Y30:Y33,0))=TRUE," ",IF(OR(AND(O30="x",L30="x"),AND(L30="x",R30="x"),AND(R30="x",O30="x")),0,RANK(Y30,Y30:Y33,0)))</f>
        <v>1</v>
      </c>
      <c r="AA30" s="15" t="s">
        <v>25</v>
      </c>
      <c r="AB30" s="2" t="s">
        <v>26</v>
      </c>
      <c r="AC30" s="2"/>
      <c r="AD30" s="2"/>
      <c r="AE30" s="2" t="str">
        <f>CONCATENATE(4,1,AD29,C29,1)</f>
        <v>41051</v>
      </c>
      <c r="AF30" s="2" t="str">
        <f>E29</f>
        <v>E</v>
      </c>
      <c r="AG30" s="58">
        <f>IF(C29="X",0,AG25+1)</f>
        <v>13</v>
      </c>
      <c r="AH30" s="58"/>
      <c r="AI30" s="59" t="s">
        <v>27</v>
      </c>
      <c r="AJ30" s="58"/>
      <c r="AK30" s="60" t="str">
        <f>VLOOKUP(CONCATENATE(AF30,MID(AI30,2,1)),[1]vylosovanie!$C$10:$J$209,8,0)</f>
        <v>BILKOVIČOVÁ SÁRA</v>
      </c>
      <c r="AL30" s="60" t="str">
        <f>VLOOKUP(CONCATENATE(AF30,RIGHT(AI30,1)),[1]vylosovanie!$C$10:$J$209,8,0)</f>
        <v>ČERMÁKOVÁ IVANA</v>
      </c>
      <c r="AM30" s="58" t="str">
        <f>VLOOKUP(CONCATENATE(AF30,VLOOKUP(AI30,$BU$6:$BV$11,2,0)),[1]vylosovanie!$C$10:$J$209,8,0)</f>
        <v>POKORNÁ KAROLÍNA</v>
      </c>
      <c r="AN30" s="8"/>
      <c r="AO30" s="61"/>
      <c r="AP30" s="61"/>
      <c r="AQ30" s="61" t="str">
        <f>CONCATENATE(4,1,AD29,C29,2)</f>
        <v>41052</v>
      </c>
      <c r="AR30" s="61" t="str">
        <f>E29</f>
        <v>E</v>
      </c>
      <c r="AS30" s="58">
        <f>IF(AG30=0,0,AG30+1)</f>
        <v>14</v>
      </c>
      <c r="AT30" s="58"/>
      <c r="AU30" s="58" t="s">
        <v>28</v>
      </c>
      <c r="AV30" s="58"/>
      <c r="AW30" s="60" t="str">
        <f>VLOOKUP(CONCATENATE(AR30,MID(AU30,2,1)),[1]vylosovanie!$C$10:$J$209,8,0)</f>
        <v>ĎURANOVÁ DOROTA</v>
      </c>
      <c r="AX30" s="60" t="str">
        <f>VLOOKUP(CONCATENATE(AR30,RIGHT(AU30,1)),[1]vylosovanie!$C$10:$J$209,8,0)</f>
        <v>POKORNÁ KAROLÍNA</v>
      </c>
      <c r="AY30" s="58" t="str">
        <f>VLOOKUP(CONCATENATE(AR30,VLOOKUP(AU30,$BU$6:$BV$11,2,0)),[1]vylosovanie!$C$10:$J$209,8,0)</f>
        <v>BILKOVIČOVÁ SÁRA</v>
      </c>
      <c r="AZ30" s="8"/>
      <c r="BB30" s="39"/>
      <c r="BC30" s="39">
        <f>IF(OR(L30="x",L30="X",L30=""),0,IF(L30=3,2,1))</f>
        <v>2</v>
      </c>
      <c r="BD30" s="39">
        <f>IF(OR(O30="x",O30="X",O30=""),0,IF(O30=3,2,1))</f>
        <v>2</v>
      </c>
      <c r="BE30" s="39">
        <f>IF(OR(R30="x",R30="X",R30=""),0,IF(R30=3,2,1))</f>
        <v>2</v>
      </c>
      <c r="BG30" s="62"/>
      <c r="BH30" s="62">
        <f>IF(OR(L30="x",L30="X"),0,L30)</f>
        <v>3</v>
      </c>
      <c r="BI30" s="62">
        <f>IF(OR(O30="x",O30="X"),0,O30)</f>
        <v>3</v>
      </c>
      <c r="BJ30" s="62">
        <f>IF(OR(R30="x",R30="X"),0,R30)</f>
        <v>3</v>
      </c>
      <c r="BK30" s="63"/>
      <c r="BL30" s="62"/>
      <c r="BM30" s="62">
        <f>IF(OR(N30="x",N30="X"),0,N30)</f>
        <v>0</v>
      </c>
      <c r="BN30" s="62">
        <f>IF(OR(Q30="x",Q30="X"),0,Q30)</f>
        <v>0</v>
      </c>
      <c r="BO30" s="62">
        <f>IF(OR(T30="x",T30="X"),0,T30)</f>
        <v>0</v>
      </c>
      <c r="BP30" s="41"/>
    </row>
    <row r="31" spans="1:68" s="15" customFormat="1" ht="45.75" thickBot="1">
      <c r="A31" s="11" t="str">
        <f>CONCATENATE(E29," 1-4")</f>
        <v>E 1-4</v>
      </c>
      <c r="B31" s="15" t="str">
        <f>CONCATENATE(E29,D31)</f>
        <v>E2</v>
      </c>
      <c r="C31" s="43"/>
      <c r="D31" s="44">
        <v>2</v>
      </c>
      <c r="E31" s="45" t="str">
        <f>IF(ISERROR(VLOOKUP($B31,[1]vylosovanie!$C$10:$M$269,8,0))=TRUE," ",VLOOKUP($B31,[1]vylosovanie!$C$10:$M$269,8,0))</f>
        <v>ĎURANOVÁ DOROTA</v>
      </c>
      <c r="F31" s="45" t="str">
        <f>IF(ISERROR(VLOOKUP($B31,[1]vylosovanie!$C$10:$M$269,9,0))=TRUE," ",VLOOKUP($B31,[1]vylosovanie!$C$10:$M$269,9,0))</f>
        <v>TTC POVAŽSKÁ BYSTRICA</v>
      </c>
      <c r="G31" s="45">
        <f>IF(ISERROR(VLOOKUP($B31,[1]vylosovanie!$C$10:$M$269,10,0))=TRUE," ",VLOOKUP($B31,[1]vylosovanie!$C$10:$M$269,10,0))</f>
        <v>22</v>
      </c>
      <c r="H31" s="45">
        <f>IF(ISERROR(VLOOKUP($B31,[1]vylosovanie!$C$10:$M$269,11,0))=TRUE," ",VLOOKUP($B31,[1]vylosovanie!$C$10:$M$269,11,0))</f>
        <v>25</v>
      </c>
      <c r="I31" s="64">
        <f>N30</f>
        <v>0</v>
      </c>
      <c r="J31" s="65" t="s">
        <v>24</v>
      </c>
      <c r="K31" s="66">
        <f>L30</f>
        <v>3</v>
      </c>
      <c r="L31" s="67"/>
      <c r="M31" s="68"/>
      <c r="N31" s="69"/>
      <c r="O31" s="70">
        <f>VLOOKUP(A32,'[1]zapisy skupiny'!$A$5:$AA$6403,26,0)</f>
        <v>3</v>
      </c>
      <c r="P31" s="65" t="s">
        <v>24</v>
      </c>
      <c r="Q31" s="71">
        <f>VLOOKUP(A32,'[1]zapisy skupiny'!$A$5:$AA$6403,27,0)</f>
        <v>0</v>
      </c>
      <c r="R31" s="70">
        <f>VLOOKUP(A33,'[1]zapisy skupiny'!$A$5:$AA$6403,26,0)</f>
        <v>1</v>
      </c>
      <c r="S31" s="65" t="s">
        <v>24</v>
      </c>
      <c r="T31" s="72">
        <f>VLOOKUP(A33,'[1]zapisy skupiny'!$A$5:$AA$6403,27,0)</f>
        <v>3</v>
      </c>
      <c r="U31" s="73">
        <f>SUM(BG31:BJ31)</f>
        <v>4</v>
      </c>
      <c r="V31" s="74" t="s">
        <v>24</v>
      </c>
      <c r="W31" s="73">
        <f>SUM(BL31:BO31)</f>
        <v>6</v>
      </c>
      <c r="X31" s="75">
        <f>IF((W31=0)," ",U31/W31)</f>
        <v>0.66666666666666663</v>
      </c>
      <c r="Y31" s="76">
        <f>IF(AND(SUM(BB31:BE31)=0,OR(E31=0,E31=" ",SUM(BB30:BE33)=0))," ",SUM(BB31:BE31))</f>
        <v>4</v>
      </c>
      <c r="Z31" s="77">
        <f>IF(ISERROR(RANK(Y31,Y30:Y33,0))=TRUE," ",IF(OR(AND(I31="x",O31="x"),AND(I31="x",R31="x"),AND(R31="x",O31="x")),0,RANK(Y31,Y30:Y33,0)))</f>
        <v>3</v>
      </c>
      <c r="AA31" s="15" t="s">
        <v>29</v>
      </c>
      <c r="AB31" s="2" t="s">
        <v>30</v>
      </c>
      <c r="AC31" s="2"/>
      <c r="AD31" s="2"/>
      <c r="AE31" s="2" t="str">
        <f>CONCATENATE(4,2,AD29,C29,1)</f>
        <v>42051</v>
      </c>
      <c r="AF31" s="2" t="str">
        <f>E29</f>
        <v>E</v>
      </c>
      <c r="AG31" s="58">
        <f>IF(AS30=0,0,AS30+1)</f>
        <v>15</v>
      </c>
      <c r="AH31" s="58"/>
      <c r="AI31" s="58" t="s">
        <v>31</v>
      </c>
      <c r="AJ31" s="58"/>
      <c r="AK31" s="60" t="str">
        <f>VLOOKUP(CONCATENATE(AF31,MID(AI31,2,1)),[1]vylosovanie!$C$10:$J$209,8,0)</f>
        <v>BILKOVIČOVÁ SÁRA</v>
      </c>
      <c r="AL31" s="60" t="str">
        <f>VLOOKUP(CONCATENATE(AF31,RIGHT(AI31,1)),[1]vylosovanie!$C$10:$J$209,8,0)</f>
        <v>ĎURANOVÁ DOROTA</v>
      </c>
      <c r="AM31" s="58" t="str">
        <f>VLOOKUP(CONCATENATE(AF31,VLOOKUP(AI31,$BU$6:$BV$11,2,0)),[1]vylosovanie!$C$10:$J$209,8,0)</f>
        <v>ČERMÁKOVÁ IVANA</v>
      </c>
      <c r="AN31" s="8"/>
      <c r="AO31" s="61"/>
      <c r="AP31" s="61"/>
      <c r="AQ31" s="61" t="str">
        <f>CONCATENATE(4,2,AD29,C29,2)</f>
        <v>42052</v>
      </c>
      <c r="AR31" s="61" t="str">
        <f>E29</f>
        <v>E</v>
      </c>
      <c r="AS31" s="58">
        <f>IF(AG31=0,0,AG31+1)</f>
        <v>16</v>
      </c>
      <c r="AT31" s="58"/>
      <c r="AU31" s="58" t="s">
        <v>32</v>
      </c>
      <c r="AV31" s="58"/>
      <c r="AW31" s="60" t="str">
        <f>VLOOKUP(CONCATENATE(AR31,MID(AU31,2,1)),[1]vylosovanie!$C$10:$J$209,8,0)</f>
        <v>ČERMÁKOVÁ IVANA</v>
      </c>
      <c r="AX31" s="60" t="str">
        <f>VLOOKUP(CONCATENATE(AR31,RIGHT(AU31,1)),[1]vylosovanie!$C$10:$J$209,8,0)</f>
        <v>POKORNÁ KAROLÍNA</v>
      </c>
      <c r="AY31" s="58" t="str">
        <f>VLOOKUP(CONCATENATE(AR31,VLOOKUP(AU31,$BU$6:$BV$11,2,0)),[1]vylosovanie!$C$10:$J$209,8,0)</f>
        <v>ĎURANOVÁ DOROTA</v>
      </c>
      <c r="AZ31" s="8"/>
      <c r="BB31" s="39">
        <f>IF(OR(I31="x",I31="X",I31=""),0,IF(I31=3,2,1))</f>
        <v>1</v>
      </c>
      <c r="BC31" s="39"/>
      <c r="BD31" s="39">
        <f>IF(OR(O31="x",O31="X",O31=""),0,IF(O31=3,2,1))</f>
        <v>2</v>
      </c>
      <c r="BE31" s="39">
        <f>IF(OR(R31="x",R31="X",R31=""),0,IF(R31=3,2,1))</f>
        <v>1</v>
      </c>
      <c r="BG31" s="62">
        <f>IF(OR(I31="x",I31="X"),0,I31)</f>
        <v>0</v>
      </c>
      <c r="BH31" s="62"/>
      <c r="BI31" s="62">
        <f>IF(OR(O31="x",O31="X"),0,O31)</f>
        <v>3</v>
      </c>
      <c r="BJ31" s="62">
        <f>IF(OR(R31="x",R31="X"),0,R31)</f>
        <v>1</v>
      </c>
      <c r="BK31" s="63"/>
      <c r="BL31" s="62">
        <f>IF(OR(K31="x",K31="X"),0,K31)</f>
        <v>3</v>
      </c>
      <c r="BM31" s="62"/>
      <c r="BN31" s="62">
        <f>IF(OR(Q31="x",Q31="X"),0,Q31)</f>
        <v>0</v>
      </c>
      <c r="BO31" s="62">
        <f>IF(OR(T31="x",T31="X"),0,T31)</f>
        <v>3</v>
      </c>
      <c r="BP31" s="41"/>
    </row>
    <row r="32" spans="1:68" s="15" customFormat="1" ht="45.75" thickBot="1">
      <c r="A32" s="11" t="str">
        <f>CONCATENATE(E29," 2-3")</f>
        <v>E 2-3</v>
      </c>
      <c r="B32" s="15" t="str">
        <f>CONCATENATE(E29,D32)</f>
        <v>E3</v>
      </c>
      <c r="C32" s="43"/>
      <c r="D32" s="44">
        <v>3</v>
      </c>
      <c r="E32" s="45" t="str">
        <f>IF(ISERROR(VLOOKUP($B32,[1]vylosovanie!$C$10:$M$269,8,0))=TRUE," ",VLOOKUP($B32,[1]vylosovanie!$C$10:$M$269,8,0))</f>
        <v>ČERMÁKOVÁ IVANA</v>
      </c>
      <c r="F32" s="45" t="str">
        <f>IF(ISERROR(VLOOKUP($B32,[1]vylosovanie!$C$10:$M$269,9,0))=TRUE," ",VLOOKUP($B32,[1]vylosovanie!$C$10:$M$269,9,0))</f>
        <v>ŠK JÁŇAN MOR. SV JÁN</v>
      </c>
      <c r="G32" s="45">
        <f>IF(ISERROR(VLOOKUP($B32,[1]vylosovanie!$C$10:$M$269,10,0))=TRUE," ",VLOOKUP($B32,[1]vylosovanie!$C$10:$M$269,10,0))</f>
        <v>35</v>
      </c>
      <c r="H32" s="45">
        <f>IF(ISERROR(VLOOKUP($B32,[1]vylosovanie!$C$10:$M$269,11,0))=TRUE," ",VLOOKUP($B32,[1]vylosovanie!$C$10:$M$269,11,0))</f>
        <v>44</v>
      </c>
      <c r="I32" s="64">
        <f>Q30</f>
        <v>0</v>
      </c>
      <c r="J32" s="65" t="s">
        <v>24</v>
      </c>
      <c r="K32" s="66">
        <f>O30</f>
        <v>3</v>
      </c>
      <c r="L32" s="78">
        <f>Q31</f>
        <v>0</v>
      </c>
      <c r="M32" s="79" t="s">
        <v>24</v>
      </c>
      <c r="N32" s="80">
        <f>O31</f>
        <v>3</v>
      </c>
      <c r="O32" s="67"/>
      <c r="P32" s="68"/>
      <c r="Q32" s="69"/>
      <c r="R32" s="70">
        <f>VLOOKUP(A34,'[1]zapisy skupiny'!$A$5:$AA$6403,26,0)</f>
        <v>0</v>
      </c>
      <c r="S32" s="65" t="s">
        <v>24</v>
      </c>
      <c r="T32" s="72">
        <f>VLOOKUP(A34,'[1]zapisy skupiny'!$A$5:$AA$6403,27,0)</f>
        <v>3</v>
      </c>
      <c r="U32" s="73">
        <f>SUM(BG32:BJ32)</f>
        <v>0</v>
      </c>
      <c r="V32" s="74" t="s">
        <v>24</v>
      </c>
      <c r="W32" s="73">
        <f>SUM(BL32:BO32)</f>
        <v>9</v>
      </c>
      <c r="X32" s="75">
        <f>IF((W32=0)," ",U32/W32)</f>
        <v>0</v>
      </c>
      <c r="Y32" s="76">
        <f>IF(AND(SUM(BB32:BE32)=0,OR(E32=0,E32=" ",SUM(BB30:BE33)=0))," ",SUM(BB32:BE32))</f>
        <v>3</v>
      </c>
      <c r="Z32" s="77">
        <f>IF(ISERROR(RANK(Y32,Y30:Y33,0))=TRUE," ",IF(OR(AND(I32="x",L32="x"),AND(I32="x",R32="x"),AND(L32="x",R32="x")),0,RANK(Y32,Y30:Y33,0)))</f>
        <v>4</v>
      </c>
      <c r="AA32" s="15" t="s">
        <v>33</v>
      </c>
      <c r="AB32" s="2" t="s">
        <v>34</v>
      </c>
      <c r="AC32" s="2"/>
      <c r="AD32" s="2"/>
      <c r="AE32" s="2" t="str">
        <f>CONCATENATE(4,3,AD29,C29,1)</f>
        <v>43051</v>
      </c>
      <c r="AF32" s="2" t="str">
        <f>E29</f>
        <v>E</v>
      </c>
      <c r="AG32" s="58">
        <f>IF(AS31=0,0,AS31+1)</f>
        <v>17</v>
      </c>
      <c r="AH32" s="58"/>
      <c r="AI32" s="58" t="s">
        <v>35</v>
      </c>
      <c r="AJ32" s="58"/>
      <c r="AK32" s="60" t="str">
        <f>VLOOKUP(CONCATENATE(AF32,MID(AI32,2,1)),[1]vylosovanie!$C$10:$J$209,8,0)</f>
        <v>BILKOVIČOVÁ SÁRA</v>
      </c>
      <c r="AL32" s="60" t="str">
        <f>VLOOKUP(CONCATENATE(AF32,RIGHT(AI32,1)),[1]vylosovanie!$C$10:$J$209,8,0)</f>
        <v>POKORNÁ KAROLÍNA</v>
      </c>
      <c r="AM32" s="58" t="str">
        <f>VLOOKUP(CONCATENATE(AF32,VLOOKUP(AI32,$BU$6:$BV$11,2,0)),[1]vylosovanie!$C$10:$J$209,8,0)</f>
        <v>ČERMÁKOVÁ IVANA</v>
      </c>
      <c r="AN32" s="8"/>
      <c r="AO32" s="61"/>
      <c r="AP32" s="61"/>
      <c r="AQ32" s="61" t="str">
        <f>CONCATENATE(4,3,AD29,C29,2)</f>
        <v>43052</v>
      </c>
      <c r="AR32" s="61" t="str">
        <f>E29</f>
        <v>E</v>
      </c>
      <c r="AS32" s="58">
        <f>IF(AG32=0,0,AG32+1)</f>
        <v>18</v>
      </c>
      <c r="AT32" s="58"/>
      <c r="AU32" s="58" t="s">
        <v>36</v>
      </c>
      <c r="AV32" s="58"/>
      <c r="AW32" s="60" t="str">
        <f>VLOOKUP(CONCATENATE(AR32,MID(AU32,2,1)),[1]vylosovanie!$C$10:$J$209,8,0)</f>
        <v>ĎURANOVÁ DOROTA</v>
      </c>
      <c r="AX32" s="60" t="str">
        <f>VLOOKUP(CONCATENATE(AR32,RIGHT(AU32,1)),[1]vylosovanie!$C$10:$J$209,8,0)</f>
        <v>ČERMÁKOVÁ IVANA</v>
      </c>
      <c r="AY32" s="58" t="str">
        <f>VLOOKUP(CONCATENATE(AR32,VLOOKUP(AU32,$BU$6:$BV$11,2,0)),[1]vylosovanie!$C$10:$J$209,8,0)</f>
        <v>POKORNÁ KAROLÍNA</v>
      </c>
      <c r="AZ32" s="8"/>
      <c r="BB32" s="39">
        <f>IF(OR(I32="x",I32="X",I32=""),0,IF(I32=3,2,1))</f>
        <v>1</v>
      </c>
      <c r="BC32" s="39">
        <f>IF(OR(L32="x",L32="X",L32=""),0,IF(L32=3,2,1))</f>
        <v>1</v>
      </c>
      <c r="BD32" s="39"/>
      <c r="BE32" s="39">
        <f>IF(OR(R32="x",R32="X",R32=""),0,IF(R32=3,2,1))</f>
        <v>1</v>
      </c>
      <c r="BG32" s="62">
        <f>IF(OR(I32="x",I32="X"),0,I32)</f>
        <v>0</v>
      </c>
      <c r="BH32" s="62">
        <f>IF(OR(L32="x",L32="X"),0,L32)</f>
        <v>0</v>
      </c>
      <c r="BI32" s="62"/>
      <c r="BJ32" s="62">
        <f>IF(OR(R32="x",R32="X"),0,R32)</f>
        <v>0</v>
      </c>
      <c r="BK32" s="63"/>
      <c r="BL32" s="62">
        <f>IF(OR(K32="x",K32="X"),0,K32)</f>
        <v>3</v>
      </c>
      <c r="BM32" s="62">
        <f>IF(OR(N32="x",N32="X"),0,N32)</f>
        <v>3</v>
      </c>
      <c r="BN32" s="62"/>
      <c r="BO32" s="62">
        <f>IF(OR(T32="x",T32="X"),0,T32)</f>
        <v>3</v>
      </c>
      <c r="BP32" s="41"/>
    </row>
    <row r="33" spans="1:68" s="15" customFormat="1" ht="45.75" thickBot="1">
      <c r="A33" s="11" t="str">
        <f>CONCATENATE(E29," 2-4")</f>
        <v>E 2-4</v>
      </c>
      <c r="B33" s="15" t="str">
        <f>CONCATENATE(E29,D33)</f>
        <v>E4</v>
      </c>
      <c r="C33" s="43"/>
      <c r="D33" s="44">
        <v>4</v>
      </c>
      <c r="E33" s="45" t="str">
        <f>IF(ISERROR(VLOOKUP($B33,[1]vylosovanie!$C$10:$M$269,8,0))=TRUE," ",VLOOKUP($B33,[1]vylosovanie!$C$10:$M$269,8,0))</f>
        <v>POKORNÁ KAROLÍNA</v>
      </c>
      <c r="F33" s="45" t="str">
        <f>IF(ISERROR(VLOOKUP($B33,[1]vylosovanie!$C$10:$M$269,9,0))=TRUE," ",VLOOKUP($B33,[1]vylosovanie!$C$10:$M$269,9,0))</f>
        <v>OŠK SLOVENSKÝ GROB</v>
      </c>
      <c r="G33" s="45">
        <f>IF(ISERROR(VLOOKUP($B33,[1]vylosovanie!$C$10:$M$269,10,0))=TRUE," ",VLOOKUP($B33,[1]vylosovanie!$C$10:$M$269,10,0))</f>
        <v>44</v>
      </c>
      <c r="H33" s="45">
        <f>IF(ISERROR(VLOOKUP($B33,[1]vylosovanie!$C$10:$M$269,11,0))=TRUE," ",VLOOKUP($B33,[1]vylosovanie!$C$10:$M$269,11,0))</f>
        <v>71</v>
      </c>
      <c r="I33" s="81">
        <f>T30</f>
        <v>0</v>
      </c>
      <c r="J33" s="82" t="s">
        <v>24</v>
      </c>
      <c r="K33" s="83">
        <f>R30</f>
        <v>3</v>
      </c>
      <c r="L33" s="84">
        <f>T31</f>
        <v>3</v>
      </c>
      <c r="M33" s="85" t="s">
        <v>24</v>
      </c>
      <c r="N33" s="86">
        <f>R31</f>
        <v>1</v>
      </c>
      <c r="O33" s="84">
        <f>T32</f>
        <v>3</v>
      </c>
      <c r="P33" s="85" t="s">
        <v>24</v>
      </c>
      <c r="Q33" s="86">
        <f>R32</f>
        <v>0</v>
      </c>
      <c r="R33" s="87"/>
      <c r="S33" s="88"/>
      <c r="T33" s="88"/>
      <c r="U33" s="89">
        <f>SUM(BG33:BJ33)</f>
        <v>6</v>
      </c>
      <c r="V33" s="90" t="s">
        <v>24</v>
      </c>
      <c r="W33" s="89">
        <f>SUM(BL33:BO33)</f>
        <v>4</v>
      </c>
      <c r="X33" s="91">
        <f>IF((W33=0)," ",U33/W33)</f>
        <v>1.5</v>
      </c>
      <c r="Y33" s="92">
        <f>IF(AND(SUM(BB33:BE33)=0,OR(E33=0,E33=" ",SUM(BB30:BE33)=0))," ",SUM(BB33:BE33))</f>
        <v>5</v>
      </c>
      <c r="Z33" s="93">
        <f>IF(ISERROR(RANK(Y33,Y30:Y33,0))=TRUE," ",IF(OR(AND(I33="x",L33="x"),AND(I33="x",O33="x"),AND(L33="x",O33="x")),0,RANK(Y33,Y30:Y33,0)))</f>
        <v>2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3"/>
      <c r="AP33" s="3"/>
      <c r="AQ33" s="3"/>
      <c r="AR33" s="3"/>
      <c r="AS33" s="2"/>
      <c r="AT33" s="2"/>
      <c r="AU33" s="2"/>
      <c r="AV33" s="2"/>
      <c r="AW33" s="2"/>
      <c r="AX33" s="2"/>
      <c r="AY33" s="2"/>
      <c r="AZ33" s="2"/>
      <c r="BB33" s="39">
        <f>IF(OR(I33="x",I33="X",I33=""),0,IF(I33=3,2,1))</f>
        <v>1</v>
      </c>
      <c r="BC33" s="39">
        <f>IF(OR(L33="x",L33="X",L33=""),0,IF(L33=3,2,1))</f>
        <v>2</v>
      </c>
      <c r="BD33" s="39">
        <f>IF(OR(O33="x",O33="X",O33=""),0,IF(O33=3,2,1))</f>
        <v>2</v>
      </c>
      <c r="BE33" s="39"/>
      <c r="BG33" s="62">
        <f>IF(OR(I33="x",I33="X"),0,I33)</f>
        <v>0</v>
      </c>
      <c r="BH33" s="62">
        <f>IF(OR(L33="x",L33="X"),0,L33)</f>
        <v>3</v>
      </c>
      <c r="BI33" s="62">
        <f>IF(OR(O33="x",O33="X"),0,O33)</f>
        <v>3</v>
      </c>
      <c r="BJ33" s="62"/>
      <c r="BK33" s="63"/>
      <c r="BL33" s="62">
        <f>IF(OR(K33="x",K33="X"),0,K33)</f>
        <v>3</v>
      </c>
      <c r="BM33" s="62">
        <f>IF(OR(N33="x",N33="X"),0,N33)</f>
        <v>1</v>
      </c>
      <c r="BN33" s="62">
        <f>IF(OR(Q33="x",Q33="X"),0,Q33)</f>
        <v>0</v>
      </c>
      <c r="BO33" s="62"/>
      <c r="BP33" s="41"/>
    </row>
    <row r="34" spans="1:68" ht="45.75" thickBot="1">
      <c r="A34" s="11" t="str">
        <f>CONCATENATE(E29," 3-4")</f>
        <v>E 3-4</v>
      </c>
    </row>
    <row r="35" spans="1:68" s="15" customFormat="1" ht="90.75" thickBot="1">
      <c r="A35" s="11" t="str">
        <f>CONCATENATE(E35," 1-2")</f>
        <v>F 1-2</v>
      </c>
      <c r="C35" s="28">
        <f>IF(C29="X","X",IF(C29-$B$1&gt;=[1]vylosovanie!$O$2,"X",C29+1))</f>
        <v>6</v>
      </c>
      <c r="D35" s="2" t="s">
        <v>6</v>
      </c>
      <c r="E35" s="29" t="str">
        <f>IF(C35="X","X",VLOOKUP(C35,[1]vylosovanie!$T$10:$U$99,2,0))</f>
        <v>F</v>
      </c>
      <c r="F35" s="30" t="s">
        <v>7</v>
      </c>
      <c r="G35" s="6" t="s">
        <v>8</v>
      </c>
      <c r="H35" s="6" t="s">
        <v>9</v>
      </c>
      <c r="I35" s="31">
        <v>1</v>
      </c>
      <c r="J35" s="32"/>
      <c r="K35" s="33"/>
      <c r="L35" s="31">
        <v>2</v>
      </c>
      <c r="M35" s="32"/>
      <c r="N35" s="33"/>
      <c r="O35" s="31">
        <v>3</v>
      </c>
      <c r="P35" s="32"/>
      <c r="Q35" s="33"/>
      <c r="R35" s="31">
        <v>4</v>
      </c>
      <c r="S35" s="32"/>
      <c r="T35" s="33"/>
      <c r="U35" s="34" t="s">
        <v>10</v>
      </c>
      <c r="V35" s="35"/>
      <c r="W35" s="36"/>
      <c r="X35" s="37" t="s">
        <v>11</v>
      </c>
      <c r="Y35" s="37" t="s">
        <v>12</v>
      </c>
      <c r="Z35" s="37" t="s">
        <v>13</v>
      </c>
      <c r="AA35" s="2" t="s">
        <v>14</v>
      </c>
      <c r="AB35" s="2"/>
      <c r="AD35" s="2">
        <f>IF(C35&lt;10,0,"")</f>
        <v>0</v>
      </c>
      <c r="AE35" s="2" t="s">
        <v>15</v>
      </c>
      <c r="AF35" s="2"/>
      <c r="AG35" s="38" t="s">
        <v>16</v>
      </c>
      <c r="AH35" s="39" t="s">
        <v>17</v>
      </c>
      <c r="AI35" s="39" t="s">
        <v>18</v>
      </c>
      <c r="AJ35" s="39" t="s">
        <v>19</v>
      </c>
      <c r="AK35" s="39" t="s">
        <v>20</v>
      </c>
      <c r="AL35" s="39" t="s">
        <v>20</v>
      </c>
      <c r="AM35" s="39" t="s">
        <v>21</v>
      </c>
      <c r="AN35" s="10"/>
      <c r="AO35" s="40"/>
      <c r="AP35" s="40">
        <f>IF(C35&lt;10,0,"")</f>
        <v>0</v>
      </c>
      <c r="AQ35" s="2" t="s">
        <v>15</v>
      </c>
      <c r="AR35" s="40"/>
      <c r="AS35" s="38" t="s">
        <v>16</v>
      </c>
      <c r="AT35" s="39" t="s">
        <v>17</v>
      </c>
      <c r="AU35" s="39" t="s">
        <v>18</v>
      </c>
      <c r="AV35" s="39" t="s">
        <v>19</v>
      </c>
      <c r="AW35" s="39" t="s">
        <v>20</v>
      </c>
      <c r="AX35" s="39" t="s">
        <v>20</v>
      </c>
      <c r="AY35" s="39" t="s">
        <v>21</v>
      </c>
      <c r="AZ35" s="10"/>
      <c r="BB35" s="6">
        <v>1</v>
      </c>
      <c r="BC35" s="6">
        <v>2</v>
      </c>
      <c r="BD35" s="6">
        <v>3</v>
      </c>
      <c r="BE35" s="6">
        <v>4</v>
      </c>
      <c r="BG35" s="15" t="s">
        <v>22</v>
      </c>
      <c r="BI35" s="8"/>
      <c r="BJ35" s="41"/>
      <c r="BK35" s="42"/>
      <c r="BL35" s="15" t="s">
        <v>23</v>
      </c>
      <c r="BN35" s="8"/>
      <c r="BO35" s="41"/>
      <c r="BP35" s="41"/>
    </row>
    <row r="36" spans="1:68" s="15" customFormat="1" ht="45.75" thickBot="1">
      <c r="A36" s="11" t="str">
        <f>CONCATENATE(E35," 1-3")</f>
        <v>F 1-3</v>
      </c>
      <c r="B36" s="15" t="str">
        <f>CONCATENATE(E35,D36)</f>
        <v>F1</v>
      </c>
      <c r="C36" s="43" t="str">
        <f>$E$1</f>
        <v>MŽ</v>
      </c>
      <c r="D36" s="44">
        <v>1</v>
      </c>
      <c r="E36" s="45" t="str">
        <f>IF(ISERROR(VLOOKUP($B36,[1]vylosovanie!$C$10:$M$269,8,0))=TRUE," ",VLOOKUP($B36,[1]vylosovanie!$C$10:$M$269,8,0))</f>
        <v>MÜLLEROVÁ EMA</v>
      </c>
      <c r="F36" s="45" t="str">
        <f>IF(ISERROR(VLOOKUP($B36,[1]vylosovanie!$C$10:$M$269,9,0))=TRUE," ",VLOOKUP($B36,[1]vylosovanie!$C$10:$M$269,9,0))</f>
        <v>STK NOVÁ BAŇA/PODLUŽANY</v>
      </c>
      <c r="G36" s="45">
        <f>IF(ISERROR(VLOOKUP($B36,[1]vylosovanie!$C$10:$M$269,10,0))=TRUE," ",VLOOKUP($B36,[1]vylosovanie!$C$10:$M$269,10,0))</f>
        <v>6</v>
      </c>
      <c r="H36" s="45">
        <f>IF(ISERROR(VLOOKUP($B36,[1]vylosovanie!$C$10:$M$269,11,0))=TRUE," ",VLOOKUP($B36,[1]vylosovanie!$C$10:$M$269,11,0))</f>
        <v>8</v>
      </c>
      <c r="I36" s="46"/>
      <c r="J36" s="47"/>
      <c r="K36" s="48"/>
      <c r="L36" s="49">
        <f>VLOOKUP(A35,'[1]zapisy skupiny'!$A$5:$AA$6403,26,0)</f>
        <v>3</v>
      </c>
      <c r="M36" s="50" t="s">
        <v>24</v>
      </c>
      <c r="N36" s="51">
        <f>VLOOKUP(A35,'[1]zapisy skupiny'!$A$5:$AA$6403,27,0)</f>
        <v>1</v>
      </c>
      <c r="O36" s="49">
        <f>VLOOKUP(A36,'[1]zapisy skupiny'!$A$5:$AA$6403,26,0)</f>
        <v>3</v>
      </c>
      <c r="P36" s="50" t="s">
        <v>24</v>
      </c>
      <c r="Q36" s="51">
        <f>VLOOKUP(A36,'[1]zapisy skupiny'!$A$5:$AA$6403,27,0)</f>
        <v>0</v>
      </c>
      <c r="R36" s="49">
        <f>VLOOKUP(A37,'[1]zapisy skupiny'!$A$5:$AA$6403,26,0)</f>
        <v>3</v>
      </c>
      <c r="S36" s="50" t="s">
        <v>24</v>
      </c>
      <c r="T36" s="52">
        <f>VLOOKUP(A37,'[1]zapisy skupiny'!$A$5:$AA$6403,27,0)</f>
        <v>0</v>
      </c>
      <c r="U36" s="53">
        <f>SUM(BG36:BJ36)</f>
        <v>9</v>
      </c>
      <c r="V36" s="54" t="s">
        <v>24</v>
      </c>
      <c r="W36" s="53">
        <f>SUM(BL36:BO36)</f>
        <v>1</v>
      </c>
      <c r="X36" s="55">
        <f>IF((W36=0)," ",U36/W36)</f>
        <v>9</v>
      </c>
      <c r="Y36" s="56">
        <f>IF(AND(SUM(BB36:BE36)=0,OR(E36=0,E36=" ",SUM(BB36:BE39)=0))," ",SUM(BB36:BE36))</f>
        <v>6</v>
      </c>
      <c r="Z36" s="57">
        <f>IF(ISERROR(RANK(Y36,Y36:Y39,0))=TRUE," ",IF(OR(AND(O36="x",L36="x"),AND(L36="x",R36="x"),AND(R36="x",O36="x")),0,RANK(Y36,Y36:Y39,0)))</f>
        <v>1</v>
      </c>
      <c r="AA36" s="15" t="s">
        <v>25</v>
      </c>
      <c r="AB36" s="2" t="s">
        <v>26</v>
      </c>
      <c r="AC36" s="2"/>
      <c r="AD36" s="2"/>
      <c r="AE36" s="2" t="str">
        <f>CONCATENATE(4,1,AD35,C35,1)</f>
        <v>41061</v>
      </c>
      <c r="AF36" s="2" t="str">
        <f>E35</f>
        <v>F</v>
      </c>
      <c r="AG36" s="58">
        <f>IF(C35="X",0,AG31+1)</f>
        <v>16</v>
      </c>
      <c r="AH36" s="58"/>
      <c r="AI36" s="59" t="s">
        <v>27</v>
      </c>
      <c r="AJ36" s="58"/>
      <c r="AK36" s="60" t="str">
        <f>VLOOKUP(CONCATENATE(AF36,MID(AI36,2,1)),[1]vylosovanie!$C$10:$J$209,8,0)</f>
        <v>MÜLLEROVÁ EMA</v>
      </c>
      <c r="AL36" s="60" t="str">
        <f>VLOOKUP(CONCATENATE(AF36,RIGHT(AI36,1)),[1]vylosovanie!$C$10:$J$209,8,0)</f>
        <v>KUBJATKOVÁ ALICA</v>
      </c>
      <c r="AM36" s="58" t="str">
        <f>VLOOKUP(CONCATENATE(AF36,VLOOKUP(AI36,$BU$6:$BV$11,2,0)),[1]vylosovanie!$C$10:$J$209,8,0)</f>
        <v>GARČÁKOVÁ KAROLÍNA</v>
      </c>
      <c r="AN36" s="8"/>
      <c r="AO36" s="61"/>
      <c r="AP36" s="61"/>
      <c r="AQ36" s="61" t="str">
        <f>CONCATENATE(4,1,AD35,C35,2)</f>
        <v>41062</v>
      </c>
      <c r="AR36" s="61" t="str">
        <f>E35</f>
        <v>F</v>
      </c>
      <c r="AS36" s="58">
        <f>IF(AG36=0,0,AG36+1)</f>
        <v>17</v>
      </c>
      <c r="AT36" s="58"/>
      <c r="AU36" s="58" t="s">
        <v>28</v>
      </c>
      <c r="AV36" s="58"/>
      <c r="AW36" s="60" t="str">
        <f>VLOOKUP(CONCATENATE(AR36,MID(AU36,2,1)),[1]vylosovanie!$C$10:$J$209,8,0)</f>
        <v>KĽUCHOVÁ TERÉZIA</v>
      </c>
      <c r="AX36" s="60" t="str">
        <f>VLOOKUP(CONCATENATE(AR36,RIGHT(AU36,1)),[1]vylosovanie!$C$10:$J$209,8,0)</f>
        <v>GARČÁKOVÁ KAROLÍNA</v>
      </c>
      <c r="AY36" s="58" t="str">
        <f>VLOOKUP(CONCATENATE(AR36,VLOOKUP(AU36,$BU$6:$BV$11,2,0)),[1]vylosovanie!$C$10:$J$209,8,0)</f>
        <v>MÜLLEROVÁ EMA</v>
      </c>
      <c r="AZ36" s="8"/>
      <c r="BB36" s="39"/>
      <c r="BC36" s="39">
        <f>IF(OR(L36="x",L36="X",L36=""),0,IF(L36=3,2,1))</f>
        <v>2</v>
      </c>
      <c r="BD36" s="39">
        <f>IF(OR(O36="x",O36="X",O36=""),0,IF(O36=3,2,1))</f>
        <v>2</v>
      </c>
      <c r="BE36" s="39">
        <f>IF(OR(R36="x",R36="X",R36=""),0,IF(R36=3,2,1))</f>
        <v>2</v>
      </c>
      <c r="BG36" s="62"/>
      <c r="BH36" s="62">
        <f>IF(OR(L36="x",L36="X"),0,L36)</f>
        <v>3</v>
      </c>
      <c r="BI36" s="62">
        <f>IF(OR(O36="x",O36="X"),0,O36)</f>
        <v>3</v>
      </c>
      <c r="BJ36" s="62">
        <f>IF(OR(R36="x",R36="X"),0,R36)</f>
        <v>3</v>
      </c>
      <c r="BK36" s="63"/>
      <c r="BL36" s="62"/>
      <c r="BM36" s="62">
        <f>IF(OR(N36="x",N36="X"),0,N36)</f>
        <v>1</v>
      </c>
      <c r="BN36" s="62">
        <f>IF(OR(Q36="x",Q36="X"),0,Q36)</f>
        <v>0</v>
      </c>
      <c r="BO36" s="62">
        <f>IF(OR(T36="x",T36="X"),0,T36)</f>
        <v>0</v>
      </c>
      <c r="BP36" s="41"/>
    </row>
    <row r="37" spans="1:68" s="15" customFormat="1" ht="45.75" thickBot="1">
      <c r="A37" s="11" t="str">
        <f>CONCATENATE(E35," 1-4")</f>
        <v>F 1-4</v>
      </c>
      <c r="B37" s="15" t="str">
        <f>CONCATENATE(E35,D37)</f>
        <v>F2</v>
      </c>
      <c r="C37" s="43"/>
      <c r="D37" s="44">
        <v>2</v>
      </c>
      <c r="E37" s="45" t="str">
        <f>IF(ISERROR(VLOOKUP($B37,[1]vylosovanie!$C$10:$M$269,8,0))=TRUE," ",VLOOKUP($B37,[1]vylosovanie!$C$10:$M$269,8,0))</f>
        <v>KĽUCHOVÁ TERÉZIA</v>
      </c>
      <c r="F37" s="45" t="str">
        <f>IF(ISERROR(VLOOKUP($B37,[1]vylosovanie!$C$10:$M$269,9,0))=TRUE," ",VLOOKUP($B37,[1]vylosovanie!$C$10:$M$269,9,0))</f>
        <v>LOKOMOTÍVA VRÚTKY</v>
      </c>
      <c r="G37" s="45">
        <f>IF(ISERROR(VLOOKUP($B37,[1]vylosovanie!$C$10:$M$269,10,0))=TRUE," ",VLOOKUP($B37,[1]vylosovanie!$C$10:$M$269,10,0))</f>
        <v>14</v>
      </c>
      <c r="H37" s="45">
        <f>IF(ISERROR(VLOOKUP($B37,[1]vylosovanie!$C$10:$M$269,11,0))=TRUE," ",VLOOKUP($B37,[1]vylosovanie!$C$10:$M$269,11,0))</f>
        <v>16</v>
      </c>
      <c r="I37" s="64">
        <f>N36</f>
        <v>1</v>
      </c>
      <c r="J37" s="65" t="s">
        <v>24</v>
      </c>
      <c r="K37" s="66">
        <f>L36</f>
        <v>3</v>
      </c>
      <c r="L37" s="67"/>
      <c r="M37" s="68"/>
      <c r="N37" s="69"/>
      <c r="O37" s="70">
        <f>VLOOKUP(A38,'[1]zapisy skupiny'!$A$5:$AA$6403,26,0)</f>
        <v>2</v>
      </c>
      <c r="P37" s="65" t="s">
        <v>24</v>
      </c>
      <c r="Q37" s="71">
        <f>VLOOKUP(A38,'[1]zapisy skupiny'!$A$5:$AA$6403,27,0)</f>
        <v>3</v>
      </c>
      <c r="R37" s="70">
        <f>VLOOKUP(A39,'[1]zapisy skupiny'!$A$5:$AA$6403,26,0)</f>
        <v>3</v>
      </c>
      <c r="S37" s="65" t="s">
        <v>24</v>
      </c>
      <c r="T37" s="72">
        <f>VLOOKUP(A39,'[1]zapisy skupiny'!$A$5:$AA$6403,27,0)</f>
        <v>0</v>
      </c>
      <c r="U37" s="73">
        <f>SUM(BG37:BJ37)</f>
        <v>6</v>
      </c>
      <c r="V37" s="74" t="s">
        <v>24</v>
      </c>
      <c r="W37" s="73">
        <f>SUM(BL37:BO37)</f>
        <v>6</v>
      </c>
      <c r="X37" s="75">
        <f>IF((W37=0)," ",U37/W37)</f>
        <v>1</v>
      </c>
      <c r="Y37" s="76">
        <f>IF(AND(SUM(BB37:BE37)=0,OR(E37=0,E37=" ",SUM(BB36:BE39)=0))," ",SUM(BB37:BE37))</f>
        <v>4</v>
      </c>
      <c r="Z37" s="77">
        <f>IF(ISERROR(RANK(Y37,Y36:Y39,0))=TRUE," ",IF(OR(AND(I37="x",O37="x"),AND(I37="x",R37="x"),AND(R37="x",O37="x")),0,RANK(Y37,Y36:Y39,0)))</f>
        <v>3</v>
      </c>
      <c r="AA37" s="15" t="s">
        <v>29</v>
      </c>
      <c r="AB37" s="2" t="s">
        <v>30</v>
      </c>
      <c r="AC37" s="2"/>
      <c r="AD37" s="2"/>
      <c r="AE37" s="2" t="str">
        <f>CONCATENATE(4,2,AD35,C35,1)</f>
        <v>42061</v>
      </c>
      <c r="AF37" s="2" t="str">
        <f>E35</f>
        <v>F</v>
      </c>
      <c r="AG37" s="58">
        <f>IF(AS36=0,0,AS36+1)</f>
        <v>18</v>
      </c>
      <c r="AH37" s="58"/>
      <c r="AI37" s="58" t="s">
        <v>31</v>
      </c>
      <c r="AJ37" s="58"/>
      <c r="AK37" s="60" t="str">
        <f>VLOOKUP(CONCATENATE(AF37,MID(AI37,2,1)),[1]vylosovanie!$C$10:$J$209,8,0)</f>
        <v>MÜLLEROVÁ EMA</v>
      </c>
      <c r="AL37" s="60" t="str">
        <f>VLOOKUP(CONCATENATE(AF37,RIGHT(AI37,1)),[1]vylosovanie!$C$10:$J$209,8,0)</f>
        <v>KĽUCHOVÁ TERÉZIA</v>
      </c>
      <c r="AM37" s="58" t="str">
        <f>VLOOKUP(CONCATENATE(AF37,VLOOKUP(AI37,$BU$6:$BV$11,2,0)),[1]vylosovanie!$C$10:$J$209,8,0)</f>
        <v>KUBJATKOVÁ ALICA</v>
      </c>
      <c r="AN37" s="8"/>
      <c r="AO37" s="61"/>
      <c r="AP37" s="61"/>
      <c r="AQ37" s="61" t="str">
        <f>CONCATENATE(4,2,AD35,C35,2)</f>
        <v>42062</v>
      </c>
      <c r="AR37" s="61" t="str">
        <f>E35</f>
        <v>F</v>
      </c>
      <c r="AS37" s="58">
        <f>IF(AG37=0,0,AG37+1)</f>
        <v>19</v>
      </c>
      <c r="AT37" s="58"/>
      <c r="AU37" s="58" t="s">
        <v>32</v>
      </c>
      <c r="AV37" s="58"/>
      <c r="AW37" s="60" t="str">
        <f>VLOOKUP(CONCATENATE(AR37,MID(AU37,2,1)),[1]vylosovanie!$C$10:$J$209,8,0)</f>
        <v>KUBJATKOVÁ ALICA</v>
      </c>
      <c r="AX37" s="60" t="str">
        <f>VLOOKUP(CONCATENATE(AR37,RIGHT(AU37,1)),[1]vylosovanie!$C$10:$J$209,8,0)</f>
        <v>GARČÁKOVÁ KAROLÍNA</v>
      </c>
      <c r="AY37" s="58" t="str">
        <f>VLOOKUP(CONCATENATE(AR37,VLOOKUP(AU37,$BU$6:$BV$11,2,0)),[1]vylosovanie!$C$10:$J$209,8,0)</f>
        <v>KĽUCHOVÁ TERÉZIA</v>
      </c>
      <c r="AZ37" s="8"/>
      <c r="BB37" s="39">
        <f>IF(OR(I37="x",I37="X",I37=""),0,IF(I37=3,2,1))</f>
        <v>1</v>
      </c>
      <c r="BC37" s="39"/>
      <c r="BD37" s="39">
        <f>IF(OR(O37="x",O37="X",O37=""),0,IF(O37=3,2,1))</f>
        <v>1</v>
      </c>
      <c r="BE37" s="39">
        <f>IF(OR(R37="x",R37="X",R37=""),0,IF(R37=3,2,1))</f>
        <v>2</v>
      </c>
      <c r="BG37" s="62">
        <f>IF(OR(I37="x",I37="X"),0,I37)</f>
        <v>1</v>
      </c>
      <c r="BH37" s="62"/>
      <c r="BI37" s="62">
        <f>IF(OR(O37="x",O37="X"),0,O37)</f>
        <v>2</v>
      </c>
      <c r="BJ37" s="62">
        <f>IF(OR(R37="x",R37="X"),0,R37)</f>
        <v>3</v>
      </c>
      <c r="BK37" s="63"/>
      <c r="BL37" s="62">
        <f>IF(OR(K37="x",K37="X"),0,K37)</f>
        <v>3</v>
      </c>
      <c r="BM37" s="62"/>
      <c r="BN37" s="62">
        <f>IF(OR(Q37="x",Q37="X"),0,Q37)</f>
        <v>3</v>
      </c>
      <c r="BO37" s="62">
        <f>IF(OR(T37="x",T37="X"),0,T37)</f>
        <v>0</v>
      </c>
      <c r="BP37" s="41"/>
    </row>
    <row r="38" spans="1:68" s="15" customFormat="1" ht="45.75" thickBot="1">
      <c r="A38" s="11" t="str">
        <f>CONCATENATE(E35," 2-3")</f>
        <v>F 2-3</v>
      </c>
      <c r="B38" s="15" t="str">
        <f>CONCATENATE(E35,D38)</f>
        <v>F3</v>
      </c>
      <c r="C38" s="43"/>
      <c r="D38" s="44">
        <v>3</v>
      </c>
      <c r="E38" s="45" t="str">
        <f>IF(ISERROR(VLOOKUP($B38,[1]vylosovanie!$C$10:$M$269,8,0))=TRUE," ",VLOOKUP($B38,[1]vylosovanie!$C$10:$M$269,8,0))</f>
        <v>KUBJATKOVÁ ALICA</v>
      </c>
      <c r="F38" s="45" t="str">
        <f>IF(ISERROR(VLOOKUP($B38,[1]vylosovanie!$C$10:$M$269,9,0))=TRUE," ",VLOOKUP($B38,[1]vylosovanie!$C$10:$M$269,9,0))</f>
        <v>MSK ČADCA</v>
      </c>
      <c r="G38" s="45">
        <f>IF(ISERROR(VLOOKUP($B38,[1]vylosovanie!$C$10:$M$269,10,0))=TRUE," ",VLOOKUP($B38,[1]vylosovanie!$C$10:$M$269,10,0))</f>
        <v>34</v>
      </c>
      <c r="H38" s="45">
        <f>IF(ISERROR(VLOOKUP($B38,[1]vylosovanie!$C$10:$M$269,11,0))=TRUE," ",VLOOKUP($B38,[1]vylosovanie!$C$10:$M$269,11,0))</f>
        <v>43</v>
      </c>
      <c r="I38" s="64">
        <f>Q36</f>
        <v>0</v>
      </c>
      <c r="J38" s="65" t="s">
        <v>24</v>
      </c>
      <c r="K38" s="66">
        <f>O36</f>
        <v>3</v>
      </c>
      <c r="L38" s="78">
        <f>Q37</f>
        <v>3</v>
      </c>
      <c r="M38" s="79" t="s">
        <v>24</v>
      </c>
      <c r="N38" s="80">
        <f>O37</f>
        <v>2</v>
      </c>
      <c r="O38" s="67"/>
      <c r="P38" s="68"/>
      <c r="Q38" s="69"/>
      <c r="R38" s="70">
        <f>VLOOKUP(A40,'[1]zapisy skupiny'!$A$5:$AA$6403,26,0)</f>
        <v>3</v>
      </c>
      <c r="S38" s="65" t="s">
        <v>24</v>
      </c>
      <c r="T38" s="72">
        <f>VLOOKUP(A40,'[1]zapisy skupiny'!$A$5:$AA$6403,27,0)</f>
        <v>0</v>
      </c>
      <c r="U38" s="73">
        <f>SUM(BG38:BJ38)</f>
        <v>6</v>
      </c>
      <c r="V38" s="74" t="s">
        <v>24</v>
      </c>
      <c r="W38" s="73">
        <f>SUM(BL38:BO38)</f>
        <v>5</v>
      </c>
      <c r="X38" s="75">
        <f>IF((W38=0)," ",U38/W38)</f>
        <v>1.2</v>
      </c>
      <c r="Y38" s="76">
        <f>IF(AND(SUM(BB38:BE38)=0,OR(E38=0,E38=" ",SUM(BB36:BE39)=0))," ",SUM(BB38:BE38))</f>
        <v>5</v>
      </c>
      <c r="Z38" s="77">
        <f>IF(ISERROR(RANK(Y38,Y36:Y39,0))=TRUE," ",IF(OR(AND(I38="x",L38="x"),AND(I38="x",R38="x"),AND(L38="x",R38="x")),0,RANK(Y38,Y36:Y39,0)))</f>
        <v>2</v>
      </c>
      <c r="AA38" s="15" t="s">
        <v>33</v>
      </c>
      <c r="AB38" s="2" t="s">
        <v>34</v>
      </c>
      <c r="AC38" s="2"/>
      <c r="AD38" s="2"/>
      <c r="AE38" s="2" t="str">
        <f>CONCATENATE(4,3,AD35,C35,1)</f>
        <v>43061</v>
      </c>
      <c r="AF38" s="2" t="str">
        <f>E35</f>
        <v>F</v>
      </c>
      <c r="AG38" s="58">
        <f>IF(AS37=0,0,AS37+1)</f>
        <v>20</v>
      </c>
      <c r="AH38" s="58"/>
      <c r="AI38" s="58" t="s">
        <v>35</v>
      </c>
      <c r="AJ38" s="58"/>
      <c r="AK38" s="60" t="str">
        <f>VLOOKUP(CONCATENATE(AF38,MID(AI38,2,1)),[1]vylosovanie!$C$10:$J$209,8,0)</f>
        <v>MÜLLEROVÁ EMA</v>
      </c>
      <c r="AL38" s="60" t="str">
        <f>VLOOKUP(CONCATENATE(AF38,RIGHT(AI38,1)),[1]vylosovanie!$C$10:$J$209,8,0)</f>
        <v>GARČÁKOVÁ KAROLÍNA</v>
      </c>
      <c r="AM38" s="58" t="str">
        <f>VLOOKUP(CONCATENATE(AF38,VLOOKUP(AI38,$BU$6:$BV$11,2,0)),[1]vylosovanie!$C$10:$J$209,8,0)</f>
        <v>KUBJATKOVÁ ALICA</v>
      </c>
      <c r="AN38" s="8"/>
      <c r="AO38" s="61"/>
      <c r="AP38" s="61"/>
      <c r="AQ38" s="61" t="str">
        <f>CONCATENATE(4,3,AD35,C35,2)</f>
        <v>43062</v>
      </c>
      <c r="AR38" s="61" t="str">
        <f>E35</f>
        <v>F</v>
      </c>
      <c r="AS38" s="58">
        <f>IF(AG38=0,0,AG38+1)</f>
        <v>21</v>
      </c>
      <c r="AT38" s="58"/>
      <c r="AU38" s="58" t="s">
        <v>36</v>
      </c>
      <c r="AV38" s="58"/>
      <c r="AW38" s="60" t="str">
        <f>VLOOKUP(CONCATENATE(AR38,MID(AU38,2,1)),[1]vylosovanie!$C$10:$J$209,8,0)</f>
        <v>KĽUCHOVÁ TERÉZIA</v>
      </c>
      <c r="AX38" s="60" t="str">
        <f>VLOOKUP(CONCATENATE(AR38,RIGHT(AU38,1)),[1]vylosovanie!$C$10:$J$209,8,0)</f>
        <v>KUBJATKOVÁ ALICA</v>
      </c>
      <c r="AY38" s="58" t="str">
        <f>VLOOKUP(CONCATENATE(AR38,VLOOKUP(AU38,$BU$6:$BV$11,2,0)),[1]vylosovanie!$C$10:$J$209,8,0)</f>
        <v>GARČÁKOVÁ KAROLÍNA</v>
      </c>
      <c r="AZ38" s="8"/>
      <c r="BB38" s="39">
        <f>IF(OR(I38="x",I38="X",I38=""),0,IF(I38=3,2,1))</f>
        <v>1</v>
      </c>
      <c r="BC38" s="39">
        <f>IF(OR(L38="x",L38="X",L38=""),0,IF(L38=3,2,1))</f>
        <v>2</v>
      </c>
      <c r="BD38" s="39"/>
      <c r="BE38" s="39">
        <f>IF(OR(R38="x",R38="X",R38=""),0,IF(R38=3,2,1))</f>
        <v>2</v>
      </c>
      <c r="BG38" s="62">
        <f>IF(OR(I38="x",I38="X"),0,I38)</f>
        <v>0</v>
      </c>
      <c r="BH38" s="62">
        <f>IF(OR(L38="x",L38="X"),0,L38)</f>
        <v>3</v>
      </c>
      <c r="BI38" s="62"/>
      <c r="BJ38" s="62">
        <f>IF(OR(R38="x",R38="X"),0,R38)</f>
        <v>3</v>
      </c>
      <c r="BK38" s="63"/>
      <c r="BL38" s="62">
        <f>IF(OR(K38="x",K38="X"),0,K38)</f>
        <v>3</v>
      </c>
      <c r="BM38" s="62">
        <f>IF(OR(N38="x",N38="X"),0,N38)</f>
        <v>2</v>
      </c>
      <c r="BN38" s="62"/>
      <c r="BO38" s="62">
        <f>IF(OR(T38="x",T38="X"),0,T38)</f>
        <v>0</v>
      </c>
      <c r="BP38" s="41"/>
    </row>
    <row r="39" spans="1:68" s="15" customFormat="1" ht="45.75" thickBot="1">
      <c r="A39" s="11" t="str">
        <f>CONCATENATE(E35," 2-4")</f>
        <v>F 2-4</v>
      </c>
      <c r="B39" s="15" t="str">
        <f>CONCATENATE(E35,D39)</f>
        <v>F4</v>
      </c>
      <c r="C39" s="43"/>
      <c r="D39" s="44">
        <v>4</v>
      </c>
      <c r="E39" s="45" t="str">
        <f>IF(ISERROR(VLOOKUP($B39,[1]vylosovanie!$C$10:$M$269,8,0))=TRUE," ",VLOOKUP($B39,[1]vylosovanie!$C$10:$M$269,8,0))</f>
        <v>GARČÁKOVÁ KAROLÍNA</v>
      </c>
      <c r="F39" s="45" t="str">
        <f>IF(ISERROR(VLOOKUP($B39,[1]vylosovanie!$C$10:$M$269,9,0))=TRUE," ",VLOOKUP($B39,[1]vylosovanie!$C$10:$M$269,9,0))</f>
        <v>TTC POVAŽSKÁ BYSTRICA</v>
      </c>
      <c r="G39" s="45">
        <f>IF(ISERROR(VLOOKUP($B39,[1]vylosovanie!$C$10:$M$269,10,0))=TRUE," ",VLOOKUP($B39,[1]vylosovanie!$C$10:$M$269,10,0))</f>
        <v>47</v>
      </c>
      <c r="H39" s="45">
        <f>IF(ISERROR(VLOOKUP($B39,[1]vylosovanie!$C$10:$M$269,11,0))=TRUE," ",VLOOKUP($B39,[1]vylosovanie!$C$10:$M$269,11,0))</f>
        <v>85</v>
      </c>
      <c r="I39" s="81">
        <f>T36</f>
        <v>0</v>
      </c>
      <c r="J39" s="82" t="s">
        <v>24</v>
      </c>
      <c r="K39" s="83">
        <f>R36</f>
        <v>3</v>
      </c>
      <c r="L39" s="84">
        <f>T37</f>
        <v>0</v>
      </c>
      <c r="M39" s="85" t="s">
        <v>24</v>
      </c>
      <c r="N39" s="86">
        <f>R37</f>
        <v>3</v>
      </c>
      <c r="O39" s="84">
        <f>T38</f>
        <v>0</v>
      </c>
      <c r="P39" s="85" t="s">
        <v>24</v>
      </c>
      <c r="Q39" s="86">
        <f>R38</f>
        <v>3</v>
      </c>
      <c r="R39" s="87"/>
      <c r="S39" s="88"/>
      <c r="T39" s="88"/>
      <c r="U39" s="89">
        <f>SUM(BG39:BJ39)</f>
        <v>0</v>
      </c>
      <c r="V39" s="90" t="s">
        <v>24</v>
      </c>
      <c r="W39" s="89">
        <f>SUM(BL39:BO39)</f>
        <v>9</v>
      </c>
      <c r="X39" s="91">
        <f>IF((W39=0)," ",U39/W39)</f>
        <v>0</v>
      </c>
      <c r="Y39" s="92">
        <f>IF(AND(SUM(BB39:BE39)=0,OR(E39=0,E39=" ",SUM(BB36:BE39)=0))," ",SUM(BB39:BE39))</f>
        <v>3</v>
      </c>
      <c r="Z39" s="93">
        <f>IF(ISERROR(RANK(Y39,Y36:Y39,0))=TRUE," ",IF(OR(AND(I39="x",L39="x"),AND(I39="x",O39="x"),AND(L39="x",O39="x")),0,RANK(Y39,Y36:Y39,0)))</f>
        <v>4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3"/>
      <c r="AP39" s="3"/>
      <c r="AQ39" s="3"/>
      <c r="AR39" s="3"/>
      <c r="AS39" s="2"/>
      <c r="AT39" s="2"/>
      <c r="AU39" s="2"/>
      <c r="AV39" s="2"/>
      <c r="AW39" s="2"/>
      <c r="AX39" s="2"/>
      <c r="AY39" s="2"/>
      <c r="AZ39" s="2"/>
      <c r="BB39" s="39">
        <f>IF(OR(I39="x",I39="X",I39=""),0,IF(I39=3,2,1))</f>
        <v>1</v>
      </c>
      <c r="BC39" s="39">
        <f>IF(OR(L39="x",L39="X",L39=""),0,IF(L39=3,2,1))</f>
        <v>1</v>
      </c>
      <c r="BD39" s="39">
        <f>IF(OR(O39="x",O39="X",O39=""),0,IF(O39=3,2,1))</f>
        <v>1</v>
      </c>
      <c r="BE39" s="39"/>
      <c r="BG39" s="62">
        <f>IF(OR(I39="x",I39="X"),0,I39)</f>
        <v>0</v>
      </c>
      <c r="BH39" s="62">
        <f>IF(OR(L39="x",L39="X"),0,L39)</f>
        <v>0</v>
      </c>
      <c r="BI39" s="62">
        <f>IF(OR(O39="x",O39="X"),0,O39)</f>
        <v>0</v>
      </c>
      <c r="BJ39" s="62"/>
      <c r="BK39" s="63"/>
      <c r="BL39" s="62">
        <f>IF(OR(K39="x",K39="X"),0,K39)</f>
        <v>3</v>
      </c>
      <c r="BM39" s="62">
        <f>IF(OR(N39="x",N39="X"),0,N39)</f>
        <v>3</v>
      </c>
      <c r="BN39" s="62">
        <f>IF(OR(Q39="x",Q39="X"),0,Q39)</f>
        <v>3</v>
      </c>
      <c r="BO39" s="62"/>
      <c r="BP39" s="41"/>
    </row>
    <row r="40" spans="1:68" ht="45.75" thickBot="1">
      <c r="A40" s="11" t="str">
        <f>CONCATENATE(E35," 3-4")</f>
        <v>F 3-4</v>
      </c>
    </row>
    <row r="41" spans="1:68" s="15" customFormat="1" ht="90.75" thickBot="1">
      <c r="A41" s="11" t="str">
        <f>CONCATENATE(E41," 1-2")</f>
        <v>G 1-2</v>
      </c>
      <c r="C41" s="28">
        <f>IF(C35="X","X",IF(C35-$B$1&gt;=[1]vylosovanie!$O$2,"X",C35+1))</f>
        <v>7</v>
      </c>
      <c r="D41" s="2" t="s">
        <v>6</v>
      </c>
      <c r="E41" s="29" t="str">
        <f>IF(C41="X","X",VLOOKUP(C41,[1]vylosovanie!$T$10:$U$99,2,0))</f>
        <v>G</v>
      </c>
      <c r="F41" s="30" t="s">
        <v>7</v>
      </c>
      <c r="G41" s="6" t="s">
        <v>8</v>
      </c>
      <c r="H41" s="6" t="s">
        <v>9</v>
      </c>
      <c r="I41" s="31">
        <v>1</v>
      </c>
      <c r="J41" s="32"/>
      <c r="K41" s="33"/>
      <c r="L41" s="31">
        <v>2</v>
      </c>
      <c r="M41" s="32"/>
      <c r="N41" s="33"/>
      <c r="O41" s="31">
        <v>3</v>
      </c>
      <c r="P41" s="32"/>
      <c r="Q41" s="33"/>
      <c r="R41" s="31">
        <v>4</v>
      </c>
      <c r="S41" s="32"/>
      <c r="T41" s="33"/>
      <c r="U41" s="34" t="s">
        <v>10</v>
      </c>
      <c r="V41" s="35"/>
      <c r="W41" s="36"/>
      <c r="X41" s="37" t="s">
        <v>11</v>
      </c>
      <c r="Y41" s="37" t="s">
        <v>12</v>
      </c>
      <c r="Z41" s="37" t="s">
        <v>13</v>
      </c>
      <c r="AA41" s="2" t="s">
        <v>14</v>
      </c>
      <c r="AB41" s="2"/>
      <c r="AD41" s="2">
        <f>IF(C41&lt;10,0,"")</f>
        <v>0</v>
      </c>
      <c r="AE41" s="2" t="s">
        <v>15</v>
      </c>
      <c r="AF41" s="2"/>
      <c r="AG41" s="38" t="s">
        <v>16</v>
      </c>
      <c r="AH41" s="39" t="s">
        <v>17</v>
      </c>
      <c r="AI41" s="39" t="s">
        <v>18</v>
      </c>
      <c r="AJ41" s="39" t="s">
        <v>19</v>
      </c>
      <c r="AK41" s="39" t="s">
        <v>20</v>
      </c>
      <c r="AL41" s="39" t="s">
        <v>20</v>
      </c>
      <c r="AM41" s="39" t="s">
        <v>21</v>
      </c>
      <c r="AN41" s="10"/>
      <c r="AO41" s="40"/>
      <c r="AP41" s="40">
        <f>IF(C41&lt;10,0,"")</f>
        <v>0</v>
      </c>
      <c r="AQ41" s="2" t="s">
        <v>15</v>
      </c>
      <c r="AR41" s="40"/>
      <c r="AS41" s="38" t="s">
        <v>16</v>
      </c>
      <c r="AT41" s="39" t="s">
        <v>17</v>
      </c>
      <c r="AU41" s="39" t="s">
        <v>18</v>
      </c>
      <c r="AV41" s="39" t="s">
        <v>19</v>
      </c>
      <c r="AW41" s="39" t="s">
        <v>20</v>
      </c>
      <c r="AX41" s="39" t="s">
        <v>20</v>
      </c>
      <c r="AY41" s="39" t="s">
        <v>21</v>
      </c>
      <c r="AZ41" s="10"/>
      <c r="BB41" s="6">
        <v>1</v>
      </c>
      <c r="BC41" s="6">
        <v>2</v>
      </c>
      <c r="BD41" s="6">
        <v>3</v>
      </c>
      <c r="BE41" s="6">
        <v>4</v>
      </c>
      <c r="BG41" s="15" t="s">
        <v>22</v>
      </c>
      <c r="BI41" s="8"/>
      <c r="BJ41" s="41"/>
      <c r="BK41" s="42"/>
      <c r="BL41" s="15" t="s">
        <v>23</v>
      </c>
      <c r="BN41" s="8"/>
      <c r="BO41" s="41"/>
      <c r="BP41" s="41"/>
    </row>
    <row r="42" spans="1:68" s="15" customFormat="1" ht="45.75" thickBot="1">
      <c r="A42" s="11" t="str">
        <f>CONCATENATE(E41," 1-3")</f>
        <v>G 1-3</v>
      </c>
      <c r="B42" s="15" t="str">
        <f>CONCATENATE(E41,D42)</f>
        <v>G1</v>
      </c>
      <c r="C42" s="43" t="str">
        <f>$E$1</f>
        <v>MŽ</v>
      </c>
      <c r="D42" s="44">
        <v>1</v>
      </c>
      <c r="E42" s="45" t="str">
        <f>IF(ISERROR(VLOOKUP($B42,[1]vylosovanie!$C$10:$M$269,8,0))=TRUE," ",VLOOKUP($B42,[1]vylosovanie!$C$10:$M$269,8,0))</f>
        <v>IVANČÁKOVÁ SIMONA</v>
      </c>
      <c r="F42" s="45" t="str">
        <f>IF(ISERROR(VLOOKUP($B42,[1]vylosovanie!$C$10:$M$269,9,0))=TRUE," ",VLOOKUP($B42,[1]vylosovanie!$C$10:$M$269,9,0))</f>
        <v>STO VALALIKY</v>
      </c>
      <c r="G42" s="45">
        <f>IF(ISERROR(VLOOKUP($B42,[1]vylosovanie!$C$10:$M$269,10,0))=TRUE," ",VLOOKUP($B42,[1]vylosovanie!$C$10:$M$269,10,0))</f>
        <v>7</v>
      </c>
      <c r="H42" s="45">
        <f>IF(ISERROR(VLOOKUP($B42,[1]vylosovanie!$C$10:$M$269,11,0))=TRUE," ",VLOOKUP($B42,[1]vylosovanie!$C$10:$M$269,11,0))</f>
        <v>9</v>
      </c>
      <c r="I42" s="46"/>
      <c r="J42" s="47"/>
      <c r="K42" s="48"/>
      <c r="L42" s="49">
        <f>VLOOKUP(A41,'[1]zapisy skupiny'!$A$5:$AA$6403,26,0)</f>
        <v>2</v>
      </c>
      <c r="M42" s="50" t="s">
        <v>24</v>
      </c>
      <c r="N42" s="51">
        <f>VLOOKUP(A41,'[1]zapisy skupiny'!$A$5:$AA$6403,27,0)</f>
        <v>3</v>
      </c>
      <c r="O42" s="49">
        <f>VLOOKUP(A42,'[1]zapisy skupiny'!$A$5:$AA$6403,26,0)</f>
        <v>3</v>
      </c>
      <c r="P42" s="50" t="s">
        <v>24</v>
      </c>
      <c r="Q42" s="51">
        <f>VLOOKUP(A42,'[1]zapisy skupiny'!$A$5:$AA$6403,27,0)</f>
        <v>0</v>
      </c>
      <c r="R42" s="49">
        <f>VLOOKUP(A43,'[1]zapisy skupiny'!$A$5:$AA$6403,26,0)</f>
        <v>3</v>
      </c>
      <c r="S42" s="50" t="s">
        <v>24</v>
      </c>
      <c r="T42" s="52">
        <f>VLOOKUP(A43,'[1]zapisy skupiny'!$A$5:$AA$6403,27,0)</f>
        <v>0</v>
      </c>
      <c r="U42" s="53">
        <f>SUM(BG42:BJ42)</f>
        <v>8</v>
      </c>
      <c r="V42" s="54" t="s">
        <v>24</v>
      </c>
      <c r="W42" s="53">
        <f>SUM(BL42:BO42)</f>
        <v>3</v>
      </c>
      <c r="X42" s="55">
        <f>IF((W42=0)," ",U42/W42)</f>
        <v>2.6666666666666665</v>
      </c>
      <c r="Y42" s="56">
        <f>IF(AND(SUM(BB42:BE42)=0,OR(E42=0,E42=" ",SUM(BB42:BE45)=0))," ",SUM(BB42:BE42))</f>
        <v>5</v>
      </c>
      <c r="Z42" s="57">
        <f>IF(ISERROR(RANK(Y42,Y42:Y45,0))=TRUE," ",IF(OR(AND(O42="x",L42="x"),AND(L42="x",R42="x"),AND(R42="x",O42="x")),0,RANK(Y42,Y42:Y45,0)))</f>
        <v>2</v>
      </c>
      <c r="AA42" s="15" t="s">
        <v>25</v>
      </c>
      <c r="AB42" s="2" t="s">
        <v>26</v>
      </c>
      <c r="AC42" s="2"/>
      <c r="AD42" s="2"/>
      <c r="AE42" s="2" t="str">
        <f>CONCATENATE(4,1,AD41,C41,1)</f>
        <v>41071</v>
      </c>
      <c r="AF42" s="2" t="str">
        <f>E41</f>
        <v>G</v>
      </c>
      <c r="AG42" s="58">
        <f>IF(C41="X",0,AG37+1)</f>
        <v>19</v>
      </c>
      <c r="AH42" s="58"/>
      <c r="AI42" s="59" t="s">
        <v>27</v>
      </c>
      <c r="AJ42" s="58"/>
      <c r="AK42" s="60" t="str">
        <f>VLOOKUP(CONCATENATE(AF42,MID(AI42,2,1)),[1]vylosovanie!$C$10:$J$209,8,0)</f>
        <v>IVANČÁKOVÁ SIMONA</v>
      </c>
      <c r="AL42" s="60" t="str">
        <f>VLOOKUP(CONCATENATE(AF42,RIGHT(AI42,1)),[1]vylosovanie!$C$10:$J$209,8,0)</f>
        <v>SABOLOVÁ LAURA</v>
      </c>
      <c r="AM42" s="58" t="str">
        <f>VLOOKUP(CONCATENATE(AF42,VLOOKUP(AI42,$BU$6:$BV$11,2,0)),[1]vylosovanie!$C$10:$J$209,8,0)</f>
        <v>FERENČÍKOVÁ SABÍNA</v>
      </c>
      <c r="AN42" s="8"/>
      <c r="AO42" s="61"/>
      <c r="AP42" s="61"/>
      <c r="AQ42" s="61" t="str">
        <f>CONCATENATE(4,1,AD41,C41,2)</f>
        <v>41072</v>
      </c>
      <c r="AR42" s="61" t="str">
        <f>E41</f>
        <v>G</v>
      </c>
      <c r="AS42" s="58">
        <f>IF(AG42=0,0,AG42+1)</f>
        <v>20</v>
      </c>
      <c r="AT42" s="58"/>
      <c r="AU42" s="58" t="s">
        <v>28</v>
      </c>
      <c r="AV42" s="58"/>
      <c r="AW42" s="60" t="str">
        <f>VLOOKUP(CONCATENATE(AR42,MID(AU42,2,1)),[1]vylosovanie!$C$10:$J$209,8,0)</f>
        <v>KRAJČIOVÁ VERONIKA</v>
      </c>
      <c r="AX42" s="60" t="str">
        <f>VLOOKUP(CONCATENATE(AR42,RIGHT(AU42,1)),[1]vylosovanie!$C$10:$J$209,8,0)</f>
        <v>FERENČÍKOVÁ SABÍNA</v>
      </c>
      <c r="AY42" s="58" t="str">
        <f>VLOOKUP(CONCATENATE(AR42,VLOOKUP(AU42,$BU$6:$BV$11,2,0)),[1]vylosovanie!$C$10:$J$209,8,0)</f>
        <v>IVANČÁKOVÁ SIMONA</v>
      </c>
      <c r="AZ42" s="8"/>
      <c r="BB42" s="39"/>
      <c r="BC42" s="39">
        <f>IF(OR(L42="x",L42="X",L42=""),0,IF(L42=3,2,1))</f>
        <v>1</v>
      </c>
      <c r="BD42" s="39">
        <f>IF(OR(O42="x",O42="X",O42=""),0,IF(O42=3,2,1))</f>
        <v>2</v>
      </c>
      <c r="BE42" s="39">
        <f>IF(OR(R42="x",R42="X",R42=""),0,IF(R42=3,2,1))</f>
        <v>2</v>
      </c>
      <c r="BG42" s="62"/>
      <c r="BH42" s="62">
        <f>IF(OR(L42="x",L42="X"),0,L42)</f>
        <v>2</v>
      </c>
      <c r="BI42" s="62">
        <f>IF(OR(O42="x",O42="X"),0,O42)</f>
        <v>3</v>
      </c>
      <c r="BJ42" s="62">
        <f>IF(OR(R42="x",R42="X"),0,R42)</f>
        <v>3</v>
      </c>
      <c r="BK42" s="63"/>
      <c r="BL42" s="62"/>
      <c r="BM42" s="62">
        <f>IF(OR(N42="x",N42="X"),0,N42)</f>
        <v>3</v>
      </c>
      <c r="BN42" s="62">
        <f>IF(OR(Q42="x",Q42="X"),0,Q42)</f>
        <v>0</v>
      </c>
      <c r="BO42" s="62">
        <f>IF(OR(T42="x",T42="X"),0,T42)</f>
        <v>0</v>
      </c>
      <c r="BP42" s="41"/>
    </row>
    <row r="43" spans="1:68" s="15" customFormat="1" ht="45.75" thickBot="1">
      <c r="A43" s="11" t="str">
        <f>CONCATENATE(E41," 1-4")</f>
        <v>G 1-4</v>
      </c>
      <c r="B43" s="15" t="str">
        <f>CONCATENATE(E41,D43)</f>
        <v>G2</v>
      </c>
      <c r="C43" s="43"/>
      <c r="D43" s="44">
        <v>2</v>
      </c>
      <c r="E43" s="45" t="str">
        <f>IF(ISERROR(VLOOKUP($B43,[1]vylosovanie!$C$10:$M$269,8,0))=TRUE," ",VLOOKUP($B43,[1]vylosovanie!$C$10:$M$269,8,0))</f>
        <v>KRAJČIOVÁ VERONIKA</v>
      </c>
      <c r="F43" s="45" t="str">
        <f>IF(ISERROR(VLOOKUP($B43,[1]vylosovanie!$C$10:$M$269,9,0))=TRUE," ",VLOOKUP($B43,[1]vylosovanie!$C$10:$M$269,9,0))</f>
        <v>ŠKST RUŽOMBEROK</v>
      </c>
      <c r="G43" s="45">
        <f>IF(ISERROR(VLOOKUP($B43,[1]vylosovanie!$C$10:$M$269,10,0))=TRUE," ",VLOOKUP($B43,[1]vylosovanie!$C$10:$M$269,10,0))</f>
        <v>21</v>
      </c>
      <c r="H43" s="45">
        <f>IF(ISERROR(VLOOKUP($B43,[1]vylosovanie!$C$10:$M$269,11,0))=TRUE," ",VLOOKUP($B43,[1]vylosovanie!$C$10:$M$269,11,0))</f>
        <v>24</v>
      </c>
      <c r="I43" s="64">
        <f>N42</f>
        <v>3</v>
      </c>
      <c r="J43" s="65" t="s">
        <v>24</v>
      </c>
      <c r="K43" s="66">
        <f>L42</f>
        <v>2</v>
      </c>
      <c r="L43" s="67"/>
      <c r="M43" s="68"/>
      <c r="N43" s="69"/>
      <c r="O43" s="70">
        <f>VLOOKUP(A44,'[1]zapisy skupiny'!$A$5:$AA$6403,26,0)</f>
        <v>3</v>
      </c>
      <c r="P43" s="65" t="s">
        <v>24</v>
      </c>
      <c r="Q43" s="71">
        <f>VLOOKUP(A44,'[1]zapisy skupiny'!$A$5:$AA$6403,27,0)</f>
        <v>0</v>
      </c>
      <c r="R43" s="70">
        <f>VLOOKUP(A45,'[1]zapisy skupiny'!$A$5:$AA$6403,26,0)</f>
        <v>3</v>
      </c>
      <c r="S43" s="65" t="s">
        <v>24</v>
      </c>
      <c r="T43" s="72">
        <f>VLOOKUP(A45,'[1]zapisy skupiny'!$A$5:$AA$6403,27,0)</f>
        <v>0</v>
      </c>
      <c r="U43" s="73">
        <f>SUM(BG43:BJ43)</f>
        <v>9</v>
      </c>
      <c r="V43" s="74" t="s">
        <v>24</v>
      </c>
      <c r="W43" s="73">
        <f>SUM(BL43:BO43)</f>
        <v>2</v>
      </c>
      <c r="X43" s="75">
        <f>IF((W43=0)," ",U43/W43)</f>
        <v>4.5</v>
      </c>
      <c r="Y43" s="76">
        <f>IF(AND(SUM(BB43:BE43)=0,OR(E43=0,E43=" ",SUM(BB42:BE45)=0))," ",SUM(BB43:BE43))</f>
        <v>6</v>
      </c>
      <c r="Z43" s="77">
        <f>IF(ISERROR(RANK(Y43,Y42:Y45,0))=TRUE," ",IF(OR(AND(I43="x",O43="x"),AND(I43="x",R43="x"),AND(R43="x",O43="x")),0,RANK(Y43,Y42:Y45,0)))</f>
        <v>1</v>
      </c>
      <c r="AA43" s="15" t="s">
        <v>29</v>
      </c>
      <c r="AB43" s="2" t="s">
        <v>30</v>
      </c>
      <c r="AC43" s="2"/>
      <c r="AD43" s="2"/>
      <c r="AE43" s="2" t="str">
        <f>CONCATENATE(4,2,AD41,C41,1)</f>
        <v>42071</v>
      </c>
      <c r="AF43" s="2" t="str">
        <f>E41</f>
        <v>G</v>
      </c>
      <c r="AG43" s="58">
        <f>IF(AS42=0,0,AS42+1)</f>
        <v>21</v>
      </c>
      <c r="AH43" s="58"/>
      <c r="AI43" s="58" t="s">
        <v>31</v>
      </c>
      <c r="AJ43" s="58"/>
      <c r="AK43" s="60" t="str">
        <f>VLOOKUP(CONCATENATE(AF43,MID(AI43,2,1)),[1]vylosovanie!$C$10:$J$209,8,0)</f>
        <v>IVANČÁKOVÁ SIMONA</v>
      </c>
      <c r="AL43" s="60" t="str">
        <f>VLOOKUP(CONCATENATE(AF43,RIGHT(AI43,1)),[1]vylosovanie!$C$10:$J$209,8,0)</f>
        <v>KRAJČIOVÁ VERONIKA</v>
      </c>
      <c r="AM43" s="58" t="str">
        <f>VLOOKUP(CONCATENATE(AF43,VLOOKUP(AI43,$BU$6:$BV$11,2,0)),[1]vylosovanie!$C$10:$J$209,8,0)</f>
        <v>SABOLOVÁ LAURA</v>
      </c>
      <c r="AN43" s="8"/>
      <c r="AO43" s="61"/>
      <c r="AP43" s="61"/>
      <c r="AQ43" s="61" t="str">
        <f>CONCATENATE(4,2,AD41,C41,2)</f>
        <v>42072</v>
      </c>
      <c r="AR43" s="61" t="str">
        <f>E41</f>
        <v>G</v>
      </c>
      <c r="AS43" s="58">
        <f>IF(AG43=0,0,AG43+1)</f>
        <v>22</v>
      </c>
      <c r="AT43" s="58"/>
      <c r="AU43" s="58" t="s">
        <v>32</v>
      </c>
      <c r="AV43" s="58"/>
      <c r="AW43" s="60" t="str">
        <f>VLOOKUP(CONCATENATE(AR43,MID(AU43,2,1)),[1]vylosovanie!$C$10:$J$209,8,0)</f>
        <v>SABOLOVÁ LAURA</v>
      </c>
      <c r="AX43" s="60" t="str">
        <f>VLOOKUP(CONCATENATE(AR43,RIGHT(AU43,1)),[1]vylosovanie!$C$10:$J$209,8,0)</f>
        <v>FERENČÍKOVÁ SABÍNA</v>
      </c>
      <c r="AY43" s="58" t="str">
        <f>VLOOKUP(CONCATENATE(AR43,VLOOKUP(AU43,$BU$6:$BV$11,2,0)),[1]vylosovanie!$C$10:$J$209,8,0)</f>
        <v>KRAJČIOVÁ VERONIKA</v>
      </c>
      <c r="AZ43" s="8"/>
      <c r="BB43" s="39">
        <f>IF(OR(I43="x",I43="X",I43=""),0,IF(I43=3,2,1))</f>
        <v>2</v>
      </c>
      <c r="BC43" s="39"/>
      <c r="BD43" s="39">
        <f>IF(OR(O43="x",O43="X",O43=""),0,IF(O43=3,2,1))</f>
        <v>2</v>
      </c>
      <c r="BE43" s="39">
        <f>IF(OR(R43="x",R43="X",R43=""),0,IF(R43=3,2,1))</f>
        <v>2</v>
      </c>
      <c r="BG43" s="62">
        <f>IF(OR(I43="x",I43="X"),0,I43)</f>
        <v>3</v>
      </c>
      <c r="BH43" s="62"/>
      <c r="BI43" s="62">
        <f>IF(OR(O43="x",O43="X"),0,O43)</f>
        <v>3</v>
      </c>
      <c r="BJ43" s="62">
        <f>IF(OR(R43="x",R43="X"),0,R43)</f>
        <v>3</v>
      </c>
      <c r="BK43" s="63"/>
      <c r="BL43" s="62">
        <f>IF(OR(K43="x",K43="X"),0,K43)</f>
        <v>2</v>
      </c>
      <c r="BM43" s="62"/>
      <c r="BN43" s="62">
        <f>IF(OR(Q43="x",Q43="X"),0,Q43)</f>
        <v>0</v>
      </c>
      <c r="BO43" s="62">
        <f>IF(OR(T43="x",T43="X"),0,T43)</f>
        <v>0</v>
      </c>
      <c r="BP43" s="41"/>
    </row>
    <row r="44" spans="1:68" s="15" customFormat="1" ht="45.75" thickBot="1">
      <c r="A44" s="11" t="str">
        <f>CONCATENATE(E41," 2-3")</f>
        <v>G 2-3</v>
      </c>
      <c r="B44" s="15" t="str">
        <f>CONCATENATE(E41,D44)</f>
        <v>G3</v>
      </c>
      <c r="C44" s="43"/>
      <c r="D44" s="44">
        <v>3</v>
      </c>
      <c r="E44" s="45" t="str">
        <f>IF(ISERROR(VLOOKUP($B44,[1]vylosovanie!$C$10:$M$269,8,0))=TRUE," ",VLOOKUP($B44,[1]vylosovanie!$C$10:$M$269,8,0))</f>
        <v>SABOLOVÁ LAURA</v>
      </c>
      <c r="F44" s="45" t="str">
        <f>IF(ISERROR(VLOOKUP($B44,[1]vylosovanie!$C$10:$M$269,9,0))=TRUE," ",VLOOKUP($B44,[1]vylosovanie!$C$10:$M$269,9,0))</f>
        <v>KAC JEDNOTA KOŠICE</v>
      </c>
      <c r="G44" s="45">
        <f>IF(ISERROR(VLOOKUP($B44,[1]vylosovanie!$C$10:$M$269,10,0))=TRUE," ",VLOOKUP($B44,[1]vylosovanie!$C$10:$M$269,10,0))</f>
        <v>28</v>
      </c>
      <c r="H44" s="45">
        <f>IF(ISERROR(VLOOKUP($B44,[1]vylosovanie!$C$10:$M$269,11,0))=TRUE," ",VLOOKUP($B44,[1]vylosovanie!$C$10:$M$269,11,0))</f>
        <v>32</v>
      </c>
      <c r="I44" s="64">
        <f>Q42</f>
        <v>0</v>
      </c>
      <c r="J44" s="65" t="s">
        <v>24</v>
      </c>
      <c r="K44" s="66">
        <f>O42</f>
        <v>3</v>
      </c>
      <c r="L44" s="78">
        <f>Q43</f>
        <v>0</v>
      </c>
      <c r="M44" s="79" t="s">
        <v>24</v>
      </c>
      <c r="N44" s="80">
        <f>O43</f>
        <v>3</v>
      </c>
      <c r="O44" s="67"/>
      <c r="P44" s="68"/>
      <c r="Q44" s="69"/>
      <c r="R44" s="70">
        <f>VLOOKUP(A46,'[1]zapisy skupiny'!$A$5:$AA$6403,26,0)</f>
        <v>3</v>
      </c>
      <c r="S44" s="65" t="s">
        <v>24</v>
      </c>
      <c r="T44" s="72">
        <f>VLOOKUP(A46,'[1]zapisy skupiny'!$A$5:$AA$6403,27,0)</f>
        <v>1</v>
      </c>
      <c r="U44" s="73">
        <f>SUM(BG44:BJ44)</f>
        <v>3</v>
      </c>
      <c r="V44" s="74" t="s">
        <v>24</v>
      </c>
      <c r="W44" s="73">
        <f>SUM(BL44:BO44)</f>
        <v>7</v>
      </c>
      <c r="X44" s="75">
        <f>IF((W44=0)," ",U44/W44)</f>
        <v>0.42857142857142855</v>
      </c>
      <c r="Y44" s="76">
        <f>IF(AND(SUM(BB44:BE44)=0,OR(E44=0,E44=" ",SUM(BB42:BE45)=0))," ",SUM(BB44:BE44))</f>
        <v>4</v>
      </c>
      <c r="Z44" s="77">
        <f>IF(ISERROR(RANK(Y44,Y42:Y45,0))=TRUE," ",IF(OR(AND(I44="x",L44="x"),AND(I44="x",R44="x"),AND(L44="x",R44="x")),0,RANK(Y44,Y42:Y45,0)))</f>
        <v>3</v>
      </c>
      <c r="AA44" s="15" t="s">
        <v>33</v>
      </c>
      <c r="AB44" s="2" t="s">
        <v>34</v>
      </c>
      <c r="AC44" s="2"/>
      <c r="AD44" s="2"/>
      <c r="AE44" s="2" t="str">
        <f>CONCATENATE(4,3,AD41,C41,1)</f>
        <v>43071</v>
      </c>
      <c r="AF44" s="2" t="str">
        <f>E41</f>
        <v>G</v>
      </c>
      <c r="AG44" s="58">
        <f>IF(AS43=0,0,AS43+1)</f>
        <v>23</v>
      </c>
      <c r="AH44" s="58"/>
      <c r="AI44" s="58" t="s">
        <v>35</v>
      </c>
      <c r="AJ44" s="58"/>
      <c r="AK44" s="60" t="str">
        <f>VLOOKUP(CONCATENATE(AF44,MID(AI44,2,1)),[1]vylosovanie!$C$10:$J$209,8,0)</f>
        <v>IVANČÁKOVÁ SIMONA</v>
      </c>
      <c r="AL44" s="60" t="str">
        <f>VLOOKUP(CONCATENATE(AF44,RIGHT(AI44,1)),[1]vylosovanie!$C$10:$J$209,8,0)</f>
        <v>FERENČÍKOVÁ SABÍNA</v>
      </c>
      <c r="AM44" s="58" t="str">
        <f>VLOOKUP(CONCATENATE(AF44,VLOOKUP(AI44,$BU$6:$BV$11,2,0)),[1]vylosovanie!$C$10:$J$209,8,0)</f>
        <v>SABOLOVÁ LAURA</v>
      </c>
      <c r="AN44" s="8"/>
      <c r="AO44" s="61"/>
      <c r="AP44" s="61"/>
      <c r="AQ44" s="61" t="str">
        <f>CONCATENATE(4,3,AD41,C41,2)</f>
        <v>43072</v>
      </c>
      <c r="AR44" s="61" t="str">
        <f>E41</f>
        <v>G</v>
      </c>
      <c r="AS44" s="58">
        <f>IF(AG44=0,0,AG44+1)</f>
        <v>24</v>
      </c>
      <c r="AT44" s="58"/>
      <c r="AU44" s="58" t="s">
        <v>36</v>
      </c>
      <c r="AV44" s="58"/>
      <c r="AW44" s="60" t="str">
        <f>VLOOKUP(CONCATENATE(AR44,MID(AU44,2,1)),[1]vylosovanie!$C$10:$J$209,8,0)</f>
        <v>KRAJČIOVÁ VERONIKA</v>
      </c>
      <c r="AX44" s="60" t="str">
        <f>VLOOKUP(CONCATENATE(AR44,RIGHT(AU44,1)),[1]vylosovanie!$C$10:$J$209,8,0)</f>
        <v>SABOLOVÁ LAURA</v>
      </c>
      <c r="AY44" s="58" t="str">
        <f>VLOOKUP(CONCATENATE(AR44,VLOOKUP(AU44,$BU$6:$BV$11,2,0)),[1]vylosovanie!$C$10:$J$209,8,0)</f>
        <v>FERENČÍKOVÁ SABÍNA</v>
      </c>
      <c r="AZ44" s="8"/>
      <c r="BB44" s="39">
        <f>IF(OR(I44="x",I44="X",I44=""),0,IF(I44=3,2,1))</f>
        <v>1</v>
      </c>
      <c r="BC44" s="39">
        <f>IF(OR(L44="x",L44="X",L44=""),0,IF(L44=3,2,1))</f>
        <v>1</v>
      </c>
      <c r="BD44" s="39"/>
      <c r="BE44" s="39">
        <f>IF(OR(R44="x",R44="X",R44=""),0,IF(R44=3,2,1))</f>
        <v>2</v>
      </c>
      <c r="BG44" s="62">
        <f>IF(OR(I44="x",I44="X"),0,I44)</f>
        <v>0</v>
      </c>
      <c r="BH44" s="62">
        <f>IF(OR(L44="x",L44="X"),0,L44)</f>
        <v>0</v>
      </c>
      <c r="BI44" s="62"/>
      <c r="BJ44" s="62">
        <f>IF(OR(R44="x",R44="X"),0,R44)</f>
        <v>3</v>
      </c>
      <c r="BK44" s="63"/>
      <c r="BL44" s="62">
        <f>IF(OR(K44="x",K44="X"),0,K44)</f>
        <v>3</v>
      </c>
      <c r="BM44" s="62">
        <f>IF(OR(N44="x",N44="X"),0,N44)</f>
        <v>3</v>
      </c>
      <c r="BN44" s="62"/>
      <c r="BO44" s="62">
        <f>IF(OR(T44="x",T44="X"),0,T44)</f>
        <v>1</v>
      </c>
      <c r="BP44" s="41"/>
    </row>
    <row r="45" spans="1:68" s="15" customFormat="1" ht="45.75" thickBot="1">
      <c r="A45" s="11" t="str">
        <f>CONCATENATE(E41," 2-4")</f>
        <v>G 2-4</v>
      </c>
      <c r="B45" s="15" t="str">
        <f>CONCATENATE(E41,D45)</f>
        <v>G4</v>
      </c>
      <c r="C45" s="43"/>
      <c r="D45" s="44">
        <v>4</v>
      </c>
      <c r="E45" s="45" t="str">
        <f>IF(ISERROR(VLOOKUP($B45,[1]vylosovanie!$C$10:$M$269,8,0))=TRUE," ",VLOOKUP($B45,[1]vylosovanie!$C$10:$M$269,8,0))</f>
        <v>FERENČÍKOVÁ SABÍNA</v>
      </c>
      <c r="F45" s="45" t="str">
        <f>IF(ISERROR(VLOOKUP($B45,[1]vylosovanie!$C$10:$M$269,9,0))=TRUE," ",VLOOKUP($B45,[1]vylosovanie!$C$10:$M$269,9,0))</f>
        <v>MSTK TVRDOŠÍN</v>
      </c>
      <c r="G45" s="45">
        <f>IF(ISERROR(VLOOKUP($B45,[1]vylosovanie!$C$10:$M$269,10,0))=TRUE," ",VLOOKUP($B45,[1]vylosovanie!$C$10:$M$269,10,0))</f>
        <v>37</v>
      </c>
      <c r="H45" s="45">
        <f>IF(ISERROR(VLOOKUP($B45,[1]vylosovanie!$C$10:$M$269,11,0))=TRUE," ",VLOOKUP($B45,[1]vylosovanie!$C$10:$M$269,11,0))</f>
        <v>47</v>
      </c>
      <c r="I45" s="81">
        <f>T42</f>
        <v>0</v>
      </c>
      <c r="J45" s="82" t="s">
        <v>24</v>
      </c>
      <c r="K45" s="83">
        <f>R42</f>
        <v>3</v>
      </c>
      <c r="L45" s="84">
        <f>T43</f>
        <v>0</v>
      </c>
      <c r="M45" s="85" t="s">
        <v>24</v>
      </c>
      <c r="N45" s="86">
        <f>R43</f>
        <v>3</v>
      </c>
      <c r="O45" s="84">
        <f>T44</f>
        <v>1</v>
      </c>
      <c r="P45" s="85" t="s">
        <v>24</v>
      </c>
      <c r="Q45" s="86">
        <f>R44</f>
        <v>3</v>
      </c>
      <c r="R45" s="87"/>
      <c r="S45" s="88"/>
      <c r="T45" s="88"/>
      <c r="U45" s="89">
        <f>SUM(BG45:BJ45)</f>
        <v>1</v>
      </c>
      <c r="V45" s="90" t="s">
        <v>24</v>
      </c>
      <c r="W45" s="89">
        <f>SUM(BL45:BO45)</f>
        <v>9</v>
      </c>
      <c r="X45" s="91">
        <f>IF((W45=0)," ",U45/W45)</f>
        <v>0.1111111111111111</v>
      </c>
      <c r="Y45" s="92">
        <f>IF(AND(SUM(BB45:BE45)=0,OR(E45=0,E45=" ",SUM(BB42:BE45)=0))," ",SUM(BB45:BE45))</f>
        <v>3</v>
      </c>
      <c r="Z45" s="93">
        <f>IF(ISERROR(RANK(Y45,Y42:Y45,0))=TRUE," ",IF(OR(AND(I45="x",L45="x"),AND(I45="x",O45="x"),AND(L45="x",O45="x")),0,RANK(Y45,Y42:Y45,0)))</f>
        <v>4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3"/>
      <c r="AP45" s="3"/>
      <c r="AQ45" s="3"/>
      <c r="AR45" s="3"/>
      <c r="AS45" s="2"/>
      <c r="AT45" s="2"/>
      <c r="AU45" s="2"/>
      <c r="AV45" s="2"/>
      <c r="AW45" s="2"/>
      <c r="AX45" s="2"/>
      <c r="AY45" s="2"/>
      <c r="AZ45" s="2"/>
      <c r="BB45" s="39">
        <f>IF(OR(I45="x",I45="X",I45=""),0,IF(I45=3,2,1))</f>
        <v>1</v>
      </c>
      <c r="BC45" s="39">
        <f>IF(OR(L45="x",L45="X",L45=""),0,IF(L45=3,2,1))</f>
        <v>1</v>
      </c>
      <c r="BD45" s="39">
        <f>IF(OR(O45="x",O45="X",O45=""),0,IF(O45=3,2,1))</f>
        <v>1</v>
      </c>
      <c r="BE45" s="39"/>
      <c r="BG45" s="62">
        <f>IF(OR(I45="x",I45="X"),0,I45)</f>
        <v>0</v>
      </c>
      <c r="BH45" s="62">
        <f>IF(OR(L45="x",L45="X"),0,L45)</f>
        <v>0</v>
      </c>
      <c r="BI45" s="62">
        <f>IF(OR(O45="x",O45="X"),0,O45)</f>
        <v>1</v>
      </c>
      <c r="BJ45" s="62"/>
      <c r="BK45" s="63"/>
      <c r="BL45" s="62">
        <f>IF(OR(K45="x",K45="X"),0,K45)</f>
        <v>3</v>
      </c>
      <c r="BM45" s="62">
        <f>IF(OR(N45="x",N45="X"),0,N45)</f>
        <v>3</v>
      </c>
      <c r="BN45" s="62">
        <f>IF(OR(Q45="x",Q45="X"),0,Q45)</f>
        <v>3</v>
      </c>
      <c r="BO45" s="62"/>
      <c r="BP45" s="41"/>
    </row>
    <row r="46" spans="1:68" ht="45.75" thickBot="1">
      <c r="A46" s="11" t="str">
        <f>CONCATENATE(E41," 3-4")</f>
        <v>G 3-4</v>
      </c>
    </row>
    <row r="47" spans="1:68" s="15" customFormat="1" ht="90.75" thickBot="1">
      <c r="A47" s="11" t="str">
        <f>CONCATENATE(E47," 1-2")</f>
        <v>H 1-2</v>
      </c>
      <c r="C47" s="28">
        <f>IF(C41="X","X",IF(C41-$B$1&gt;=[1]vylosovanie!$O$2,"X",C41+1))</f>
        <v>8</v>
      </c>
      <c r="D47" s="2" t="s">
        <v>6</v>
      </c>
      <c r="E47" s="29" t="str">
        <f>IF(C47="X","X",VLOOKUP(C47,[1]vylosovanie!$T$10:$U$99,2,0))</f>
        <v>H</v>
      </c>
      <c r="F47" s="30" t="s">
        <v>7</v>
      </c>
      <c r="G47" s="6" t="s">
        <v>8</v>
      </c>
      <c r="H47" s="6" t="s">
        <v>9</v>
      </c>
      <c r="I47" s="31">
        <v>1</v>
      </c>
      <c r="J47" s="32"/>
      <c r="K47" s="33"/>
      <c r="L47" s="31">
        <v>2</v>
      </c>
      <c r="M47" s="32"/>
      <c r="N47" s="33"/>
      <c r="O47" s="31">
        <v>3</v>
      </c>
      <c r="P47" s="32"/>
      <c r="Q47" s="33"/>
      <c r="R47" s="31">
        <v>4</v>
      </c>
      <c r="S47" s="32"/>
      <c r="T47" s="33"/>
      <c r="U47" s="34" t="s">
        <v>10</v>
      </c>
      <c r="V47" s="35"/>
      <c r="W47" s="36"/>
      <c r="X47" s="37" t="s">
        <v>11</v>
      </c>
      <c r="Y47" s="37" t="s">
        <v>12</v>
      </c>
      <c r="Z47" s="37" t="s">
        <v>13</v>
      </c>
      <c r="AA47" s="2" t="s">
        <v>14</v>
      </c>
      <c r="AB47" s="2"/>
      <c r="AD47" s="2">
        <f>IF(C47&lt;10,0,"")</f>
        <v>0</v>
      </c>
      <c r="AE47" s="2" t="s">
        <v>15</v>
      </c>
      <c r="AF47" s="2"/>
      <c r="AG47" s="38" t="s">
        <v>16</v>
      </c>
      <c r="AH47" s="39" t="s">
        <v>17</v>
      </c>
      <c r="AI47" s="39" t="s">
        <v>18</v>
      </c>
      <c r="AJ47" s="39" t="s">
        <v>19</v>
      </c>
      <c r="AK47" s="39" t="s">
        <v>20</v>
      </c>
      <c r="AL47" s="39" t="s">
        <v>20</v>
      </c>
      <c r="AM47" s="39" t="s">
        <v>21</v>
      </c>
      <c r="AN47" s="10"/>
      <c r="AO47" s="40"/>
      <c r="AP47" s="40">
        <f>IF(C47&lt;10,0,"")</f>
        <v>0</v>
      </c>
      <c r="AQ47" s="2" t="s">
        <v>15</v>
      </c>
      <c r="AR47" s="40"/>
      <c r="AS47" s="38" t="s">
        <v>16</v>
      </c>
      <c r="AT47" s="39" t="s">
        <v>17</v>
      </c>
      <c r="AU47" s="39" t="s">
        <v>18</v>
      </c>
      <c r="AV47" s="39" t="s">
        <v>19</v>
      </c>
      <c r="AW47" s="39" t="s">
        <v>20</v>
      </c>
      <c r="AX47" s="39" t="s">
        <v>20</v>
      </c>
      <c r="AY47" s="39" t="s">
        <v>21</v>
      </c>
      <c r="AZ47" s="10"/>
      <c r="BB47" s="6">
        <v>1</v>
      </c>
      <c r="BC47" s="6">
        <v>2</v>
      </c>
      <c r="BD47" s="6">
        <v>3</v>
      </c>
      <c r="BE47" s="6">
        <v>4</v>
      </c>
      <c r="BG47" s="15" t="s">
        <v>22</v>
      </c>
      <c r="BI47" s="8"/>
      <c r="BJ47" s="41"/>
      <c r="BK47" s="42"/>
      <c r="BL47" s="15" t="s">
        <v>23</v>
      </c>
      <c r="BN47" s="8"/>
      <c r="BO47" s="41"/>
      <c r="BP47" s="41"/>
    </row>
    <row r="48" spans="1:68" s="15" customFormat="1" ht="45.75" thickBot="1">
      <c r="A48" s="11" t="str">
        <f>CONCATENATE(E47," 1-3")</f>
        <v>H 1-3</v>
      </c>
      <c r="B48" s="15" t="str">
        <f>CONCATENATE(E47,D48)</f>
        <v>H1</v>
      </c>
      <c r="C48" s="43" t="str">
        <f>$E$1</f>
        <v>MŽ</v>
      </c>
      <c r="D48" s="44">
        <v>1</v>
      </c>
      <c r="E48" s="45" t="str">
        <f>IF(ISERROR(VLOOKUP($B48,[1]vylosovanie!$C$10:$M$269,8,0))=TRUE," ",VLOOKUP($B48,[1]vylosovanie!$C$10:$M$269,8,0))</f>
        <v>DZIEWICZOVÁ LEA</v>
      </c>
      <c r="F48" s="45" t="str">
        <f>IF(ISERROR(VLOOKUP($B48,[1]vylosovanie!$C$10:$M$269,9,0))=TRUE," ",VLOOKUP($B48,[1]vylosovanie!$C$10:$M$269,9,0))</f>
        <v>ŠKST RUŽOMBEROK</v>
      </c>
      <c r="G48" s="45">
        <f>IF(ISERROR(VLOOKUP($B48,[1]vylosovanie!$C$10:$M$269,10,0))=TRUE," ",VLOOKUP($B48,[1]vylosovanie!$C$10:$M$269,10,0))</f>
        <v>8</v>
      </c>
      <c r="H48" s="45">
        <f>IF(ISERROR(VLOOKUP($B48,[1]vylosovanie!$C$10:$M$269,11,0))=TRUE," ",VLOOKUP($B48,[1]vylosovanie!$C$10:$M$269,11,0))</f>
        <v>10</v>
      </c>
      <c r="I48" s="46"/>
      <c r="J48" s="47"/>
      <c r="K48" s="48"/>
      <c r="L48" s="49">
        <f>VLOOKUP(A47,'[1]zapisy skupiny'!$A$5:$AA$6403,26,0)</f>
        <v>3</v>
      </c>
      <c r="M48" s="50" t="s">
        <v>24</v>
      </c>
      <c r="N48" s="51">
        <f>VLOOKUP(A47,'[1]zapisy skupiny'!$A$5:$AA$6403,27,0)</f>
        <v>0</v>
      </c>
      <c r="O48" s="49">
        <f>VLOOKUP(A48,'[1]zapisy skupiny'!$A$5:$AA$6403,26,0)</f>
        <v>3</v>
      </c>
      <c r="P48" s="50" t="s">
        <v>24</v>
      </c>
      <c r="Q48" s="51">
        <f>VLOOKUP(A48,'[1]zapisy skupiny'!$A$5:$AA$6403,27,0)</f>
        <v>0</v>
      </c>
      <c r="R48" s="49">
        <f>VLOOKUP(A49,'[1]zapisy skupiny'!$A$5:$AA$6403,26,0)</f>
        <v>3</v>
      </c>
      <c r="S48" s="50" t="s">
        <v>24</v>
      </c>
      <c r="T48" s="52">
        <f>VLOOKUP(A49,'[1]zapisy skupiny'!$A$5:$AA$6403,27,0)</f>
        <v>0</v>
      </c>
      <c r="U48" s="53">
        <f>SUM(BG48:BJ48)</f>
        <v>9</v>
      </c>
      <c r="V48" s="54" t="s">
        <v>24</v>
      </c>
      <c r="W48" s="53">
        <f>SUM(BL48:BO48)</f>
        <v>0</v>
      </c>
      <c r="X48" s="55" t="str">
        <f>IF((W48=0)," ",U48/W48)</f>
        <v xml:space="preserve"> </v>
      </c>
      <c r="Y48" s="56">
        <f>IF(AND(SUM(BB48:BE48)=0,OR(E48=0,E48=" ",SUM(BB48:BE51)=0))," ",SUM(BB48:BE48))</f>
        <v>6</v>
      </c>
      <c r="Z48" s="57">
        <f>IF(ISERROR(RANK(Y48,Y48:Y51,0))=TRUE," ",IF(OR(AND(O48="x",L48="x"),AND(L48="x",R48="x"),AND(R48="x",O48="x")),0,RANK(Y48,Y48:Y51,0)))</f>
        <v>1</v>
      </c>
      <c r="AA48" s="15" t="s">
        <v>25</v>
      </c>
      <c r="AB48" s="2" t="s">
        <v>26</v>
      </c>
      <c r="AC48" s="2"/>
      <c r="AD48" s="2"/>
      <c r="AE48" s="2" t="str">
        <f>CONCATENATE(4,1,AD47,C47,1)</f>
        <v>41081</v>
      </c>
      <c r="AF48" s="2" t="str">
        <f>E47</f>
        <v>H</v>
      </c>
      <c r="AG48" s="58">
        <f>IF(C47="X",0,AG43+1)</f>
        <v>22</v>
      </c>
      <c r="AH48" s="58"/>
      <c r="AI48" s="59" t="s">
        <v>27</v>
      </c>
      <c r="AJ48" s="58"/>
      <c r="AK48" s="60" t="str">
        <f>VLOOKUP(CONCATENATE(AF48,MID(AI48,2,1)),[1]vylosovanie!$C$10:$J$209,8,0)</f>
        <v>DZIEWICZOVÁ LEA</v>
      </c>
      <c r="AL48" s="60" t="str">
        <f>VLOOKUP(CONCATENATE(AF48,RIGHT(AI48,1)),[1]vylosovanie!$C$10:$J$209,8,0)</f>
        <v>KOVÁČOVÁ LENKA</v>
      </c>
      <c r="AM48" s="58" t="str">
        <f>VLOOKUP(CONCATENATE(AF48,VLOOKUP(AI48,$BU$6:$BV$11,2,0)),[1]vylosovanie!$C$10:$J$209,8,0)</f>
        <v>DIKOVÁ BIANKA</v>
      </c>
      <c r="AN48" s="8"/>
      <c r="AO48" s="61"/>
      <c r="AP48" s="61"/>
      <c r="AQ48" s="61" t="str">
        <f>CONCATENATE(4,1,AD47,C47,2)</f>
        <v>41082</v>
      </c>
      <c r="AR48" s="61" t="str">
        <f>E47</f>
        <v>H</v>
      </c>
      <c r="AS48" s="58">
        <f>IF(AG48=0,0,AG48+1)</f>
        <v>23</v>
      </c>
      <c r="AT48" s="58"/>
      <c r="AU48" s="58" t="s">
        <v>28</v>
      </c>
      <c r="AV48" s="58"/>
      <c r="AW48" s="60" t="str">
        <f>VLOOKUP(CONCATENATE(AR48,MID(AU48,2,1)),[1]vylosovanie!$C$10:$J$209,8,0)</f>
        <v>HREHOVÁ VANESA</v>
      </c>
      <c r="AX48" s="60" t="str">
        <f>VLOOKUP(CONCATENATE(AR48,RIGHT(AU48,1)),[1]vylosovanie!$C$10:$J$209,8,0)</f>
        <v>DIKOVÁ BIANKA</v>
      </c>
      <c r="AY48" s="58" t="str">
        <f>VLOOKUP(CONCATENATE(AR48,VLOOKUP(AU48,$BU$6:$BV$11,2,0)),[1]vylosovanie!$C$10:$J$209,8,0)</f>
        <v>DZIEWICZOVÁ LEA</v>
      </c>
      <c r="AZ48" s="8"/>
      <c r="BB48" s="39"/>
      <c r="BC48" s="39">
        <f>IF(OR(L48="x",L48="X",L48=""),0,IF(L48=3,2,1))</f>
        <v>2</v>
      </c>
      <c r="BD48" s="39">
        <f>IF(OR(O48="x",O48="X",O48=""),0,IF(O48=3,2,1))</f>
        <v>2</v>
      </c>
      <c r="BE48" s="39">
        <f>IF(OR(R48="x",R48="X",R48=""),0,IF(R48=3,2,1))</f>
        <v>2</v>
      </c>
      <c r="BG48" s="62"/>
      <c r="BH48" s="62">
        <f>IF(OR(L48="x",L48="X"),0,L48)</f>
        <v>3</v>
      </c>
      <c r="BI48" s="62">
        <f>IF(OR(O48="x",O48="X"),0,O48)</f>
        <v>3</v>
      </c>
      <c r="BJ48" s="62">
        <f>IF(OR(R48="x",R48="X"),0,R48)</f>
        <v>3</v>
      </c>
      <c r="BK48" s="63"/>
      <c r="BL48" s="62"/>
      <c r="BM48" s="62">
        <f>IF(OR(N48="x",N48="X"),0,N48)</f>
        <v>0</v>
      </c>
      <c r="BN48" s="62">
        <f>IF(OR(Q48="x",Q48="X"),0,Q48)</f>
        <v>0</v>
      </c>
      <c r="BO48" s="62">
        <f>IF(OR(T48="x",T48="X"),0,T48)</f>
        <v>0</v>
      </c>
      <c r="BP48" s="41"/>
    </row>
    <row r="49" spans="1:68" s="15" customFormat="1" ht="45.75" thickBot="1">
      <c r="A49" s="11" t="str">
        <f>CONCATENATE(E47," 1-4")</f>
        <v>H 1-4</v>
      </c>
      <c r="B49" s="15" t="str">
        <f>CONCATENATE(E47,D49)</f>
        <v>H2</v>
      </c>
      <c r="C49" s="43"/>
      <c r="D49" s="44">
        <v>2</v>
      </c>
      <c r="E49" s="45" t="str">
        <f>IF(ISERROR(VLOOKUP($B49,[1]vylosovanie!$C$10:$M$269,8,0))=TRUE," ",VLOOKUP($B49,[1]vylosovanie!$C$10:$M$269,8,0))</f>
        <v>HREHOVÁ VANESA</v>
      </c>
      <c r="F49" s="45" t="str">
        <f>IF(ISERROR(VLOOKUP($B49,[1]vylosovanie!$C$10:$M$269,9,0))=TRUE," ",VLOOKUP($B49,[1]vylosovanie!$C$10:$M$269,9,0))</f>
        <v>MŠK VSTK VRANOV NAD TOPĽOU</v>
      </c>
      <c r="G49" s="45">
        <f>IF(ISERROR(VLOOKUP($B49,[1]vylosovanie!$C$10:$M$269,10,0))=TRUE," ",VLOOKUP($B49,[1]vylosovanie!$C$10:$M$269,10,0))</f>
        <v>24</v>
      </c>
      <c r="H49" s="45">
        <f>IF(ISERROR(VLOOKUP($B49,[1]vylosovanie!$C$10:$M$269,11,0))=TRUE," ",VLOOKUP($B49,[1]vylosovanie!$C$10:$M$269,11,0))</f>
        <v>27</v>
      </c>
      <c r="I49" s="64">
        <f>N48</f>
        <v>0</v>
      </c>
      <c r="J49" s="65" t="s">
        <v>24</v>
      </c>
      <c r="K49" s="66">
        <f>L48</f>
        <v>3</v>
      </c>
      <c r="L49" s="67"/>
      <c r="M49" s="68"/>
      <c r="N49" s="69"/>
      <c r="O49" s="70">
        <f>VLOOKUP(A50,'[1]zapisy skupiny'!$A$5:$AA$6403,26,0)</f>
        <v>3</v>
      </c>
      <c r="P49" s="65" t="s">
        <v>24</v>
      </c>
      <c r="Q49" s="71">
        <f>VLOOKUP(A50,'[1]zapisy skupiny'!$A$5:$AA$6403,27,0)</f>
        <v>1</v>
      </c>
      <c r="R49" s="70">
        <f>VLOOKUP(A51,'[1]zapisy skupiny'!$A$5:$AA$6403,26,0)</f>
        <v>1</v>
      </c>
      <c r="S49" s="65" t="s">
        <v>24</v>
      </c>
      <c r="T49" s="72">
        <f>VLOOKUP(A51,'[1]zapisy skupiny'!$A$5:$AA$6403,27,0)</f>
        <v>3</v>
      </c>
      <c r="U49" s="73">
        <f>SUM(BG49:BJ49)</f>
        <v>4</v>
      </c>
      <c r="V49" s="74" t="s">
        <v>24</v>
      </c>
      <c r="W49" s="73">
        <f>SUM(BL49:BO49)</f>
        <v>7</v>
      </c>
      <c r="X49" s="75">
        <f>IF((W49=0)," ",U49/W49)</f>
        <v>0.5714285714285714</v>
      </c>
      <c r="Y49" s="76">
        <f>IF(AND(SUM(BB49:BE49)=0,OR(E49=0,E49=" ",SUM(BB48:BE51)=0))," ",SUM(BB49:BE49))</f>
        <v>4</v>
      </c>
      <c r="Z49" s="77">
        <f>IF(ISERROR(RANK(Y49,Y48:Y51,0))=TRUE," ",IF(OR(AND(I49="x",O49="x"),AND(I49="x",R49="x"),AND(R49="x",O49="x")),0,RANK(Y49,Y48:Y51,0)))</f>
        <v>3</v>
      </c>
      <c r="AA49" s="15" t="s">
        <v>29</v>
      </c>
      <c r="AB49" s="2" t="s">
        <v>30</v>
      </c>
      <c r="AC49" s="2"/>
      <c r="AD49" s="2"/>
      <c r="AE49" s="2" t="str">
        <f>CONCATENATE(4,2,AD47,C47,1)</f>
        <v>42081</v>
      </c>
      <c r="AF49" s="2" t="str">
        <f>E47</f>
        <v>H</v>
      </c>
      <c r="AG49" s="58">
        <f>IF(AS48=0,0,AS48+1)</f>
        <v>24</v>
      </c>
      <c r="AH49" s="58"/>
      <c r="AI49" s="58" t="s">
        <v>31</v>
      </c>
      <c r="AJ49" s="58"/>
      <c r="AK49" s="60" t="str">
        <f>VLOOKUP(CONCATENATE(AF49,MID(AI49,2,1)),[1]vylosovanie!$C$10:$J$209,8,0)</f>
        <v>DZIEWICZOVÁ LEA</v>
      </c>
      <c r="AL49" s="60" t="str">
        <f>VLOOKUP(CONCATENATE(AF49,RIGHT(AI49,1)),[1]vylosovanie!$C$10:$J$209,8,0)</f>
        <v>HREHOVÁ VANESA</v>
      </c>
      <c r="AM49" s="58" t="str">
        <f>VLOOKUP(CONCATENATE(AF49,VLOOKUP(AI49,$BU$6:$BV$11,2,0)),[1]vylosovanie!$C$10:$J$209,8,0)</f>
        <v>KOVÁČOVÁ LENKA</v>
      </c>
      <c r="AN49" s="8"/>
      <c r="AO49" s="61"/>
      <c r="AP49" s="61"/>
      <c r="AQ49" s="61" t="str">
        <f>CONCATENATE(4,2,AD47,C47,2)</f>
        <v>42082</v>
      </c>
      <c r="AR49" s="61" t="str">
        <f>E47</f>
        <v>H</v>
      </c>
      <c r="AS49" s="58">
        <f>IF(AG49=0,0,AG49+1)</f>
        <v>25</v>
      </c>
      <c r="AT49" s="58"/>
      <c r="AU49" s="58" t="s">
        <v>32</v>
      </c>
      <c r="AV49" s="58"/>
      <c r="AW49" s="60" t="str">
        <f>VLOOKUP(CONCATENATE(AR49,MID(AU49,2,1)),[1]vylosovanie!$C$10:$J$209,8,0)</f>
        <v>KOVÁČOVÁ LENKA</v>
      </c>
      <c r="AX49" s="60" t="str">
        <f>VLOOKUP(CONCATENATE(AR49,RIGHT(AU49,1)),[1]vylosovanie!$C$10:$J$209,8,0)</f>
        <v>DIKOVÁ BIANKA</v>
      </c>
      <c r="AY49" s="58" t="str">
        <f>VLOOKUP(CONCATENATE(AR49,VLOOKUP(AU49,$BU$6:$BV$11,2,0)),[1]vylosovanie!$C$10:$J$209,8,0)</f>
        <v>HREHOVÁ VANESA</v>
      </c>
      <c r="AZ49" s="8"/>
      <c r="BB49" s="39">
        <f>IF(OR(I49="x",I49="X",I49=""),0,IF(I49=3,2,1))</f>
        <v>1</v>
      </c>
      <c r="BC49" s="39"/>
      <c r="BD49" s="39">
        <f>IF(OR(O49="x",O49="X",O49=""),0,IF(O49=3,2,1))</f>
        <v>2</v>
      </c>
      <c r="BE49" s="39">
        <f>IF(OR(R49="x",R49="X",R49=""),0,IF(R49=3,2,1))</f>
        <v>1</v>
      </c>
      <c r="BG49" s="62">
        <f>IF(OR(I49="x",I49="X"),0,I49)</f>
        <v>0</v>
      </c>
      <c r="BH49" s="62"/>
      <c r="BI49" s="62">
        <f>IF(OR(O49="x",O49="X"),0,O49)</f>
        <v>3</v>
      </c>
      <c r="BJ49" s="62">
        <f>IF(OR(R49="x",R49="X"),0,R49)</f>
        <v>1</v>
      </c>
      <c r="BK49" s="63"/>
      <c r="BL49" s="62">
        <f>IF(OR(K49="x",K49="X"),0,K49)</f>
        <v>3</v>
      </c>
      <c r="BM49" s="62"/>
      <c r="BN49" s="62">
        <f>IF(OR(Q49="x",Q49="X"),0,Q49)</f>
        <v>1</v>
      </c>
      <c r="BO49" s="62">
        <f>IF(OR(T49="x",T49="X"),0,T49)</f>
        <v>3</v>
      </c>
      <c r="BP49" s="41"/>
    </row>
    <row r="50" spans="1:68" s="15" customFormat="1" ht="45.75" thickBot="1">
      <c r="A50" s="11" t="str">
        <f>CONCATENATE(E47," 2-3")</f>
        <v>H 2-3</v>
      </c>
      <c r="B50" s="15" t="str">
        <f>CONCATENATE(E47,D50)</f>
        <v>H3</v>
      </c>
      <c r="C50" s="43"/>
      <c r="D50" s="44">
        <v>3</v>
      </c>
      <c r="E50" s="45" t="str">
        <f>IF(ISERROR(VLOOKUP($B50,[1]vylosovanie!$C$10:$M$269,8,0))=TRUE," ",VLOOKUP($B50,[1]vylosovanie!$C$10:$M$269,8,0))</f>
        <v>KOVÁČOVÁ LENKA</v>
      </c>
      <c r="F50" s="45" t="str">
        <f>IF(ISERROR(VLOOKUP($B50,[1]vylosovanie!$C$10:$M$269,9,0))=TRUE," ",VLOOKUP($B50,[1]vylosovanie!$C$10:$M$269,9,0))</f>
        <v>STK ZŠ NA BIELENISKU PEZINOK</v>
      </c>
      <c r="G50" s="45">
        <f>IF(ISERROR(VLOOKUP($B50,[1]vylosovanie!$C$10:$M$269,10,0))=TRUE," ",VLOOKUP($B50,[1]vylosovanie!$C$10:$M$269,10,0))</f>
        <v>30</v>
      </c>
      <c r="H50" s="45">
        <f>IF(ISERROR(VLOOKUP($B50,[1]vylosovanie!$C$10:$M$269,11,0))=TRUE," ",VLOOKUP($B50,[1]vylosovanie!$C$10:$M$269,11,0))</f>
        <v>34</v>
      </c>
      <c r="I50" s="64">
        <f>Q48</f>
        <v>0</v>
      </c>
      <c r="J50" s="65" t="s">
        <v>24</v>
      </c>
      <c r="K50" s="66">
        <f>O48</f>
        <v>3</v>
      </c>
      <c r="L50" s="78">
        <f>Q49</f>
        <v>1</v>
      </c>
      <c r="M50" s="79" t="s">
        <v>24</v>
      </c>
      <c r="N50" s="80">
        <f>O49</f>
        <v>3</v>
      </c>
      <c r="O50" s="67"/>
      <c r="P50" s="68"/>
      <c r="Q50" s="69"/>
      <c r="R50" s="70">
        <f>VLOOKUP(A52,'[1]zapisy skupiny'!$A$5:$AA$6403,26,0)</f>
        <v>0</v>
      </c>
      <c r="S50" s="65" t="s">
        <v>24</v>
      </c>
      <c r="T50" s="72">
        <f>VLOOKUP(A52,'[1]zapisy skupiny'!$A$5:$AA$6403,27,0)</f>
        <v>3</v>
      </c>
      <c r="U50" s="73">
        <f>SUM(BG50:BJ50)</f>
        <v>1</v>
      </c>
      <c r="V50" s="74" t="s">
        <v>24</v>
      </c>
      <c r="W50" s="73">
        <f>SUM(BL50:BO50)</f>
        <v>9</v>
      </c>
      <c r="X50" s="75">
        <f>IF((W50=0)," ",U50/W50)</f>
        <v>0.1111111111111111</v>
      </c>
      <c r="Y50" s="76">
        <f>IF(AND(SUM(BB50:BE50)=0,OR(E50=0,E50=" ",SUM(BB48:BE51)=0))," ",SUM(BB50:BE50))</f>
        <v>3</v>
      </c>
      <c r="Z50" s="77">
        <f>IF(ISERROR(RANK(Y50,Y48:Y51,0))=TRUE," ",IF(OR(AND(I50="x",L50="x"),AND(I50="x",R50="x"),AND(L50="x",R50="x")),0,RANK(Y50,Y48:Y51,0)))</f>
        <v>4</v>
      </c>
      <c r="AA50" s="15" t="s">
        <v>33</v>
      </c>
      <c r="AB50" s="2" t="s">
        <v>34</v>
      </c>
      <c r="AC50" s="2"/>
      <c r="AD50" s="2"/>
      <c r="AE50" s="2" t="str">
        <f>CONCATENATE(4,3,AD47,C47,1)</f>
        <v>43081</v>
      </c>
      <c r="AF50" s="2" t="str">
        <f>E47</f>
        <v>H</v>
      </c>
      <c r="AG50" s="58">
        <f>IF(AS49=0,0,AS49+1)</f>
        <v>26</v>
      </c>
      <c r="AH50" s="58"/>
      <c r="AI50" s="58" t="s">
        <v>35</v>
      </c>
      <c r="AJ50" s="58"/>
      <c r="AK50" s="60" t="str">
        <f>VLOOKUP(CONCATENATE(AF50,MID(AI50,2,1)),[1]vylosovanie!$C$10:$J$209,8,0)</f>
        <v>DZIEWICZOVÁ LEA</v>
      </c>
      <c r="AL50" s="60" t="str">
        <f>VLOOKUP(CONCATENATE(AF50,RIGHT(AI50,1)),[1]vylosovanie!$C$10:$J$209,8,0)</f>
        <v>DIKOVÁ BIANKA</v>
      </c>
      <c r="AM50" s="58" t="str">
        <f>VLOOKUP(CONCATENATE(AF50,VLOOKUP(AI50,$BU$6:$BV$11,2,0)),[1]vylosovanie!$C$10:$J$209,8,0)</f>
        <v>KOVÁČOVÁ LENKA</v>
      </c>
      <c r="AN50" s="8"/>
      <c r="AO50" s="61"/>
      <c r="AP50" s="61"/>
      <c r="AQ50" s="61" t="str">
        <f>CONCATENATE(4,3,AD47,C47,2)</f>
        <v>43082</v>
      </c>
      <c r="AR50" s="61" t="str">
        <f>E47</f>
        <v>H</v>
      </c>
      <c r="AS50" s="58">
        <f>IF(AG50=0,0,AG50+1)</f>
        <v>27</v>
      </c>
      <c r="AT50" s="58"/>
      <c r="AU50" s="58" t="s">
        <v>36</v>
      </c>
      <c r="AV50" s="58"/>
      <c r="AW50" s="60" t="str">
        <f>VLOOKUP(CONCATENATE(AR50,MID(AU50,2,1)),[1]vylosovanie!$C$10:$J$209,8,0)</f>
        <v>HREHOVÁ VANESA</v>
      </c>
      <c r="AX50" s="60" t="str">
        <f>VLOOKUP(CONCATENATE(AR50,RIGHT(AU50,1)),[1]vylosovanie!$C$10:$J$209,8,0)</f>
        <v>KOVÁČOVÁ LENKA</v>
      </c>
      <c r="AY50" s="58" t="str">
        <f>VLOOKUP(CONCATENATE(AR50,VLOOKUP(AU50,$BU$6:$BV$11,2,0)),[1]vylosovanie!$C$10:$J$209,8,0)</f>
        <v>DIKOVÁ BIANKA</v>
      </c>
      <c r="AZ50" s="8"/>
      <c r="BB50" s="39">
        <f>IF(OR(I50="x",I50="X",I50=""),0,IF(I50=3,2,1))</f>
        <v>1</v>
      </c>
      <c r="BC50" s="39">
        <f>IF(OR(L50="x",L50="X",L50=""),0,IF(L50=3,2,1))</f>
        <v>1</v>
      </c>
      <c r="BD50" s="39"/>
      <c r="BE50" s="39">
        <f>IF(OR(R50="x",R50="X",R50=""),0,IF(R50=3,2,1))</f>
        <v>1</v>
      </c>
      <c r="BG50" s="62">
        <f>IF(OR(I50="x",I50="X"),0,I50)</f>
        <v>0</v>
      </c>
      <c r="BH50" s="62">
        <f>IF(OR(L50="x",L50="X"),0,L50)</f>
        <v>1</v>
      </c>
      <c r="BI50" s="62"/>
      <c r="BJ50" s="62">
        <f>IF(OR(R50="x",R50="X"),0,R50)</f>
        <v>0</v>
      </c>
      <c r="BK50" s="63"/>
      <c r="BL50" s="62">
        <f>IF(OR(K50="x",K50="X"),0,K50)</f>
        <v>3</v>
      </c>
      <c r="BM50" s="62">
        <f>IF(OR(N50="x",N50="X"),0,N50)</f>
        <v>3</v>
      </c>
      <c r="BN50" s="62"/>
      <c r="BO50" s="62">
        <f>IF(OR(T50="x",T50="X"),0,T50)</f>
        <v>3</v>
      </c>
      <c r="BP50" s="41"/>
    </row>
    <row r="51" spans="1:68" s="15" customFormat="1" ht="45.75" thickBot="1">
      <c r="A51" s="11" t="str">
        <f>CONCATENATE(E47," 2-4")</f>
        <v>H 2-4</v>
      </c>
      <c r="B51" s="15" t="str">
        <f>CONCATENATE(E47,D51)</f>
        <v>H4</v>
      </c>
      <c r="C51" s="43"/>
      <c r="D51" s="44">
        <v>4</v>
      </c>
      <c r="E51" s="45" t="str">
        <f>IF(ISERROR(VLOOKUP($B51,[1]vylosovanie!$C$10:$M$269,8,0))=TRUE," ",VLOOKUP($B51,[1]vylosovanie!$C$10:$M$269,8,0))</f>
        <v>DIKOVÁ BIANKA</v>
      </c>
      <c r="F51" s="45" t="str">
        <f>IF(ISERROR(VLOOKUP($B51,[1]vylosovanie!$C$10:$M$269,9,0))=TRUE," ",VLOOKUP($B51,[1]vylosovanie!$C$10:$M$269,9,0))</f>
        <v>STO STAVOKAN UHROVEC</v>
      </c>
      <c r="G51" s="45">
        <f>IF(ISERROR(VLOOKUP($B51,[1]vylosovanie!$C$10:$M$269,10,0))=TRUE," ",VLOOKUP($B51,[1]vylosovanie!$C$10:$M$269,10,0))</f>
        <v>40</v>
      </c>
      <c r="H51" s="45">
        <f>IF(ISERROR(VLOOKUP($B51,[1]vylosovanie!$C$10:$M$269,11,0))=TRUE," ",VLOOKUP($B51,[1]vylosovanie!$C$10:$M$269,11,0))</f>
        <v>56</v>
      </c>
      <c r="I51" s="81">
        <f>T48</f>
        <v>0</v>
      </c>
      <c r="J51" s="82" t="s">
        <v>24</v>
      </c>
      <c r="K51" s="83">
        <f>R48</f>
        <v>3</v>
      </c>
      <c r="L51" s="84">
        <f>T49</f>
        <v>3</v>
      </c>
      <c r="M51" s="85" t="s">
        <v>24</v>
      </c>
      <c r="N51" s="86">
        <f>R49</f>
        <v>1</v>
      </c>
      <c r="O51" s="84">
        <f>T50</f>
        <v>3</v>
      </c>
      <c r="P51" s="85" t="s">
        <v>24</v>
      </c>
      <c r="Q51" s="86">
        <f>R50</f>
        <v>0</v>
      </c>
      <c r="R51" s="87"/>
      <c r="S51" s="88"/>
      <c r="T51" s="88"/>
      <c r="U51" s="89">
        <f>SUM(BG51:BJ51)</f>
        <v>6</v>
      </c>
      <c r="V51" s="90" t="s">
        <v>24</v>
      </c>
      <c r="W51" s="89">
        <f>SUM(BL51:BO51)</f>
        <v>4</v>
      </c>
      <c r="X51" s="91">
        <f>IF((W51=0)," ",U51/W51)</f>
        <v>1.5</v>
      </c>
      <c r="Y51" s="92">
        <f>IF(AND(SUM(BB51:BE51)=0,OR(E51=0,E51=" ",SUM(BB48:BE51)=0))," ",SUM(BB51:BE51))</f>
        <v>5</v>
      </c>
      <c r="Z51" s="93">
        <f>IF(ISERROR(RANK(Y51,Y48:Y51,0))=TRUE," ",IF(OR(AND(I51="x",L51="x"),AND(I51="x",O51="x"),AND(L51="x",O51="x")),0,RANK(Y51,Y48:Y51,0)))</f>
        <v>2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3"/>
      <c r="AP51" s="3"/>
      <c r="AQ51" s="3"/>
      <c r="AR51" s="3"/>
      <c r="AS51" s="2"/>
      <c r="AT51" s="2"/>
      <c r="AU51" s="2"/>
      <c r="AV51" s="2"/>
      <c r="AW51" s="2"/>
      <c r="AX51" s="2"/>
      <c r="AY51" s="2"/>
      <c r="AZ51" s="2"/>
      <c r="BB51" s="39">
        <f>IF(OR(I51="x",I51="X",I51=""),0,IF(I51=3,2,1))</f>
        <v>1</v>
      </c>
      <c r="BC51" s="39">
        <f>IF(OR(L51="x",L51="X",L51=""),0,IF(L51=3,2,1))</f>
        <v>2</v>
      </c>
      <c r="BD51" s="39">
        <f>IF(OR(O51="x",O51="X",O51=""),0,IF(O51=3,2,1))</f>
        <v>2</v>
      </c>
      <c r="BE51" s="39"/>
      <c r="BG51" s="62">
        <f>IF(OR(I51="x",I51="X"),0,I51)</f>
        <v>0</v>
      </c>
      <c r="BH51" s="62">
        <f>IF(OR(L51="x",L51="X"),0,L51)</f>
        <v>3</v>
      </c>
      <c r="BI51" s="62">
        <f>IF(OR(O51="x",O51="X"),0,O51)</f>
        <v>3</v>
      </c>
      <c r="BJ51" s="62"/>
      <c r="BK51" s="63"/>
      <c r="BL51" s="62">
        <f>IF(OR(K51="x",K51="X"),0,K51)</f>
        <v>3</v>
      </c>
      <c r="BM51" s="62">
        <f>IF(OR(N51="x",N51="X"),0,N51)</f>
        <v>1</v>
      </c>
      <c r="BN51" s="62">
        <f>IF(OR(Q51="x",Q51="X"),0,Q51)</f>
        <v>0</v>
      </c>
      <c r="BO51" s="62"/>
      <c r="BP51" s="41"/>
    </row>
    <row r="52" spans="1:68" ht="45.75" thickBot="1">
      <c r="A52" s="11" t="str">
        <f>CONCATENATE(E47," 3-4")</f>
        <v>H 3-4</v>
      </c>
    </row>
    <row r="53" spans="1:68" s="15" customFormat="1" ht="90.75" thickBot="1">
      <c r="A53" s="11" t="str">
        <f>CONCATENATE(E53," 1-2")</f>
        <v>I 1-2</v>
      </c>
      <c r="C53" s="28">
        <f>IF(C47="X","X",IF(C47-$B$1&gt;=[1]vylosovanie!$O$2,"X",C47+1))</f>
        <v>9</v>
      </c>
      <c r="D53" s="2" t="s">
        <v>6</v>
      </c>
      <c r="E53" s="29" t="str">
        <f>IF(C53="X","X",VLOOKUP(C53,[1]vylosovanie!$T$10:$U$99,2,0))</f>
        <v>I</v>
      </c>
      <c r="F53" s="30" t="s">
        <v>7</v>
      </c>
      <c r="G53" s="6" t="s">
        <v>8</v>
      </c>
      <c r="H53" s="6" t="s">
        <v>9</v>
      </c>
      <c r="I53" s="31">
        <v>1</v>
      </c>
      <c r="J53" s="32"/>
      <c r="K53" s="33"/>
      <c r="L53" s="31">
        <v>2</v>
      </c>
      <c r="M53" s="32"/>
      <c r="N53" s="33"/>
      <c r="O53" s="31">
        <v>3</v>
      </c>
      <c r="P53" s="32"/>
      <c r="Q53" s="33"/>
      <c r="R53" s="31">
        <v>4</v>
      </c>
      <c r="S53" s="32"/>
      <c r="T53" s="33"/>
      <c r="U53" s="34" t="s">
        <v>10</v>
      </c>
      <c r="V53" s="35"/>
      <c r="W53" s="36"/>
      <c r="X53" s="37" t="s">
        <v>11</v>
      </c>
      <c r="Y53" s="37" t="s">
        <v>12</v>
      </c>
      <c r="Z53" s="37" t="s">
        <v>13</v>
      </c>
      <c r="AA53" s="2" t="s">
        <v>14</v>
      </c>
      <c r="AB53" s="2"/>
      <c r="AD53" s="2">
        <f>IF(C53&lt;10,0,"")</f>
        <v>0</v>
      </c>
      <c r="AE53" s="2" t="s">
        <v>15</v>
      </c>
      <c r="AF53" s="2"/>
      <c r="AG53" s="38" t="s">
        <v>16</v>
      </c>
      <c r="AH53" s="39" t="s">
        <v>17</v>
      </c>
      <c r="AI53" s="39" t="s">
        <v>18</v>
      </c>
      <c r="AJ53" s="39" t="s">
        <v>19</v>
      </c>
      <c r="AK53" s="39" t="s">
        <v>20</v>
      </c>
      <c r="AL53" s="39" t="s">
        <v>20</v>
      </c>
      <c r="AM53" s="39" t="s">
        <v>21</v>
      </c>
      <c r="AN53" s="10"/>
      <c r="AO53" s="40"/>
      <c r="AP53" s="40">
        <f>IF(C53&lt;10,0,"")</f>
        <v>0</v>
      </c>
      <c r="AQ53" s="2" t="s">
        <v>15</v>
      </c>
      <c r="AR53" s="40"/>
      <c r="AS53" s="38" t="s">
        <v>16</v>
      </c>
      <c r="AT53" s="39" t="s">
        <v>17</v>
      </c>
      <c r="AU53" s="39" t="s">
        <v>18</v>
      </c>
      <c r="AV53" s="39" t="s">
        <v>19</v>
      </c>
      <c r="AW53" s="39" t="s">
        <v>20</v>
      </c>
      <c r="AX53" s="39" t="s">
        <v>20</v>
      </c>
      <c r="AY53" s="39" t="s">
        <v>21</v>
      </c>
      <c r="AZ53" s="10"/>
      <c r="BB53" s="6">
        <v>1</v>
      </c>
      <c r="BC53" s="6">
        <v>2</v>
      </c>
      <c r="BD53" s="6">
        <v>3</v>
      </c>
      <c r="BE53" s="6">
        <v>4</v>
      </c>
      <c r="BG53" s="15" t="s">
        <v>22</v>
      </c>
      <c r="BI53" s="8"/>
      <c r="BJ53" s="41"/>
      <c r="BK53" s="42"/>
      <c r="BL53" s="15" t="s">
        <v>23</v>
      </c>
      <c r="BN53" s="8"/>
      <c r="BO53" s="41"/>
      <c r="BP53" s="41"/>
    </row>
    <row r="54" spans="1:68" s="15" customFormat="1" ht="45.75" thickBot="1">
      <c r="A54" s="11" t="str">
        <f>CONCATENATE(E53," 1-3")</f>
        <v>I 1-3</v>
      </c>
      <c r="B54" s="15" t="str">
        <f>CONCATENATE(E53,D54)</f>
        <v>I1</v>
      </c>
      <c r="C54" s="43" t="str">
        <f>$E$1</f>
        <v>MŽ</v>
      </c>
      <c r="D54" s="44">
        <v>1</v>
      </c>
      <c r="E54" s="45" t="str">
        <f>IF(ISERROR(VLOOKUP($B54,[1]vylosovanie!$C$10:$M$269,8,0))=TRUE," ",VLOOKUP($B54,[1]vylosovanie!$C$10:$M$269,8,0))</f>
        <v>MAJERČÍKOVÁ LINDA</v>
      </c>
      <c r="F54" s="45" t="str">
        <f>IF(ISERROR(VLOOKUP($B54,[1]vylosovanie!$C$10:$M$269,9,0))=TRUE," ",VLOOKUP($B54,[1]vylosovanie!$C$10:$M$269,9,0))</f>
        <v>MŠK ŽIAR/HRONOM</v>
      </c>
      <c r="G54" s="45">
        <f>IF(ISERROR(VLOOKUP($B54,[1]vylosovanie!$C$10:$M$269,10,0))=TRUE," ",VLOOKUP($B54,[1]vylosovanie!$C$10:$M$269,10,0))</f>
        <v>9</v>
      </c>
      <c r="H54" s="45">
        <f>IF(ISERROR(VLOOKUP($B54,[1]vylosovanie!$C$10:$M$269,11,0))=TRUE," ",VLOOKUP($B54,[1]vylosovanie!$C$10:$M$269,11,0))</f>
        <v>11</v>
      </c>
      <c r="I54" s="46"/>
      <c r="J54" s="47"/>
      <c r="K54" s="48"/>
      <c r="L54" s="49">
        <f>VLOOKUP(A53,'[1]zapisy skupiny'!$A$5:$AA$6403,26,0)</f>
        <v>0</v>
      </c>
      <c r="M54" s="50" t="s">
        <v>24</v>
      </c>
      <c r="N54" s="51">
        <f>VLOOKUP(A53,'[1]zapisy skupiny'!$A$5:$AA$6403,27,0)</f>
        <v>3</v>
      </c>
      <c r="O54" s="49">
        <f>VLOOKUP(A54,'[1]zapisy skupiny'!$A$5:$AA$6403,26,0)</f>
        <v>3</v>
      </c>
      <c r="P54" s="50" t="s">
        <v>24</v>
      </c>
      <c r="Q54" s="51">
        <f>VLOOKUP(A54,'[1]zapisy skupiny'!$A$5:$AA$6403,27,0)</f>
        <v>0</v>
      </c>
      <c r="R54" s="49">
        <f>VLOOKUP(A55,'[1]zapisy skupiny'!$A$5:$AA$6403,26,0)</f>
        <v>3</v>
      </c>
      <c r="S54" s="50" t="s">
        <v>24</v>
      </c>
      <c r="T54" s="52">
        <f>VLOOKUP(A55,'[1]zapisy skupiny'!$A$5:$AA$6403,27,0)</f>
        <v>0</v>
      </c>
      <c r="U54" s="53">
        <f>SUM(BG54:BJ54)</f>
        <v>6</v>
      </c>
      <c r="V54" s="54" t="s">
        <v>24</v>
      </c>
      <c r="W54" s="53">
        <f>SUM(BL54:BO54)</f>
        <v>3</v>
      </c>
      <c r="X54" s="55">
        <f>IF((W54=0)," ",U54/W54)</f>
        <v>2</v>
      </c>
      <c r="Y54" s="56">
        <f>IF(AND(SUM(BB54:BE54)=0,OR(E54=0,E54=" ",SUM(BB54:BE57)=0))," ",SUM(BB54:BE54))</f>
        <v>5</v>
      </c>
      <c r="Z54" s="57">
        <f>IF(ISERROR(RANK(Y54,Y54:Y57,0))=TRUE," ",IF(OR(AND(O54="x",L54="x"),AND(L54="x",R54="x"),AND(R54="x",O54="x")),0,RANK(Y54,Y54:Y57,0)))</f>
        <v>2</v>
      </c>
      <c r="AA54" s="15" t="s">
        <v>25</v>
      </c>
      <c r="AB54" s="2" t="s">
        <v>26</v>
      </c>
      <c r="AC54" s="2"/>
      <c r="AD54" s="2"/>
      <c r="AE54" s="2" t="str">
        <f>CONCATENATE(4,1,AD53,C53,1)</f>
        <v>41091</v>
      </c>
      <c r="AF54" s="2" t="str">
        <f>E53</f>
        <v>I</v>
      </c>
      <c r="AG54" s="58">
        <f>IF(C53="X",0,AG49+1)</f>
        <v>25</v>
      </c>
      <c r="AH54" s="58"/>
      <c r="AI54" s="59" t="s">
        <v>27</v>
      </c>
      <c r="AJ54" s="58"/>
      <c r="AK54" s="60" t="str">
        <f>VLOOKUP(CONCATENATE(AF54,MID(AI54,2,1)),[1]vylosovanie!$C$10:$J$209,8,0)</f>
        <v>MAJERČÍKOVÁ LINDA</v>
      </c>
      <c r="AL54" s="60" t="str">
        <f>VLOOKUP(CONCATENATE(AF54,RIGHT(AI54,1)),[1]vylosovanie!$C$10:$J$209,8,0)</f>
        <v>BOHÁČOVÁ SABÍNA</v>
      </c>
      <c r="AM54" s="58" t="str">
        <f>VLOOKUP(CONCATENATE(AF54,VLOOKUP(AI54,$BU$6:$BV$11,2,0)),[1]vylosovanie!$C$10:$J$209,8,0)</f>
        <v>NAGYOVÁ LINDA</v>
      </c>
      <c r="AN54" s="8"/>
      <c r="AO54" s="61"/>
      <c r="AP54" s="61"/>
      <c r="AQ54" s="61" t="str">
        <f>CONCATENATE(4,1,AD53,C53,2)</f>
        <v>41092</v>
      </c>
      <c r="AR54" s="61" t="str">
        <f>E53</f>
        <v>I</v>
      </c>
      <c r="AS54" s="58">
        <f>IF(AG54=0,0,AG54+1)</f>
        <v>26</v>
      </c>
      <c r="AT54" s="58"/>
      <c r="AU54" s="58" t="s">
        <v>28</v>
      </c>
      <c r="AV54" s="58"/>
      <c r="AW54" s="60" t="str">
        <f>VLOOKUP(CONCATENATE(AR54,MID(AU54,2,1)),[1]vylosovanie!$C$10:$J$209,8,0)</f>
        <v>NÉMETHOVÁ NINA</v>
      </c>
      <c r="AX54" s="60" t="str">
        <f>VLOOKUP(CONCATENATE(AR54,RIGHT(AU54,1)),[1]vylosovanie!$C$10:$J$209,8,0)</f>
        <v>NAGYOVÁ LINDA</v>
      </c>
      <c r="AY54" s="58" t="str">
        <f>VLOOKUP(CONCATENATE(AR54,VLOOKUP(AU54,$BU$6:$BV$11,2,0)),[1]vylosovanie!$C$10:$J$209,8,0)</f>
        <v>MAJERČÍKOVÁ LINDA</v>
      </c>
      <c r="AZ54" s="8"/>
      <c r="BB54" s="39"/>
      <c r="BC54" s="39">
        <f>IF(OR(L54="x",L54="X",L54=""),0,IF(L54=3,2,1))</f>
        <v>1</v>
      </c>
      <c r="BD54" s="39">
        <f>IF(OR(O54="x",O54="X",O54=""),0,IF(O54=3,2,1))</f>
        <v>2</v>
      </c>
      <c r="BE54" s="39">
        <f>IF(OR(R54="x",R54="X",R54=""),0,IF(R54=3,2,1))</f>
        <v>2</v>
      </c>
      <c r="BG54" s="62"/>
      <c r="BH54" s="62">
        <f>IF(OR(L54="x",L54="X"),0,L54)</f>
        <v>0</v>
      </c>
      <c r="BI54" s="62">
        <f>IF(OR(O54="x",O54="X"),0,O54)</f>
        <v>3</v>
      </c>
      <c r="BJ54" s="62">
        <f>IF(OR(R54="x",R54="X"),0,R54)</f>
        <v>3</v>
      </c>
      <c r="BK54" s="63"/>
      <c r="BL54" s="62"/>
      <c r="BM54" s="62">
        <f>IF(OR(N54="x",N54="X"),0,N54)</f>
        <v>3</v>
      </c>
      <c r="BN54" s="62">
        <f>IF(OR(Q54="x",Q54="X"),0,Q54)</f>
        <v>0</v>
      </c>
      <c r="BO54" s="62">
        <f>IF(OR(T54="x",T54="X"),0,T54)</f>
        <v>0</v>
      </c>
      <c r="BP54" s="41"/>
    </row>
    <row r="55" spans="1:68" s="15" customFormat="1" ht="45.75" thickBot="1">
      <c r="A55" s="11" t="str">
        <f>CONCATENATE(E53," 1-4")</f>
        <v>I 1-4</v>
      </c>
      <c r="B55" s="15" t="str">
        <f>CONCATENATE(E53,D55)</f>
        <v>I2</v>
      </c>
      <c r="C55" s="43"/>
      <c r="D55" s="44">
        <v>2</v>
      </c>
      <c r="E55" s="45" t="str">
        <f>IF(ISERROR(VLOOKUP($B55,[1]vylosovanie!$C$10:$M$269,8,0))=TRUE," ",VLOOKUP($B55,[1]vylosovanie!$C$10:$M$269,8,0))</f>
        <v>NÉMETHOVÁ NINA</v>
      </c>
      <c r="F55" s="45" t="str">
        <f>IF(ISERROR(VLOOKUP($B55,[1]vylosovanie!$C$10:$M$269,9,0))=TRUE," ",VLOOKUP($B55,[1]vylosovanie!$C$10:$M$269,9,0))</f>
        <v>STO VALALIKY</v>
      </c>
      <c r="G55" s="45">
        <f>IF(ISERROR(VLOOKUP($B55,[1]vylosovanie!$C$10:$M$269,10,0))=TRUE," ",VLOOKUP($B55,[1]vylosovanie!$C$10:$M$269,10,0))</f>
        <v>17</v>
      </c>
      <c r="H55" s="45">
        <f>IF(ISERROR(VLOOKUP($B55,[1]vylosovanie!$C$10:$M$269,11,0))=TRUE," ",VLOOKUP($B55,[1]vylosovanie!$C$10:$M$269,11,0))</f>
        <v>19</v>
      </c>
      <c r="I55" s="64">
        <f>N54</f>
        <v>3</v>
      </c>
      <c r="J55" s="65" t="s">
        <v>24</v>
      </c>
      <c r="K55" s="66">
        <f>L54</f>
        <v>0</v>
      </c>
      <c r="L55" s="67"/>
      <c r="M55" s="68"/>
      <c r="N55" s="69"/>
      <c r="O55" s="70">
        <f>VLOOKUP(A56,'[1]zapisy skupiny'!$A$5:$AA$6403,26,0)</f>
        <v>3</v>
      </c>
      <c r="P55" s="65" t="s">
        <v>24</v>
      </c>
      <c r="Q55" s="71">
        <f>VLOOKUP(A56,'[1]zapisy skupiny'!$A$5:$AA$6403,27,0)</f>
        <v>0</v>
      </c>
      <c r="R55" s="70">
        <f>VLOOKUP(A57,'[1]zapisy skupiny'!$A$5:$AA$6403,26,0)</f>
        <v>3</v>
      </c>
      <c r="S55" s="65" t="s">
        <v>24</v>
      </c>
      <c r="T55" s="72">
        <f>VLOOKUP(A57,'[1]zapisy skupiny'!$A$5:$AA$6403,27,0)</f>
        <v>0</v>
      </c>
      <c r="U55" s="73">
        <f>SUM(BG55:BJ55)</f>
        <v>9</v>
      </c>
      <c r="V55" s="74" t="s">
        <v>24</v>
      </c>
      <c r="W55" s="73">
        <f>SUM(BL55:BO55)</f>
        <v>0</v>
      </c>
      <c r="X55" s="75" t="str">
        <f>IF((W55=0)," ",U55/W55)</f>
        <v xml:space="preserve"> </v>
      </c>
      <c r="Y55" s="76">
        <f>IF(AND(SUM(BB55:BE55)=0,OR(E55=0,E55=" ",SUM(BB54:BE57)=0))," ",SUM(BB55:BE55))</f>
        <v>6</v>
      </c>
      <c r="Z55" s="77">
        <f>IF(ISERROR(RANK(Y55,Y54:Y57,0))=TRUE," ",IF(OR(AND(I55="x",O55="x"),AND(I55="x",R55="x"),AND(R55="x",O55="x")),0,RANK(Y55,Y54:Y57,0)))</f>
        <v>1</v>
      </c>
      <c r="AA55" s="15" t="s">
        <v>29</v>
      </c>
      <c r="AB55" s="2" t="s">
        <v>30</v>
      </c>
      <c r="AC55" s="2"/>
      <c r="AD55" s="2"/>
      <c r="AE55" s="2" t="str">
        <f>CONCATENATE(4,2,AD53,C53,1)</f>
        <v>42091</v>
      </c>
      <c r="AF55" s="2" t="str">
        <f>E53</f>
        <v>I</v>
      </c>
      <c r="AG55" s="58">
        <f>IF(AS54=0,0,AS54+1)</f>
        <v>27</v>
      </c>
      <c r="AH55" s="58"/>
      <c r="AI55" s="58" t="s">
        <v>31</v>
      </c>
      <c r="AJ55" s="58"/>
      <c r="AK55" s="60" t="str">
        <f>VLOOKUP(CONCATENATE(AF55,MID(AI55,2,1)),[1]vylosovanie!$C$10:$J$209,8,0)</f>
        <v>MAJERČÍKOVÁ LINDA</v>
      </c>
      <c r="AL55" s="60" t="str">
        <f>VLOOKUP(CONCATENATE(AF55,RIGHT(AI55,1)),[1]vylosovanie!$C$10:$J$209,8,0)</f>
        <v>NÉMETHOVÁ NINA</v>
      </c>
      <c r="AM55" s="58" t="str">
        <f>VLOOKUP(CONCATENATE(AF55,VLOOKUP(AI55,$BU$6:$BV$11,2,0)),[1]vylosovanie!$C$10:$J$209,8,0)</f>
        <v>BOHÁČOVÁ SABÍNA</v>
      </c>
      <c r="AN55" s="8"/>
      <c r="AO55" s="61"/>
      <c r="AP55" s="61"/>
      <c r="AQ55" s="61" t="str">
        <f>CONCATENATE(4,2,AD53,C53,2)</f>
        <v>42092</v>
      </c>
      <c r="AR55" s="61" t="str">
        <f>E53</f>
        <v>I</v>
      </c>
      <c r="AS55" s="58">
        <f>IF(AG55=0,0,AG55+1)</f>
        <v>28</v>
      </c>
      <c r="AT55" s="58"/>
      <c r="AU55" s="58" t="s">
        <v>32</v>
      </c>
      <c r="AV55" s="58"/>
      <c r="AW55" s="60" t="str">
        <f>VLOOKUP(CONCATENATE(AR55,MID(AU55,2,1)),[1]vylosovanie!$C$10:$J$209,8,0)</f>
        <v>BOHÁČOVÁ SABÍNA</v>
      </c>
      <c r="AX55" s="60" t="str">
        <f>VLOOKUP(CONCATENATE(AR55,RIGHT(AU55,1)),[1]vylosovanie!$C$10:$J$209,8,0)</f>
        <v>NAGYOVÁ LINDA</v>
      </c>
      <c r="AY55" s="58" t="str">
        <f>VLOOKUP(CONCATENATE(AR55,VLOOKUP(AU55,$BU$6:$BV$11,2,0)),[1]vylosovanie!$C$10:$J$209,8,0)</f>
        <v>NÉMETHOVÁ NINA</v>
      </c>
      <c r="AZ55" s="8"/>
      <c r="BB55" s="39">
        <f>IF(OR(I55="x",I55="X",I55=""),0,IF(I55=3,2,1))</f>
        <v>2</v>
      </c>
      <c r="BC55" s="39"/>
      <c r="BD55" s="39">
        <f>IF(OR(O55="x",O55="X",O55=""),0,IF(O55=3,2,1))</f>
        <v>2</v>
      </c>
      <c r="BE55" s="39">
        <f>IF(OR(R55="x",R55="X",R55=""),0,IF(R55=3,2,1))</f>
        <v>2</v>
      </c>
      <c r="BG55" s="62">
        <f>IF(OR(I55="x",I55="X"),0,I55)</f>
        <v>3</v>
      </c>
      <c r="BH55" s="62"/>
      <c r="BI55" s="62">
        <f>IF(OR(O55="x",O55="X"),0,O55)</f>
        <v>3</v>
      </c>
      <c r="BJ55" s="62">
        <f>IF(OR(R55="x",R55="X"),0,R55)</f>
        <v>3</v>
      </c>
      <c r="BK55" s="63"/>
      <c r="BL55" s="62">
        <f>IF(OR(K55="x",K55="X"),0,K55)</f>
        <v>0</v>
      </c>
      <c r="BM55" s="62"/>
      <c r="BN55" s="62">
        <f>IF(OR(Q55="x",Q55="X"),0,Q55)</f>
        <v>0</v>
      </c>
      <c r="BO55" s="62">
        <f>IF(OR(T55="x",T55="X"),0,T55)</f>
        <v>0</v>
      </c>
      <c r="BP55" s="41"/>
    </row>
    <row r="56" spans="1:68" s="15" customFormat="1" ht="45.75" thickBot="1">
      <c r="A56" s="11" t="str">
        <f>CONCATENATE(E53," 2-3")</f>
        <v>I 2-3</v>
      </c>
      <c r="B56" s="15" t="str">
        <f>CONCATENATE(E53,D56)</f>
        <v>I3</v>
      </c>
      <c r="C56" s="43"/>
      <c r="D56" s="44">
        <v>3</v>
      </c>
      <c r="E56" s="45" t="str">
        <f>IF(ISERROR(VLOOKUP($B56,[1]vylosovanie!$C$10:$M$269,8,0))=TRUE," ",VLOOKUP($B56,[1]vylosovanie!$C$10:$M$269,8,0))</f>
        <v>BOHÁČOVÁ SABÍNA</v>
      </c>
      <c r="F56" s="45" t="str">
        <f>IF(ISERROR(VLOOKUP($B56,[1]vylosovanie!$C$10:$M$269,9,0))=TRUE," ",VLOOKUP($B56,[1]vylosovanie!$C$10:$M$269,9,0))</f>
        <v>MŠK VSTK VRANOV NAD TOPĽOU</v>
      </c>
      <c r="G56" s="45">
        <f>IF(ISERROR(VLOOKUP($B56,[1]vylosovanie!$C$10:$M$269,10,0))=TRUE," ",VLOOKUP($B56,[1]vylosovanie!$C$10:$M$269,10,0))</f>
        <v>33</v>
      </c>
      <c r="H56" s="45">
        <f>IF(ISERROR(VLOOKUP($B56,[1]vylosovanie!$C$10:$M$269,11,0))=TRUE," ",VLOOKUP($B56,[1]vylosovanie!$C$10:$M$269,11,0))</f>
        <v>39</v>
      </c>
      <c r="I56" s="64">
        <f>Q54</f>
        <v>0</v>
      </c>
      <c r="J56" s="65" t="s">
        <v>24</v>
      </c>
      <c r="K56" s="66">
        <f>O54</f>
        <v>3</v>
      </c>
      <c r="L56" s="78">
        <f>Q55</f>
        <v>0</v>
      </c>
      <c r="M56" s="79" t="s">
        <v>24</v>
      </c>
      <c r="N56" s="80">
        <f>O55</f>
        <v>3</v>
      </c>
      <c r="O56" s="67"/>
      <c r="P56" s="68"/>
      <c r="Q56" s="69"/>
      <c r="R56" s="70">
        <f>VLOOKUP(A58,'[1]zapisy skupiny'!$A$5:$AA$6403,26,0)</f>
        <v>3</v>
      </c>
      <c r="S56" s="65" t="s">
        <v>24</v>
      </c>
      <c r="T56" s="72">
        <f>VLOOKUP(A58,'[1]zapisy skupiny'!$A$5:$AA$6403,27,0)</f>
        <v>0</v>
      </c>
      <c r="U56" s="73">
        <f>SUM(BG56:BJ56)</f>
        <v>3</v>
      </c>
      <c r="V56" s="74" t="s">
        <v>24</v>
      </c>
      <c r="W56" s="73">
        <f>SUM(BL56:BO56)</f>
        <v>6</v>
      </c>
      <c r="X56" s="75">
        <f>IF((W56=0)," ",U56/W56)</f>
        <v>0.5</v>
      </c>
      <c r="Y56" s="76">
        <f>IF(AND(SUM(BB56:BE56)=0,OR(E56=0,E56=" ",SUM(BB54:BE57)=0))," ",SUM(BB56:BE56))</f>
        <v>4</v>
      </c>
      <c r="Z56" s="77">
        <f>IF(ISERROR(RANK(Y56,Y54:Y57,0))=TRUE," ",IF(OR(AND(I56="x",L56="x"),AND(I56="x",R56="x"),AND(L56="x",R56="x")),0,RANK(Y56,Y54:Y57,0)))</f>
        <v>3</v>
      </c>
      <c r="AA56" s="15" t="s">
        <v>33</v>
      </c>
      <c r="AB56" s="2" t="s">
        <v>34</v>
      </c>
      <c r="AC56" s="2"/>
      <c r="AD56" s="2"/>
      <c r="AE56" s="2" t="str">
        <f>CONCATENATE(4,3,AD53,C53,1)</f>
        <v>43091</v>
      </c>
      <c r="AF56" s="2" t="str">
        <f>E53</f>
        <v>I</v>
      </c>
      <c r="AG56" s="58">
        <f>IF(AS55=0,0,AS55+1)</f>
        <v>29</v>
      </c>
      <c r="AH56" s="58"/>
      <c r="AI56" s="58" t="s">
        <v>35</v>
      </c>
      <c r="AJ56" s="58"/>
      <c r="AK56" s="60" t="str">
        <f>VLOOKUP(CONCATENATE(AF56,MID(AI56,2,1)),[1]vylosovanie!$C$10:$J$209,8,0)</f>
        <v>MAJERČÍKOVÁ LINDA</v>
      </c>
      <c r="AL56" s="60" t="str">
        <f>VLOOKUP(CONCATENATE(AF56,RIGHT(AI56,1)),[1]vylosovanie!$C$10:$J$209,8,0)</f>
        <v>NAGYOVÁ LINDA</v>
      </c>
      <c r="AM56" s="58" t="str">
        <f>VLOOKUP(CONCATENATE(AF56,VLOOKUP(AI56,$BU$6:$BV$11,2,0)),[1]vylosovanie!$C$10:$J$209,8,0)</f>
        <v>BOHÁČOVÁ SABÍNA</v>
      </c>
      <c r="AN56" s="8"/>
      <c r="AO56" s="61"/>
      <c r="AP56" s="61"/>
      <c r="AQ56" s="61" t="str">
        <f>CONCATENATE(4,3,AD53,C53,2)</f>
        <v>43092</v>
      </c>
      <c r="AR56" s="61" t="str">
        <f>E53</f>
        <v>I</v>
      </c>
      <c r="AS56" s="58">
        <f>IF(AG56=0,0,AG56+1)</f>
        <v>30</v>
      </c>
      <c r="AT56" s="58"/>
      <c r="AU56" s="58" t="s">
        <v>36</v>
      </c>
      <c r="AV56" s="58"/>
      <c r="AW56" s="60" t="str">
        <f>VLOOKUP(CONCATENATE(AR56,MID(AU56,2,1)),[1]vylosovanie!$C$10:$J$209,8,0)</f>
        <v>NÉMETHOVÁ NINA</v>
      </c>
      <c r="AX56" s="60" t="str">
        <f>VLOOKUP(CONCATENATE(AR56,RIGHT(AU56,1)),[1]vylosovanie!$C$10:$J$209,8,0)</f>
        <v>BOHÁČOVÁ SABÍNA</v>
      </c>
      <c r="AY56" s="58" t="str">
        <f>VLOOKUP(CONCATENATE(AR56,VLOOKUP(AU56,$BU$6:$BV$11,2,0)),[1]vylosovanie!$C$10:$J$209,8,0)</f>
        <v>NAGYOVÁ LINDA</v>
      </c>
      <c r="AZ56" s="8"/>
      <c r="BB56" s="39">
        <f>IF(OR(I56="x",I56="X",I56=""),0,IF(I56=3,2,1))</f>
        <v>1</v>
      </c>
      <c r="BC56" s="39">
        <f>IF(OR(L56="x",L56="X",L56=""),0,IF(L56=3,2,1))</f>
        <v>1</v>
      </c>
      <c r="BD56" s="39"/>
      <c r="BE56" s="39">
        <f>IF(OR(R56="x",R56="X",R56=""),0,IF(R56=3,2,1))</f>
        <v>2</v>
      </c>
      <c r="BG56" s="62">
        <f>IF(OR(I56="x",I56="X"),0,I56)</f>
        <v>0</v>
      </c>
      <c r="BH56" s="62">
        <f>IF(OR(L56="x",L56="X"),0,L56)</f>
        <v>0</v>
      </c>
      <c r="BI56" s="62"/>
      <c r="BJ56" s="62">
        <f>IF(OR(R56="x",R56="X"),0,R56)</f>
        <v>3</v>
      </c>
      <c r="BK56" s="63"/>
      <c r="BL56" s="62">
        <f>IF(OR(K56="x",K56="X"),0,K56)</f>
        <v>3</v>
      </c>
      <c r="BM56" s="62">
        <f>IF(OR(N56="x",N56="X"),0,N56)</f>
        <v>3</v>
      </c>
      <c r="BN56" s="62"/>
      <c r="BO56" s="62">
        <f>IF(OR(T56="x",T56="X"),0,T56)</f>
        <v>0</v>
      </c>
      <c r="BP56" s="41"/>
    </row>
    <row r="57" spans="1:68" s="15" customFormat="1" ht="45.75" thickBot="1">
      <c r="A57" s="11" t="str">
        <f>CONCATENATE(E53," 2-4")</f>
        <v>I 2-4</v>
      </c>
      <c r="B57" s="15" t="str">
        <f>CONCATENATE(E53,D57)</f>
        <v>I4</v>
      </c>
      <c r="C57" s="43"/>
      <c r="D57" s="44">
        <v>4</v>
      </c>
      <c r="E57" s="45" t="str">
        <f>IF(ISERROR(VLOOKUP($B57,[1]vylosovanie!$C$10:$M$269,8,0))=TRUE," ",VLOOKUP($B57,[1]vylosovanie!$C$10:$M$269,8,0))</f>
        <v>NAGYOVÁ LINDA</v>
      </c>
      <c r="F57" s="45" t="str">
        <f>IF(ISERROR(VLOOKUP($B57,[1]vylosovanie!$C$10:$M$269,9,0))=TRUE," ",VLOOKUP($B57,[1]vylosovanie!$C$10:$M$269,9,0))</f>
        <v>STO VEĽKÝ BIEL</v>
      </c>
      <c r="G57" s="45">
        <f>IF(ISERROR(VLOOKUP($B57,[1]vylosovanie!$C$10:$M$269,10,0))=TRUE," ",VLOOKUP($B57,[1]vylosovanie!$C$10:$M$269,10,0))</f>
        <v>45</v>
      </c>
      <c r="H57" s="45">
        <f>IF(ISERROR(VLOOKUP($B57,[1]vylosovanie!$C$10:$M$269,11,0))=TRUE," ",VLOOKUP($B57,[1]vylosovanie!$C$10:$M$269,11,0))</f>
        <v>76</v>
      </c>
      <c r="I57" s="81">
        <f>T54</f>
        <v>0</v>
      </c>
      <c r="J57" s="82" t="s">
        <v>24</v>
      </c>
      <c r="K57" s="83">
        <f>R54</f>
        <v>3</v>
      </c>
      <c r="L57" s="84">
        <f>T55</f>
        <v>0</v>
      </c>
      <c r="M57" s="85" t="s">
        <v>24</v>
      </c>
      <c r="N57" s="86">
        <f>R55</f>
        <v>3</v>
      </c>
      <c r="O57" s="84">
        <f>T56</f>
        <v>0</v>
      </c>
      <c r="P57" s="85" t="s">
        <v>24</v>
      </c>
      <c r="Q57" s="86">
        <f>R56</f>
        <v>3</v>
      </c>
      <c r="R57" s="87"/>
      <c r="S57" s="88"/>
      <c r="T57" s="88"/>
      <c r="U57" s="89">
        <f>SUM(BG57:BJ57)</f>
        <v>0</v>
      </c>
      <c r="V57" s="90" t="s">
        <v>24</v>
      </c>
      <c r="W57" s="89">
        <f>SUM(BL57:BO57)</f>
        <v>9</v>
      </c>
      <c r="X57" s="91">
        <f>IF((W57=0)," ",U57/W57)</f>
        <v>0</v>
      </c>
      <c r="Y57" s="92">
        <f>IF(AND(SUM(BB57:BE57)=0,OR(E57=0,E57=" ",SUM(BB54:BE57)=0))," ",SUM(BB57:BE57))</f>
        <v>3</v>
      </c>
      <c r="Z57" s="93">
        <f>IF(ISERROR(RANK(Y57,Y54:Y57,0))=TRUE," ",IF(OR(AND(I57="x",L57="x"),AND(I57="x",O57="x"),AND(L57="x",O57="x")),0,RANK(Y57,Y54:Y57,0)))</f>
        <v>4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3"/>
      <c r="AP57" s="3"/>
      <c r="AQ57" s="3"/>
      <c r="AR57" s="3"/>
      <c r="AS57" s="2"/>
      <c r="AT57" s="2"/>
      <c r="AU57" s="2"/>
      <c r="AV57" s="2"/>
      <c r="AW57" s="2"/>
      <c r="AX57" s="2"/>
      <c r="AY57" s="2"/>
      <c r="AZ57" s="2"/>
      <c r="BB57" s="39">
        <f>IF(OR(I57="x",I57="X",I57=""),0,IF(I57=3,2,1))</f>
        <v>1</v>
      </c>
      <c r="BC57" s="39">
        <f>IF(OR(L57="x",L57="X",L57=""),0,IF(L57=3,2,1))</f>
        <v>1</v>
      </c>
      <c r="BD57" s="39">
        <f>IF(OR(O57="x",O57="X",O57=""),0,IF(O57=3,2,1))</f>
        <v>1</v>
      </c>
      <c r="BE57" s="39"/>
      <c r="BG57" s="62">
        <f>IF(OR(I57="x",I57="X"),0,I57)</f>
        <v>0</v>
      </c>
      <c r="BH57" s="62">
        <f>IF(OR(L57="x",L57="X"),0,L57)</f>
        <v>0</v>
      </c>
      <c r="BI57" s="62">
        <f>IF(OR(O57="x",O57="X"),0,O57)</f>
        <v>0</v>
      </c>
      <c r="BJ57" s="62"/>
      <c r="BK57" s="63"/>
      <c r="BL57" s="62">
        <f>IF(OR(K57="x",K57="X"),0,K57)</f>
        <v>3</v>
      </c>
      <c r="BM57" s="62">
        <f>IF(OR(N57="x",N57="X"),0,N57)</f>
        <v>3</v>
      </c>
      <c r="BN57" s="62">
        <f>IF(OR(Q57="x",Q57="X"),0,Q57)</f>
        <v>3</v>
      </c>
      <c r="BO57" s="62"/>
      <c r="BP57" s="41"/>
    </row>
    <row r="58" spans="1:68" ht="45.75" thickBot="1">
      <c r="A58" s="11" t="str">
        <f>CONCATENATE(E53," 3-4")</f>
        <v>I 3-4</v>
      </c>
    </row>
    <row r="59" spans="1:68" s="15" customFormat="1" ht="90.75" thickBot="1">
      <c r="A59" s="11" t="str">
        <f>CONCATENATE(E59," 1-2")</f>
        <v>X 1-2</v>
      </c>
      <c r="C59" s="28" t="str">
        <f>IF(C53="X","X",IF(C53-$B$1&gt;=[1]vylosovanie!$O$2,"X",C53+1))</f>
        <v>X</v>
      </c>
      <c r="D59" s="2" t="s">
        <v>6</v>
      </c>
      <c r="E59" s="29" t="str">
        <f>IF(C59="X","X",VLOOKUP(C59,[1]vylosovanie!$T$10:$U$99,2,0))</f>
        <v>X</v>
      </c>
      <c r="F59" s="30" t="s">
        <v>7</v>
      </c>
      <c r="G59" s="6" t="s">
        <v>8</v>
      </c>
      <c r="H59" s="6" t="s">
        <v>9</v>
      </c>
      <c r="I59" s="31">
        <v>1</v>
      </c>
      <c r="J59" s="32"/>
      <c r="K59" s="33"/>
      <c r="L59" s="31">
        <v>2</v>
      </c>
      <c r="M59" s="32"/>
      <c r="N59" s="33"/>
      <c r="O59" s="31">
        <v>3</v>
      </c>
      <c r="P59" s="32"/>
      <c r="Q59" s="33"/>
      <c r="R59" s="31">
        <v>4</v>
      </c>
      <c r="S59" s="32"/>
      <c r="T59" s="33"/>
      <c r="U59" s="34" t="s">
        <v>10</v>
      </c>
      <c r="V59" s="35"/>
      <c r="W59" s="36"/>
      <c r="X59" s="37" t="s">
        <v>11</v>
      </c>
      <c r="Y59" s="37" t="s">
        <v>12</v>
      </c>
      <c r="Z59" s="37" t="s">
        <v>13</v>
      </c>
      <c r="AA59" s="2" t="s">
        <v>14</v>
      </c>
      <c r="AB59" s="2"/>
      <c r="AD59" s="2" t="str">
        <f>IF(C59&lt;10,0,"")</f>
        <v/>
      </c>
      <c r="AE59" s="2" t="s">
        <v>15</v>
      </c>
      <c r="AF59" s="2"/>
      <c r="AG59" s="38" t="s">
        <v>16</v>
      </c>
      <c r="AH59" s="39" t="s">
        <v>17</v>
      </c>
      <c r="AI59" s="39" t="s">
        <v>18</v>
      </c>
      <c r="AJ59" s="39" t="s">
        <v>19</v>
      </c>
      <c r="AK59" s="39" t="s">
        <v>20</v>
      </c>
      <c r="AL59" s="39" t="s">
        <v>20</v>
      </c>
      <c r="AM59" s="39" t="s">
        <v>21</v>
      </c>
      <c r="AN59" s="10"/>
      <c r="AO59" s="40"/>
      <c r="AP59" s="40" t="str">
        <f>IF(C59&lt;10,0,"")</f>
        <v/>
      </c>
      <c r="AQ59" s="2" t="s">
        <v>15</v>
      </c>
      <c r="AR59" s="40"/>
      <c r="AS59" s="38" t="s">
        <v>16</v>
      </c>
      <c r="AT59" s="39" t="s">
        <v>17</v>
      </c>
      <c r="AU59" s="39" t="s">
        <v>18</v>
      </c>
      <c r="AV59" s="39" t="s">
        <v>19</v>
      </c>
      <c r="AW59" s="39" t="s">
        <v>20</v>
      </c>
      <c r="AX59" s="39" t="s">
        <v>20</v>
      </c>
      <c r="AY59" s="39" t="s">
        <v>21</v>
      </c>
      <c r="AZ59" s="10"/>
      <c r="BB59" s="6">
        <v>1</v>
      </c>
      <c r="BC59" s="6">
        <v>2</v>
      </c>
      <c r="BD59" s="6">
        <v>3</v>
      </c>
      <c r="BE59" s="6">
        <v>4</v>
      </c>
      <c r="BG59" s="15" t="s">
        <v>22</v>
      </c>
      <c r="BI59" s="8"/>
      <c r="BJ59" s="41"/>
      <c r="BK59" s="42"/>
      <c r="BL59" s="15" t="s">
        <v>23</v>
      </c>
      <c r="BN59" s="8"/>
      <c r="BO59" s="41"/>
      <c r="BP59" s="41"/>
    </row>
    <row r="60" spans="1:68" s="15" customFormat="1" ht="45.75" thickBot="1">
      <c r="A60" s="11" t="str">
        <f>CONCATENATE(E59," 1-3")</f>
        <v>X 1-3</v>
      </c>
      <c r="B60" s="15" t="str">
        <f>CONCATENATE(E59,D60)</f>
        <v>X1</v>
      </c>
      <c r="C60" s="43" t="str">
        <f>$E$1</f>
        <v>MŽ</v>
      </c>
      <c r="D60" s="44">
        <v>1</v>
      </c>
      <c r="E60" s="45" t="str">
        <f>IF(ISERROR(VLOOKUP($B60,[1]vylosovanie!$C$10:$M$269,8,0))=TRUE," ",VLOOKUP($B60,[1]vylosovanie!$C$10:$M$269,8,0))</f>
        <v xml:space="preserve"> </v>
      </c>
      <c r="F60" s="45" t="str">
        <f>IF(ISERROR(VLOOKUP($B60,[1]vylosovanie!$C$10:$M$269,9,0))=TRUE," ",VLOOKUP($B60,[1]vylosovanie!$C$10:$M$269,9,0))</f>
        <v xml:space="preserve"> </v>
      </c>
      <c r="G60" s="45" t="str">
        <f>IF(ISERROR(VLOOKUP($B60,[1]vylosovanie!$C$10:$M$269,10,0))=TRUE," ",VLOOKUP($B60,[1]vylosovanie!$C$10:$M$269,10,0))</f>
        <v xml:space="preserve"> </v>
      </c>
      <c r="H60" s="45" t="str">
        <f>IF(ISERROR(VLOOKUP($B60,[1]vylosovanie!$C$10:$M$269,11,0))=TRUE," ",VLOOKUP($B60,[1]vylosovanie!$C$10:$M$269,11,0))</f>
        <v xml:space="preserve"> </v>
      </c>
      <c r="I60" s="46"/>
      <c r="J60" s="47"/>
      <c r="K60" s="48"/>
      <c r="L60" s="49" t="e">
        <f>VLOOKUP(A59,'[1]zapisy skupiny'!$A$5:$AA$6403,26,0)</f>
        <v>#N/A</v>
      </c>
      <c r="M60" s="50" t="s">
        <v>24</v>
      </c>
      <c r="N60" s="51" t="e">
        <f>VLOOKUP(A59,'[1]zapisy skupiny'!$A$5:$AA$6403,27,0)</f>
        <v>#N/A</v>
      </c>
      <c r="O60" s="49" t="e">
        <f>VLOOKUP(A60,'[1]zapisy skupiny'!$A$5:$AA$6403,26,0)</f>
        <v>#N/A</v>
      </c>
      <c r="P60" s="50" t="s">
        <v>24</v>
      </c>
      <c r="Q60" s="51" t="e">
        <f>VLOOKUP(A60,'[1]zapisy skupiny'!$A$5:$AA$6403,27,0)</f>
        <v>#N/A</v>
      </c>
      <c r="R60" s="49" t="e">
        <f>VLOOKUP(A61,'[1]zapisy skupiny'!$A$5:$AA$6403,26,0)</f>
        <v>#N/A</v>
      </c>
      <c r="S60" s="50" t="s">
        <v>24</v>
      </c>
      <c r="T60" s="52" t="e">
        <f>VLOOKUP(A61,'[1]zapisy skupiny'!$A$5:$AA$6403,27,0)</f>
        <v>#N/A</v>
      </c>
      <c r="U60" s="53" t="e">
        <f>SUM(BG60:BJ60)</f>
        <v>#N/A</v>
      </c>
      <c r="V60" s="54" t="s">
        <v>24</v>
      </c>
      <c r="W60" s="53" t="e">
        <f>SUM(BL60:BO60)</f>
        <v>#N/A</v>
      </c>
      <c r="X60" s="55" t="e">
        <f>IF((W60=0)," ",U60/W60)</f>
        <v>#N/A</v>
      </c>
      <c r="Y60" s="56" t="e">
        <f>IF(AND(SUM(BB60:BE60)=0,OR(E60=0,E60=" ",SUM(BB60:BE63)=0))," ",SUM(BB60:BE60))</f>
        <v>#N/A</v>
      </c>
      <c r="Z60" s="57" t="str">
        <f>IF(ISERROR(RANK(Y60,Y60:Y63,0))=TRUE," ",IF(OR(AND(O60="x",L60="x"),AND(L60="x",R60="x"),AND(R60="x",O60="x")),0,RANK(Y60,Y60:Y63,0)))</f>
        <v xml:space="preserve"> </v>
      </c>
      <c r="AA60" s="15" t="s">
        <v>25</v>
      </c>
      <c r="AB60" s="2" t="s">
        <v>26</v>
      </c>
      <c r="AC60" s="2"/>
      <c r="AD60" s="2"/>
      <c r="AE60" s="2" t="str">
        <f>CONCATENATE(4,1,AD59,C59,1)</f>
        <v>41X1</v>
      </c>
      <c r="AF60" s="2" t="str">
        <f>E59</f>
        <v>X</v>
      </c>
      <c r="AG60" s="58">
        <f>IF(C59="X",0,AG55+1)</f>
        <v>0</v>
      </c>
      <c r="AH60" s="58"/>
      <c r="AI60" s="59" t="s">
        <v>27</v>
      </c>
      <c r="AJ60" s="58"/>
      <c r="AK60" s="60" t="e">
        <f>VLOOKUP(CONCATENATE(AF60,MID(AI60,2,1)),[1]vylosovanie!$C$10:$J$209,8,0)</f>
        <v>#N/A</v>
      </c>
      <c r="AL60" s="60" t="e">
        <f>VLOOKUP(CONCATENATE(AF60,RIGHT(AI60,1)),[1]vylosovanie!$C$10:$J$209,8,0)</f>
        <v>#N/A</v>
      </c>
      <c r="AM60" s="58" t="e">
        <f>VLOOKUP(CONCATENATE(AF60,VLOOKUP(AI60,$BU$6:$BV$11,2,0)),[1]vylosovanie!$C$10:$J$209,8,0)</f>
        <v>#N/A</v>
      </c>
      <c r="AN60" s="8"/>
      <c r="AO60" s="61"/>
      <c r="AP60" s="61"/>
      <c r="AQ60" s="61" t="str">
        <f>CONCATENATE(4,1,AD59,C59,2)</f>
        <v>41X2</v>
      </c>
      <c r="AR60" s="61" t="str">
        <f>E59</f>
        <v>X</v>
      </c>
      <c r="AS60" s="58">
        <f>IF(AG60=0,0,AG60+1)</f>
        <v>0</v>
      </c>
      <c r="AT60" s="58"/>
      <c r="AU60" s="58" t="s">
        <v>28</v>
      </c>
      <c r="AV60" s="58"/>
      <c r="AW60" s="60" t="e">
        <f>VLOOKUP(CONCATENATE(AR60,MID(AU60,2,1)),[1]vylosovanie!$C$10:$J$209,8,0)</f>
        <v>#N/A</v>
      </c>
      <c r="AX60" s="60" t="e">
        <f>VLOOKUP(CONCATENATE(AR60,RIGHT(AU60,1)),[1]vylosovanie!$C$10:$J$209,8,0)</f>
        <v>#N/A</v>
      </c>
      <c r="AY60" s="58" t="e">
        <f>VLOOKUP(CONCATENATE(AR60,VLOOKUP(AU60,$BU$6:$BV$11,2,0)),[1]vylosovanie!$C$10:$J$209,8,0)</f>
        <v>#N/A</v>
      </c>
      <c r="AZ60" s="8"/>
      <c r="BB60" s="39"/>
      <c r="BC60" s="39" t="e">
        <f>IF(OR(L60="x",L60="X",L60=""),0,IF(L60=3,2,1))</f>
        <v>#N/A</v>
      </c>
      <c r="BD60" s="39" t="e">
        <f>IF(OR(O60="x",O60="X",O60=""),0,IF(O60=3,2,1))</f>
        <v>#N/A</v>
      </c>
      <c r="BE60" s="39" t="e">
        <f>IF(OR(R60="x",R60="X",R60=""),0,IF(R60=3,2,1))</f>
        <v>#N/A</v>
      </c>
      <c r="BG60" s="62"/>
      <c r="BH60" s="62" t="e">
        <f>IF(OR(L60="x",L60="X"),0,L60)</f>
        <v>#N/A</v>
      </c>
      <c r="BI60" s="62" t="e">
        <f>IF(OR(O60="x",O60="X"),0,O60)</f>
        <v>#N/A</v>
      </c>
      <c r="BJ60" s="62" t="e">
        <f>IF(OR(R60="x",R60="X"),0,R60)</f>
        <v>#N/A</v>
      </c>
      <c r="BK60" s="63"/>
      <c r="BL60" s="62"/>
      <c r="BM60" s="62" t="e">
        <f>IF(OR(N60="x",N60="X"),0,N60)</f>
        <v>#N/A</v>
      </c>
      <c r="BN60" s="62" t="e">
        <f>IF(OR(Q60="x",Q60="X"),0,Q60)</f>
        <v>#N/A</v>
      </c>
      <c r="BO60" s="62" t="e">
        <f>IF(OR(T60="x",T60="X"),0,T60)</f>
        <v>#N/A</v>
      </c>
      <c r="BP60" s="41"/>
    </row>
    <row r="61" spans="1:68" s="15" customFormat="1" ht="45.75" thickBot="1">
      <c r="A61" s="11" t="str">
        <f>CONCATENATE(E59," 1-4")</f>
        <v>X 1-4</v>
      </c>
      <c r="B61" s="15" t="str">
        <f>CONCATENATE(E59,D61)</f>
        <v>X2</v>
      </c>
      <c r="C61" s="43"/>
      <c r="D61" s="44">
        <v>2</v>
      </c>
      <c r="E61" s="45" t="str">
        <f>IF(ISERROR(VLOOKUP($B61,[1]vylosovanie!$C$10:$M$269,8,0))=TRUE," ",VLOOKUP($B61,[1]vylosovanie!$C$10:$M$269,8,0))</f>
        <v xml:space="preserve"> </v>
      </c>
      <c r="F61" s="45" t="str">
        <f>IF(ISERROR(VLOOKUP($B61,[1]vylosovanie!$C$10:$M$269,9,0))=TRUE," ",VLOOKUP($B61,[1]vylosovanie!$C$10:$M$269,9,0))</f>
        <v xml:space="preserve"> </v>
      </c>
      <c r="G61" s="45" t="str">
        <f>IF(ISERROR(VLOOKUP($B61,[1]vylosovanie!$C$10:$M$269,10,0))=TRUE," ",VLOOKUP($B61,[1]vylosovanie!$C$10:$M$269,10,0))</f>
        <v xml:space="preserve"> </v>
      </c>
      <c r="H61" s="45" t="str">
        <f>IF(ISERROR(VLOOKUP($B61,[1]vylosovanie!$C$10:$M$269,11,0))=TRUE," ",VLOOKUP($B61,[1]vylosovanie!$C$10:$M$269,11,0))</f>
        <v xml:space="preserve"> </v>
      </c>
      <c r="I61" s="64" t="e">
        <f>N60</f>
        <v>#N/A</v>
      </c>
      <c r="J61" s="65" t="s">
        <v>24</v>
      </c>
      <c r="K61" s="66" t="e">
        <f>L60</f>
        <v>#N/A</v>
      </c>
      <c r="L61" s="67"/>
      <c r="M61" s="68"/>
      <c r="N61" s="69"/>
      <c r="O61" s="70" t="e">
        <f>VLOOKUP(A62,'[1]zapisy skupiny'!$A$5:$AA$6403,26,0)</f>
        <v>#N/A</v>
      </c>
      <c r="P61" s="65" t="s">
        <v>24</v>
      </c>
      <c r="Q61" s="71" t="e">
        <f>VLOOKUP(A62,'[1]zapisy skupiny'!$A$5:$AA$6403,27,0)</f>
        <v>#N/A</v>
      </c>
      <c r="R61" s="70" t="e">
        <f>VLOOKUP(A63,'[1]zapisy skupiny'!$A$5:$AA$6403,26,0)</f>
        <v>#N/A</v>
      </c>
      <c r="S61" s="65" t="s">
        <v>24</v>
      </c>
      <c r="T61" s="72" t="e">
        <f>VLOOKUP(A63,'[1]zapisy skupiny'!$A$5:$AA$6403,27,0)</f>
        <v>#N/A</v>
      </c>
      <c r="U61" s="73" t="e">
        <f>SUM(BG61:BJ61)</f>
        <v>#N/A</v>
      </c>
      <c r="V61" s="74" t="s">
        <v>24</v>
      </c>
      <c r="W61" s="73" t="e">
        <f>SUM(BL61:BO61)</f>
        <v>#N/A</v>
      </c>
      <c r="X61" s="75" t="e">
        <f>IF((W61=0)," ",U61/W61)</f>
        <v>#N/A</v>
      </c>
      <c r="Y61" s="76" t="e">
        <f>IF(AND(SUM(BB61:BE61)=0,OR(E61=0,E61=" ",SUM(BB60:BE63)=0))," ",SUM(BB61:BE61))</f>
        <v>#N/A</v>
      </c>
      <c r="Z61" s="77" t="str">
        <f>IF(ISERROR(RANK(Y61,Y60:Y63,0))=TRUE," ",IF(OR(AND(I61="x",O61="x"),AND(I61="x",R61="x"),AND(R61="x",O61="x")),0,RANK(Y61,Y60:Y63,0)))</f>
        <v xml:space="preserve"> </v>
      </c>
      <c r="AA61" s="15" t="s">
        <v>29</v>
      </c>
      <c r="AB61" s="2" t="s">
        <v>30</v>
      </c>
      <c r="AC61" s="2"/>
      <c r="AD61" s="2"/>
      <c r="AE61" s="2" t="str">
        <f>CONCATENATE(4,2,AD59,C59,1)</f>
        <v>42X1</v>
      </c>
      <c r="AF61" s="2" t="str">
        <f>E59</f>
        <v>X</v>
      </c>
      <c r="AG61" s="58">
        <f>IF(AS60=0,0,AS60+1)</f>
        <v>0</v>
      </c>
      <c r="AH61" s="58"/>
      <c r="AI61" s="58" t="s">
        <v>31</v>
      </c>
      <c r="AJ61" s="58"/>
      <c r="AK61" s="60" t="e">
        <f>VLOOKUP(CONCATENATE(AF61,MID(AI61,2,1)),[1]vylosovanie!$C$10:$J$209,8,0)</f>
        <v>#N/A</v>
      </c>
      <c r="AL61" s="60" t="e">
        <f>VLOOKUP(CONCATENATE(AF61,RIGHT(AI61,1)),[1]vylosovanie!$C$10:$J$209,8,0)</f>
        <v>#N/A</v>
      </c>
      <c r="AM61" s="58" t="e">
        <f>VLOOKUP(CONCATENATE(AF61,VLOOKUP(AI61,$BU$6:$BV$11,2,0)),[1]vylosovanie!$C$10:$J$209,8,0)</f>
        <v>#N/A</v>
      </c>
      <c r="AN61" s="8"/>
      <c r="AO61" s="61"/>
      <c r="AP61" s="61"/>
      <c r="AQ61" s="61" t="str">
        <f>CONCATENATE(4,2,AD59,C59,2)</f>
        <v>42X2</v>
      </c>
      <c r="AR61" s="61" t="str">
        <f>E59</f>
        <v>X</v>
      </c>
      <c r="AS61" s="58">
        <f>IF(AG61=0,0,AG61+1)</f>
        <v>0</v>
      </c>
      <c r="AT61" s="58"/>
      <c r="AU61" s="58" t="s">
        <v>32</v>
      </c>
      <c r="AV61" s="58"/>
      <c r="AW61" s="60" t="e">
        <f>VLOOKUP(CONCATENATE(AR61,MID(AU61,2,1)),[1]vylosovanie!$C$10:$J$209,8,0)</f>
        <v>#N/A</v>
      </c>
      <c r="AX61" s="60" t="e">
        <f>VLOOKUP(CONCATENATE(AR61,RIGHT(AU61,1)),[1]vylosovanie!$C$10:$J$209,8,0)</f>
        <v>#N/A</v>
      </c>
      <c r="AY61" s="58" t="e">
        <f>VLOOKUP(CONCATENATE(AR61,VLOOKUP(AU61,$BU$6:$BV$11,2,0)),[1]vylosovanie!$C$10:$J$209,8,0)</f>
        <v>#N/A</v>
      </c>
      <c r="AZ61" s="8"/>
      <c r="BB61" s="39" t="e">
        <f>IF(OR(I61="x",I61="X",I61=""),0,IF(I61=3,2,1))</f>
        <v>#N/A</v>
      </c>
      <c r="BC61" s="39"/>
      <c r="BD61" s="39" t="e">
        <f>IF(OR(O61="x",O61="X",O61=""),0,IF(O61=3,2,1))</f>
        <v>#N/A</v>
      </c>
      <c r="BE61" s="39" t="e">
        <f>IF(OR(R61="x",R61="X",R61=""),0,IF(R61=3,2,1))</f>
        <v>#N/A</v>
      </c>
      <c r="BG61" s="62" t="e">
        <f>IF(OR(I61="x",I61="X"),0,I61)</f>
        <v>#N/A</v>
      </c>
      <c r="BH61" s="62"/>
      <c r="BI61" s="62" t="e">
        <f>IF(OR(O61="x",O61="X"),0,O61)</f>
        <v>#N/A</v>
      </c>
      <c r="BJ61" s="62" t="e">
        <f>IF(OR(R61="x",R61="X"),0,R61)</f>
        <v>#N/A</v>
      </c>
      <c r="BK61" s="63"/>
      <c r="BL61" s="62" t="e">
        <f>IF(OR(K61="x",K61="X"),0,K61)</f>
        <v>#N/A</v>
      </c>
      <c r="BM61" s="62"/>
      <c r="BN61" s="62" t="e">
        <f>IF(OR(Q61="x",Q61="X"),0,Q61)</f>
        <v>#N/A</v>
      </c>
      <c r="BO61" s="62" t="e">
        <f>IF(OR(T61="x",T61="X"),0,T61)</f>
        <v>#N/A</v>
      </c>
      <c r="BP61" s="41"/>
    </row>
    <row r="62" spans="1:68" s="15" customFormat="1" ht="45.75" thickBot="1">
      <c r="A62" s="11" t="str">
        <f>CONCATENATE(E59," 2-3")</f>
        <v>X 2-3</v>
      </c>
      <c r="B62" s="15" t="str">
        <f>CONCATENATE(E59,D62)</f>
        <v>X3</v>
      </c>
      <c r="C62" s="43"/>
      <c r="D62" s="44">
        <v>3</v>
      </c>
      <c r="E62" s="45" t="str">
        <f>IF(ISERROR(VLOOKUP($B62,[1]vylosovanie!$C$10:$M$269,8,0))=TRUE," ",VLOOKUP($B62,[1]vylosovanie!$C$10:$M$269,8,0))</f>
        <v xml:space="preserve"> </v>
      </c>
      <c r="F62" s="45" t="str">
        <f>IF(ISERROR(VLOOKUP($B62,[1]vylosovanie!$C$10:$M$269,9,0))=TRUE," ",VLOOKUP($B62,[1]vylosovanie!$C$10:$M$269,9,0))</f>
        <v xml:space="preserve"> </v>
      </c>
      <c r="G62" s="45" t="str">
        <f>IF(ISERROR(VLOOKUP($B62,[1]vylosovanie!$C$10:$M$269,10,0))=TRUE," ",VLOOKUP($B62,[1]vylosovanie!$C$10:$M$269,10,0))</f>
        <v xml:space="preserve"> </v>
      </c>
      <c r="H62" s="45" t="str">
        <f>IF(ISERROR(VLOOKUP($B62,[1]vylosovanie!$C$10:$M$269,11,0))=TRUE," ",VLOOKUP($B62,[1]vylosovanie!$C$10:$M$269,11,0))</f>
        <v xml:space="preserve"> </v>
      </c>
      <c r="I62" s="64" t="e">
        <f>Q60</f>
        <v>#N/A</v>
      </c>
      <c r="J62" s="65" t="s">
        <v>24</v>
      </c>
      <c r="K62" s="66" t="e">
        <f>O60</f>
        <v>#N/A</v>
      </c>
      <c r="L62" s="78" t="e">
        <f>Q61</f>
        <v>#N/A</v>
      </c>
      <c r="M62" s="79" t="s">
        <v>24</v>
      </c>
      <c r="N62" s="80" t="e">
        <f>O61</f>
        <v>#N/A</v>
      </c>
      <c r="O62" s="67"/>
      <c r="P62" s="68"/>
      <c r="Q62" s="69"/>
      <c r="R62" s="70" t="e">
        <f>VLOOKUP(A64,'[1]zapisy skupiny'!$A$5:$AA$6403,26,0)</f>
        <v>#N/A</v>
      </c>
      <c r="S62" s="65" t="s">
        <v>24</v>
      </c>
      <c r="T62" s="72" t="e">
        <f>VLOOKUP(A64,'[1]zapisy skupiny'!$A$5:$AA$6403,27,0)</f>
        <v>#N/A</v>
      </c>
      <c r="U62" s="73" t="e">
        <f>SUM(BG62:BJ62)</f>
        <v>#N/A</v>
      </c>
      <c r="V62" s="74" t="s">
        <v>24</v>
      </c>
      <c r="W62" s="73" t="e">
        <f>SUM(BL62:BO62)</f>
        <v>#N/A</v>
      </c>
      <c r="X62" s="75" t="e">
        <f>IF((W62=0)," ",U62/W62)</f>
        <v>#N/A</v>
      </c>
      <c r="Y62" s="76" t="e">
        <f>IF(AND(SUM(BB62:BE62)=0,OR(E62=0,E62=" ",SUM(BB60:BE63)=0))," ",SUM(BB62:BE62))</f>
        <v>#N/A</v>
      </c>
      <c r="Z62" s="77" t="str">
        <f>IF(ISERROR(RANK(Y62,Y60:Y63,0))=TRUE," ",IF(OR(AND(I62="x",L62="x"),AND(I62="x",R62="x"),AND(L62="x",R62="x")),0,RANK(Y62,Y60:Y63,0)))</f>
        <v xml:space="preserve"> </v>
      </c>
      <c r="AA62" s="15" t="s">
        <v>33</v>
      </c>
      <c r="AB62" s="2" t="s">
        <v>34</v>
      </c>
      <c r="AC62" s="2"/>
      <c r="AD62" s="2"/>
      <c r="AE62" s="2" t="str">
        <f>CONCATENATE(4,3,AD59,C59,1)</f>
        <v>43X1</v>
      </c>
      <c r="AF62" s="2" t="str">
        <f>E59</f>
        <v>X</v>
      </c>
      <c r="AG62" s="58">
        <f>IF(AS61=0,0,AS61+1)</f>
        <v>0</v>
      </c>
      <c r="AH62" s="58"/>
      <c r="AI62" s="58" t="s">
        <v>35</v>
      </c>
      <c r="AJ62" s="58"/>
      <c r="AK62" s="60" t="e">
        <f>VLOOKUP(CONCATENATE(AF62,MID(AI62,2,1)),[1]vylosovanie!$C$10:$J$209,8,0)</f>
        <v>#N/A</v>
      </c>
      <c r="AL62" s="60" t="e">
        <f>VLOOKUP(CONCATENATE(AF62,RIGHT(AI62,1)),[1]vylosovanie!$C$10:$J$209,8,0)</f>
        <v>#N/A</v>
      </c>
      <c r="AM62" s="58" t="e">
        <f>VLOOKUP(CONCATENATE(AF62,VLOOKUP(AI62,$BU$6:$BV$11,2,0)),[1]vylosovanie!$C$10:$J$209,8,0)</f>
        <v>#N/A</v>
      </c>
      <c r="AN62" s="8"/>
      <c r="AO62" s="61"/>
      <c r="AP62" s="61"/>
      <c r="AQ62" s="61" t="str">
        <f>CONCATENATE(4,3,AD59,C59,2)</f>
        <v>43X2</v>
      </c>
      <c r="AR62" s="61" t="str">
        <f>E59</f>
        <v>X</v>
      </c>
      <c r="AS62" s="58">
        <f>IF(AG62=0,0,AG62+1)</f>
        <v>0</v>
      </c>
      <c r="AT62" s="58"/>
      <c r="AU62" s="58" t="s">
        <v>36</v>
      </c>
      <c r="AV62" s="58"/>
      <c r="AW62" s="60" t="e">
        <f>VLOOKUP(CONCATENATE(AR62,MID(AU62,2,1)),[1]vylosovanie!$C$10:$J$209,8,0)</f>
        <v>#N/A</v>
      </c>
      <c r="AX62" s="60" t="e">
        <f>VLOOKUP(CONCATENATE(AR62,RIGHT(AU62,1)),[1]vylosovanie!$C$10:$J$209,8,0)</f>
        <v>#N/A</v>
      </c>
      <c r="AY62" s="58" t="e">
        <f>VLOOKUP(CONCATENATE(AR62,VLOOKUP(AU62,$BU$6:$BV$11,2,0)),[1]vylosovanie!$C$10:$J$209,8,0)</f>
        <v>#N/A</v>
      </c>
      <c r="AZ62" s="8"/>
      <c r="BB62" s="39" t="e">
        <f>IF(OR(I62="x",I62="X",I62=""),0,IF(I62=3,2,1))</f>
        <v>#N/A</v>
      </c>
      <c r="BC62" s="39" t="e">
        <f>IF(OR(L62="x",L62="X",L62=""),0,IF(L62=3,2,1))</f>
        <v>#N/A</v>
      </c>
      <c r="BD62" s="39"/>
      <c r="BE62" s="39" t="e">
        <f>IF(OR(R62="x",R62="X",R62=""),0,IF(R62=3,2,1))</f>
        <v>#N/A</v>
      </c>
      <c r="BG62" s="62" t="e">
        <f>IF(OR(I62="x",I62="X"),0,I62)</f>
        <v>#N/A</v>
      </c>
      <c r="BH62" s="62" t="e">
        <f>IF(OR(L62="x",L62="X"),0,L62)</f>
        <v>#N/A</v>
      </c>
      <c r="BI62" s="62"/>
      <c r="BJ62" s="62" t="e">
        <f>IF(OR(R62="x",R62="X"),0,R62)</f>
        <v>#N/A</v>
      </c>
      <c r="BK62" s="63"/>
      <c r="BL62" s="62" t="e">
        <f>IF(OR(K62="x",K62="X"),0,K62)</f>
        <v>#N/A</v>
      </c>
      <c r="BM62" s="62" t="e">
        <f>IF(OR(N62="x",N62="X"),0,N62)</f>
        <v>#N/A</v>
      </c>
      <c r="BN62" s="62"/>
      <c r="BO62" s="62" t="e">
        <f>IF(OR(T62="x",T62="X"),0,T62)</f>
        <v>#N/A</v>
      </c>
      <c r="BP62" s="41"/>
    </row>
    <row r="63" spans="1:68" s="15" customFormat="1" ht="45.75" thickBot="1">
      <c r="A63" s="11" t="str">
        <f>CONCATENATE(E59," 2-4")</f>
        <v>X 2-4</v>
      </c>
      <c r="B63" s="15" t="str">
        <f>CONCATENATE(E59,D63)</f>
        <v>X4</v>
      </c>
      <c r="C63" s="43"/>
      <c r="D63" s="44">
        <v>4</v>
      </c>
      <c r="E63" s="45" t="str">
        <f>IF(ISERROR(VLOOKUP($B63,[1]vylosovanie!$C$10:$M$269,8,0))=TRUE," ",VLOOKUP($B63,[1]vylosovanie!$C$10:$M$269,8,0))</f>
        <v xml:space="preserve"> </v>
      </c>
      <c r="F63" s="45" t="str">
        <f>IF(ISERROR(VLOOKUP($B63,[1]vylosovanie!$C$10:$M$269,9,0))=TRUE," ",VLOOKUP($B63,[1]vylosovanie!$C$10:$M$269,9,0))</f>
        <v xml:space="preserve"> </v>
      </c>
      <c r="G63" s="45" t="str">
        <f>IF(ISERROR(VLOOKUP($B63,[1]vylosovanie!$C$10:$M$269,10,0))=TRUE," ",VLOOKUP($B63,[1]vylosovanie!$C$10:$M$269,10,0))</f>
        <v xml:space="preserve"> </v>
      </c>
      <c r="H63" s="45" t="str">
        <f>IF(ISERROR(VLOOKUP($B63,[1]vylosovanie!$C$10:$M$269,11,0))=TRUE," ",VLOOKUP($B63,[1]vylosovanie!$C$10:$M$269,11,0))</f>
        <v xml:space="preserve"> </v>
      </c>
      <c r="I63" s="81" t="e">
        <f>T60</f>
        <v>#N/A</v>
      </c>
      <c r="J63" s="82" t="s">
        <v>24</v>
      </c>
      <c r="K63" s="83" t="e">
        <f>R60</f>
        <v>#N/A</v>
      </c>
      <c r="L63" s="84" t="e">
        <f>T61</f>
        <v>#N/A</v>
      </c>
      <c r="M63" s="85" t="s">
        <v>24</v>
      </c>
      <c r="N63" s="86" t="e">
        <f>R61</f>
        <v>#N/A</v>
      </c>
      <c r="O63" s="84" t="e">
        <f>T62</f>
        <v>#N/A</v>
      </c>
      <c r="P63" s="85" t="s">
        <v>24</v>
      </c>
      <c r="Q63" s="86" t="e">
        <f>R62</f>
        <v>#N/A</v>
      </c>
      <c r="R63" s="87"/>
      <c r="S63" s="88"/>
      <c r="T63" s="88"/>
      <c r="U63" s="89" t="e">
        <f>SUM(BG63:BJ63)</f>
        <v>#N/A</v>
      </c>
      <c r="V63" s="90" t="s">
        <v>24</v>
      </c>
      <c r="W63" s="89" t="e">
        <f>SUM(BL63:BO63)</f>
        <v>#N/A</v>
      </c>
      <c r="X63" s="91" t="e">
        <f>IF((W63=0)," ",U63/W63)</f>
        <v>#N/A</v>
      </c>
      <c r="Y63" s="92" t="e">
        <f>IF(AND(SUM(BB63:BE63)=0,OR(E63=0,E63=" ",SUM(BB60:BE63)=0))," ",SUM(BB63:BE63))</f>
        <v>#N/A</v>
      </c>
      <c r="Z63" s="93" t="str">
        <f>IF(ISERROR(RANK(Y63,Y60:Y63,0))=TRUE," ",IF(OR(AND(I63="x",L63="x"),AND(I63="x",O63="x"),AND(L63="x",O63="x")),0,RANK(Y63,Y60:Y63,0)))</f>
        <v xml:space="preserve"> </v>
      </c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3"/>
      <c r="AP63" s="3"/>
      <c r="AQ63" s="3"/>
      <c r="AR63" s="3"/>
      <c r="AS63" s="2"/>
      <c r="AT63" s="2"/>
      <c r="AU63" s="2"/>
      <c r="AV63" s="2"/>
      <c r="AW63" s="2"/>
      <c r="AX63" s="2"/>
      <c r="AY63" s="2"/>
      <c r="AZ63" s="2"/>
      <c r="BB63" s="39" t="e">
        <f>IF(OR(I63="x",I63="X",I63=""),0,IF(I63=3,2,1))</f>
        <v>#N/A</v>
      </c>
      <c r="BC63" s="39" t="e">
        <f>IF(OR(L63="x",L63="X",L63=""),0,IF(L63=3,2,1))</f>
        <v>#N/A</v>
      </c>
      <c r="BD63" s="39" t="e">
        <f>IF(OR(O63="x",O63="X",O63=""),0,IF(O63=3,2,1))</f>
        <v>#N/A</v>
      </c>
      <c r="BE63" s="39"/>
      <c r="BG63" s="62" t="e">
        <f>IF(OR(I63="x",I63="X"),0,I63)</f>
        <v>#N/A</v>
      </c>
      <c r="BH63" s="62" t="e">
        <f>IF(OR(L63="x",L63="X"),0,L63)</f>
        <v>#N/A</v>
      </c>
      <c r="BI63" s="62" t="e">
        <f>IF(OR(O63="x",O63="X"),0,O63)</f>
        <v>#N/A</v>
      </c>
      <c r="BJ63" s="62"/>
      <c r="BK63" s="63"/>
      <c r="BL63" s="62" t="e">
        <f>IF(OR(K63="x",K63="X"),0,K63)</f>
        <v>#N/A</v>
      </c>
      <c r="BM63" s="62" t="e">
        <f>IF(OR(N63="x",N63="X"),0,N63)</f>
        <v>#N/A</v>
      </c>
      <c r="BN63" s="62" t="e">
        <f>IF(OR(Q63="x",Q63="X"),0,Q63)</f>
        <v>#N/A</v>
      </c>
      <c r="BO63" s="62"/>
      <c r="BP63" s="41"/>
    </row>
    <row r="64" spans="1:68" ht="45.75" thickBot="1">
      <c r="A64" s="11" t="str">
        <f>CONCATENATE(E59," 3-4")</f>
        <v>X 3-4</v>
      </c>
    </row>
    <row r="65" spans="1:68" s="15" customFormat="1" ht="90.75" thickBot="1">
      <c r="A65" s="11" t="str">
        <f>CONCATENATE(E65," 1-2")</f>
        <v>X 1-2</v>
      </c>
      <c r="C65" s="28" t="str">
        <f>IF(C59="X","X",IF(C59-$B$1&gt;=[1]vylosovanie!$O$2,"X",C59+1))</f>
        <v>X</v>
      </c>
      <c r="D65" s="2" t="s">
        <v>6</v>
      </c>
      <c r="E65" s="29" t="str">
        <f>IF(C65="X","X",VLOOKUP(C65,[1]vylosovanie!$T$10:$U$99,2,0))</f>
        <v>X</v>
      </c>
      <c r="F65" s="30" t="s">
        <v>7</v>
      </c>
      <c r="G65" s="6" t="s">
        <v>8</v>
      </c>
      <c r="H65" s="6" t="s">
        <v>9</v>
      </c>
      <c r="I65" s="31">
        <v>1</v>
      </c>
      <c r="J65" s="32"/>
      <c r="K65" s="33"/>
      <c r="L65" s="31">
        <v>2</v>
      </c>
      <c r="M65" s="32"/>
      <c r="N65" s="33"/>
      <c r="O65" s="31">
        <v>3</v>
      </c>
      <c r="P65" s="32"/>
      <c r="Q65" s="33"/>
      <c r="R65" s="31">
        <v>4</v>
      </c>
      <c r="S65" s="32"/>
      <c r="T65" s="33"/>
      <c r="U65" s="34" t="s">
        <v>10</v>
      </c>
      <c r="V65" s="35"/>
      <c r="W65" s="36"/>
      <c r="X65" s="37" t="s">
        <v>11</v>
      </c>
      <c r="Y65" s="37" t="s">
        <v>12</v>
      </c>
      <c r="Z65" s="37" t="s">
        <v>13</v>
      </c>
      <c r="AA65" s="2" t="s">
        <v>14</v>
      </c>
      <c r="AB65" s="2"/>
      <c r="AD65" s="2" t="str">
        <f>IF(C65&lt;10,0,"")</f>
        <v/>
      </c>
      <c r="AE65" s="2" t="s">
        <v>15</v>
      </c>
      <c r="AF65" s="2"/>
      <c r="AG65" s="38" t="s">
        <v>16</v>
      </c>
      <c r="AH65" s="39" t="s">
        <v>17</v>
      </c>
      <c r="AI65" s="39" t="s">
        <v>18</v>
      </c>
      <c r="AJ65" s="39" t="s">
        <v>19</v>
      </c>
      <c r="AK65" s="39" t="s">
        <v>20</v>
      </c>
      <c r="AL65" s="39" t="s">
        <v>20</v>
      </c>
      <c r="AM65" s="39" t="s">
        <v>21</v>
      </c>
      <c r="AN65" s="10"/>
      <c r="AO65" s="40"/>
      <c r="AP65" s="40" t="str">
        <f>IF(C65&lt;10,0,"")</f>
        <v/>
      </c>
      <c r="AQ65" s="2" t="s">
        <v>15</v>
      </c>
      <c r="AR65" s="40"/>
      <c r="AS65" s="38" t="s">
        <v>16</v>
      </c>
      <c r="AT65" s="39" t="s">
        <v>17</v>
      </c>
      <c r="AU65" s="39" t="s">
        <v>18</v>
      </c>
      <c r="AV65" s="39" t="s">
        <v>19</v>
      </c>
      <c r="AW65" s="39" t="s">
        <v>20</v>
      </c>
      <c r="AX65" s="39" t="s">
        <v>20</v>
      </c>
      <c r="AY65" s="39" t="s">
        <v>21</v>
      </c>
      <c r="AZ65" s="10"/>
      <c r="BB65" s="6">
        <v>1</v>
      </c>
      <c r="BC65" s="6">
        <v>2</v>
      </c>
      <c r="BD65" s="6">
        <v>3</v>
      </c>
      <c r="BE65" s="6">
        <v>4</v>
      </c>
      <c r="BG65" s="15" t="s">
        <v>22</v>
      </c>
      <c r="BI65" s="8"/>
      <c r="BJ65" s="41"/>
      <c r="BK65" s="42"/>
      <c r="BL65" s="15" t="s">
        <v>23</v>
      </c>
      <c r="BN65" s="8"/>
      <c r="BO65" s="41"/>
      <c r="BP65" s="41"/>
    </row>
    <row r="66" spans="1:68" s="15" customFormat="1" ht="45.75" thickBot="1">
      <c r="A66" s="11" t="str">
        <f>CONCATENATE(E65," 1-3")</f>
        <v>X 1-3</v>
      </c>
      <c r="B66" s="15" t="str">
        <f>CONCATENATE(E65,D66)</f>
        <v>X1</v>
      </c>
      <c r="C66" s="43" t="str">
        <f>$E$1</f>
        <v>MŽ</v>
      </c>
      <c r="D66" s="44">
        <v>1</v>
      </c>
      <c r="E66" s="45" t="str">
        <f>IF(ISERROR(VLOOKUP($B66,[1]vylosovanie!$C$10:$M$269,8,0))=TRUE," ",VLOOKUP($B66,[1]vylosovanie!$C$10:$M$269,8,0))</f>
        <v xml:space="preserve"> </v>
      </c>
      <c r="F66" s="45" t="str">
        <f>IF(ISERROR(VLOOKUP($B66,[1]vylosovanie!$C$10:$M$269,9,0))=TRUE," ",VLOOKUP($B66,[1]vylosovanie!$C$10:$M$269,9,0))</f>
        <v xml:space="preserve"> </v>
      </c>
      <c r="G66" s="45" t="str">
        <f>IF(ISERROR(VLOOKUP($B66,[1]vylosovanie!$C$10:$M$269,10,0))=TRUE," ",VLOOKUP($B66,[1]vylosovanie!$C$10:$M$269,10,0))</f>
        <v xml:space="preserve"> </v>
      </c>
      <c r="H66" s="45" t="str">
        <f>IF(ISERROR(VLOOKUP($B66,[1]vylosovanie!$C$10:$M$269,11,0))=TRUE," ",VLOOKUP($B66,[1]vylosovanie!$C$10:$M$269,11,0))</f>
        <v xml:space="preserve"> </v>
      </c>
      <c r="I66" s="46"/>
      <c r="J66" s="47"/>
      <c r="K66" s="48"/>
      <c r="L66" s="49" t="e">
        <f>VLOOKUP(A65,'[1]zapisy skupiny'!$A$5:$AA$6403,26,0)</f>
        <v>#N/A</v>
      </c>
      <c r="M66" s="50" t="s">
        <v>24</v>
      </c>
      <c r="N66" s="51" t="e">
        <f>VLOOKUP(A65,'[1]zapisy skupiny'!$A$5:$AA$6403,27,0)</f>
        <v>#N/A</v>
      </c>
      <c r="O66" s="49" t="e">
        <f>VLOOKUP(A66,'[1]zapisy skupiny'!$A$5:$AA$6403,26,0)</f>
        <v>#N/A</v>
      </c>
      <c r="P66" s="50" t="s">
        <v>24</v>
      </c>
      <c r="Q66" s="51" t="e">
        <f>VLOOKUP(A66,'[1]zapisy skupiny'!$A$5:$AA$6403,27,0)</f>
        <v>#N/A</v>
      </c>
      <c r="R66" s="49" t="e">
        <f>VLOOKUP(A67,'[1]zapisy skupiny'!$A$5:$AA$6403,26,0)</f>
        <v>#N/A</v>
      </c>
      <c r="S66" s="50" t="s">
        <v>24</v>
      </c>
      <c r="T66" s="52" t="e">
        <f>VLOOKUP(A67,'[1]zapisy skupiny'!$A$5:$AA$6403,27,0)</f>
        <v>#N/A</v>
      </c>
      <c r="U66" s="53" t="e">
        <f>SUM(BG66:BJ66)</f>
        <v>#N/A</v>
      </c>
      <c r="V66" s="54" t="s">
        <v>24</v>
      </c>
      <c r="W66" s="53" t="e">
        <f>SUM(BL66:BO66)</f>
        <v>#N/A</v>
      </c>
      <c r="X66" s="55" t="e">
        <f>IF((W66=0)," ",U66/W66)</f>
        <v>#N/A</v>
      </c>
      <c r="Y66" s="56" t="e">
        <f>IF(AND(SUM(BB66:BE66)=0,OR(E66=0,E66=" ",SUM(BB66:BE69)=0))," ",SUM(BB66:BE66))</f>
        <v>#N/A</v>
      </c>
      <c r="Z66" s="57" t="str">
        <f>IF(ISERROR(RANK(Y66,Y66:Y69,0))=TRUE," ",IF(OR(AND(O66="x",L66="x"),AND(L66="x",R66="x"),AND(R66="x",O66="x")),0,RANK(Y66,Y66:Y69,0)))</f>
        <v xml:space="preserve"> </v>
      </c>
      <c r="AA66" s="15" t="s">
        <v>25</v>
      </c>
      <c r="AB66" s="2" t="s">
        <v>26</v>
      </c>
      <c r="AC66" s="2"/>
      <c r="AD66" s="2"/>
      <c r="AE66" s="2" t="str">
        <f>CONCATENATE(4,1,AD65,C65,1)</f>
        <v>41X1</v>
      </c>
      <c r="AF66" s="2" t="str">
        <f>E65</f>
        <v>X</v>
      </c>
      <c r="AG66" s="58">
        <f>IF(C65="X",0,AG61+1)</f>
        <v>0</v>
      </c>
      <c r="AH66" s="58"/>
      <c r="AI66" s="59" t="s">
        <v>27</v>
      </c>
      <c r="AJ66" s="58"/>
      <c r="AK66" s="60" t="e">
        <f>VLOOKUP(CONCATENATE(AF66,MID(AI66,2,1)),[1]vylosovanie!$C$10:$J$209,8,0)</f>
        <v>#N/A</v>
      </c>
      <c r="AL66" s="60" t="e">
        <f>VLOOKUP(CONCATENATE(AF66,RIGHT(AI66,1)),[1]vylosovanie!$C$10:$J$209,8,0)</f>
        <v>#N/A</v>
      </c>
      <c r="AM66" s="58" t="e">
        <f>VLOOKUP(CONCATENATE(AF66,VLOOKUP(AI66,$BU$6:$BV$11,2,0)),[1]vylosovanie!$C$10:$J$209,8,0)</f>
        <v>#N/A</v>
      </c>
      <c r="AN66" s="8"/>
      <c r="AO66" s="61"/>
      <c r="AP66" s="61"/>
      <c r="AQ66" s="61" t="str">
        <f>CONCATENATE(4,1,AD65,C65,2)</f>
        <v>41X2</v>
      </c>
      <c r="AR66" s="61" t="str">
        <f>E65</f>
        <v>X</v>
      </c>
      <c r="AS66" s="58">
        <f>IF(AG66=0,0,AG66+1)</f>
        <v>0</v>
      </c>
      <c r="AT66" s="58"/>
      <c r="AU66" s="58" t="s">
        <v>28</v>
      </c>
      <c r="AV66" s="58"/>
      <c r="AW66" s="60" t="e">
        <f>VLOOKUP(CONCATENATE(AR66,MID(AU66,2,1)),[1]vylosovanie!$C$10:$J$209,8,0)</f>
        <v>#N/A</v>
      </c>
      <c r="AX66" s="60" t="e">
        <f>VLOOKUP(CONCATENATE(AR66,RIGHT(AU66,1)),[1]vylosovanie!$C$10:$J$209,8,0)</f>
        <v>#N/A</v>
      </c>
      <c r="AY66" s="58" t="e">
        <f>VLOOKUP(CONCATENATE(AR66,VLOOKUP(AU66,$BU$6:$BV$11,2,0)),[1]vylosovanie!$C$10:$J$209,8,0)</f>
        <v>#N/A</v>
      </c>
      <c r="AZ66" s="8"/>
      <c r="BB66" s="39"/>
      <c r="BC66" s="39" t="e">
        <f>IF(OR(L66="x",L66="X",L66=""),0,IF(L66=3,2,1))</f>
        <v>#N/A</v>
      </c>
      <c r="BD66" s="39" t="e">
        <f>IF(OR(O66="x",O66="X",O66=""),0,IF(O66=3,2,1))</f>
        <v>#N/A</v>
      </c>
      <c r="BE66" s="39" t="e">
        <f>IF(OR(R66="x",R66="X",R66=""),0,IF(R66=3,2,1))</f>
        <v>#N/A</v>
      </c>
      <c r="BG66" s="62"/>
      <c r="BH66" s="62" t="e">
        <f>IF(OR(L66="x",L66="X"),0,L66)</f>
        <v>#N/A</v>
      </c>
      <c r="BI66" s="62" t="e">
        <f>IF(OR(O66="x",O66="X"),0,O66)</f>
        <v>#N/A</v>
      </c>
      <c r="BJ66" s="62" t="e">
        <f>IF(OR(R66="x",R66="X"),0,R66)</f>
        <v>#N/A</v>
      </c>
      <c r="BK66" s="63"/>
      <c r="BL66" s="62"/>
      <c r="BM66" s="62" t="e">
        <f>IF(OR(N66="x",N66="X"),0,N66)</f>
        <v>#N/A</v>
      </c>
      <c r="BN66" s="62" t="e">
        <f>IF(OR(Q66="x",Q66="X"),0,Q66)</f>
        <v>#N/A</v>
      </c>
      <c r="BO66" s="62" t="e">
        <f>IF(OR(T66="x",T66="X"),0,T66)</f>
        <v>#N/A</v>
      </c>
      <c r="BP66" s="41"/>
    </row>
    <row r="67" spans="1:68" s="15" customFormat="1" ht="45.75" thickBot="1">
      <c r="A67" s="11" t="str">
        <f>CONCATENATE(E65," 1-4")</f>
        <v>X 1-4</v>
      </c>
      <c r="B67" s="15" t="str">
        <f>CONCATENATE(E65,D67)</f>
        <v>X2</v>
      </c>
      <c r="C67" s="43"/>
      <c r="D67" s="44">
        <v>2</v>
      </c>
      <c r="E67" s="45" t="str">
        <f>IF(ISERROR(VLOOKUP($B67,[1]vylosovanie!$C$10:$M$269,8,0))=TRUE," ",VLOOKUP($B67,[1]vylosovanie!$C$10:$M$269,8,0))</f>
        <v xml:space="preserve"> </v>
      </c>
      <c r="F67" s="45" t="str">
        <f>IF(ISERROR(VLOOKUP($B67,[1]vylosovanie!$C$10:$M$269,9,0))=TRUE," ",VLOOKUP($B67,[1]vylosovanie!$C$10:$M$269,9,0))</f>
        <v xml:space="preserve"> </v>
      </c>
      <c r="G67" s="45" t="str">
        <f>IF(ISERROR(VLOOKUP($B67,[1]vylosovanie!$C$10:$M$269,10,0))=TRUE," ",VLOOKUP($B67,[1]vylosovanie!$C$10:$M$269,10,0))</f>
        <v xml:space="preserve"> </v>
      </c>
      <c r="H67" s="45" t="str">
        <f>IF(ISERROR(VLOOKUP($B67,[1]vylosovanie!$C$10:$M$269,11,0))=TRUE," ",VLOOKUP($B67,[1]vylosovanie!$C$10:$M$269,11,0))</f>
        <v xml:space="preserve"> </v>
      </c>
      <c r="I67" s="64" t="e">
        <f>N66</f>
        <v>#N/A</v>
      </c>
      <c r="J67" s="65" t="s">
        <v>24</v>
      </c>
      <c r="K67" s="66" t="e">
        <f>L66</f>
        <v>#N/A</v>
      </c>
      <c r="L67" s="67"/>
      <c r="M67" s="68"/>
      <c r="N67" s="69"/>
      <c r="O67" s="70" t="e">
        <f>VLOOKUP(A68,'[1]zapisy skupiny'!$A$5:$AA$6403,26,0)</f>
        <v>#N/A</v>
      </c>
      <c r="P67" s="65" t="s">
        <v>24</v>
      </c>
      <c r="Q67" s="71" t="e">
        <f>VLOOKUP(A68,'[1]zapisy skupiny'!$A$5:$AA$6403,27,0)</f>
        <v>#N/A</v>
      </c>
      <c r="R67" s="70" t="e">
        <f>VLOOKUP(A69,'[1]zapisy skupiny'!$A$5:$AA$6403,26,0)</f>
        <v>#N/A</v>
      </c>
      <c r="S67" s="65" t="s">
        <v>24</v>
      </c>
      <c r="T67" s="72" t="e">
        <f>VLOOKUP(A69,'[1]zapisy skupiny'!$A$5:$AA$6403,27,0)</f>
        <v>#N/A</v>
      </c>
      <c r="U67" s="73" t="e">
        <f>SUM(BG67:BJ67)</f>
        <v>#N/A</v>
      </c>
      <c r="V67" s="74" t="s">
        <v>24</v>
      </c>
      <c r="W67" s="73" t="e">
        <f>SUM(BL67:BO67)</f>
        <v>#N/A</v>
      </c>
      <c r="X67" s="75" t="e">
        <f>IF((W67=0)," ",U67/W67)</f>
        <v>#N/A</v>
      </c>
      <c r="Y67" s="76" t="e">
        <f>IF(AND(SUM(BB67:BE67)=0,OR(E67=0,E67=" ",SUM(BB66:BE69)=0))," ",SUM(BB67:BE67))</f>
        <v>#N/A</v>
      </c>
      <c r="Z67" s="77" t="str">
        <f>IF(ISERROR(RANK(Y67,Y66:Y69,0))=TRUE," ",IF(OR(AND(I67="x",O67="x"),AND(I67="x",R67="x"),AND(R67="x",O67="x")),0,RANK(Y67,Y66:Y69,0)))</f>
        <v xml:space="preserve"> </v>
      </c>
      <c r="AA67" s="15" t="s">
        <v>29</v>
      </c>
      <c r="AB67" s="2" t="s">
        <v>30</v>
      </c>
      <c r="AC67" s="2"/>
      <c r="AD67" s="2"/>
      <c r="AE67" s="2" t="str">
        <f>CONCATENATE(4,2,AD65,C65,1)</f>
        <v>42X1</v>
      </c>
      <c r="AF67" s="2" t="str">
        <f>E65</f>
        <v>X</v>
      </c>
      <c r="AG67" s="58">
        <f>IF(AS66=0,0,AS66+1)</f>
        <v>0</v>
      </c>
      <c r="AH67" s="58"/>
      <c r="AI67" s="58" t="s">
        <v>31</v>
      </c>
      <c r="AJ67" s="58"/>
      <c r="AK67" s="60" t="e">
        <f>VLOOKUP(CONCATENATE(AF67,MID(AI67,2,1)),[1]vylosovanie!$C$10:$J$209,8,0)</f>
        <v>#N/A</v>
      </c>
      <c r="AL67" s="60" t="e">
        <f>VLOOKUP(CONCATENATE(AF67,RIGHT(AI67,1)),[1]vylosovanie!$C$10:$J$209,8,0)</f>
        <v>#N/A</v>
      </c>
      <c r="AM67" s="58" t="e">
        <f>VLOOKUP(CONCATENATE(AF67,VLOOKUP(AI67,$BU$6:$BV$11,2,0)),[1]vylosovanie!$C$10:$J$209,8,0)</f>
        <v>#N/A</v>
      </c>
      <c r="AN67" s="8"/>
      <c r="AO67" s="61"/>
      <c r="AP67" s="61"/>
      <c r="AQ67" s="61" t="str">
        <f>CONCATENATE(4,2,AD65,C65,2)</f>
        <v>42X2</v>
      </c>
      <c r="AR67" s="61" t="str">
        <f>E65</f>
        <v>X</v>
      </c>
      <c r="AS67" s="58">
        <f>IF(AG67=0,0,AG67+1)</f>
        <v>0</v>
      </c>
      <c r="AT67" s="58"/>
      <c r="AU67" s="58" t="s">
        <v>32</v>
      </c>
      <c r="AV67" s="58"/>
      <c r="AW67" s="60" t="e">
        <f>VLOOKUP(CONCATENATE(AR67,MID(AU67,2,1)),[1]vylosovanie!$C$10:$J$209,8,0)</f>
        <v>#N/A</v>
      </c>
      <c r="AX67" s="60" t="e">
        <f>VLOOKUP(CONCATENATE(AR67,RIGHT(AU67,1)),[1]vylosovanie!$C$10:$J$209,8,0)</f>
        <v>#N/A</v>
      </c>
      <c r="AY67" s="58" t="e">
        <f>VLOOKUP(CONCATENATE(AR67,VLOOKUP(AU67,$BU$6:$BV$11,2,0)),[1]vylosovanie!$C$10:$J$209,8,0)</f>
        <v>#N/A</v>
      </c>
      <c r="AZ67" s="8"/>
      <c r="BB67" s="39" t="e">
        <f>IF(OR(I67="x",I67="X",I67=""),0,IF(I67=3,2,1))</f>
        <v>#N/A</v>
      </c>
      <c r="BC67" s="39"/>
      <c r="BD67" s="39" t="e">
        <f>IF(OR(O67="x",O67="X",O67=""),0,IF(O67=3,2,1))</f>
        <v>#N/A</v>
      </c>
      <c r="BE67" s="39" t="e">
        <f>IF(OR(R67="x",R67="X",R67=""),0,IF(R67=3,2,1))</f>
        <v>#N/A</v>
      </c>
      <c r="BG67" s="62" t="e">
        <f>IF(OR(I67="x",I67="X"),0,I67)</f>
        <v>#N/A</v>
      </c>
      <c r="BH67" s="62"/>
      <c r="BI67" s="62" t="e">
        <f>IF(OR(O67="x",O67="X"),0,O67)</f>
        <v>#N/A</v>
      </c>
      <c r="BJ67" s="62" t="e">
        <f>IF(OR(R67="x",R67="X"),0,R67)</f>
        <v>#N/A</v>
      </c>
      <c r="BK67" s="63"/>
      <c r="BL67" s="62" t="e">
        <f>IF(OR(K67="x",K67="X"),0,K67)</f>
        <v>#N/A</v>
      </c>
      <c r="BM67" s="62"/>
      <c r="BN67" s="62" t="e">
        <f>IF(OR(Q67="x",Q67="X"),0,Q67)</f>
        <v>#N/A</v>
      </c>
      <c r="BO67" s="62" t="e">
        <f>IF(OR(T67="x",T67="X"),0,T67)</f>
        <v>#N/A</v>
      </c>
      <c r="BP67" s="41"/>
    </row>
    <row r="68" spans="1:68" s="15" customFormat="1" ht="45.75" thickBot="1">
      <c r="A68" s="11" t="str">
        <f>CONCATENATE(E65," 2-3")</f>
        <v>X 2-3</v>
      </c>
      <c r="B68" s="15" t="str">
        <f>CONCATENATE(E65,D68)</f>
        <v>X3</v>
      </c>
      <c r="C68" s="43"/>
      <c r="D68" s="44">
        <v>3</v>
      </c>
      <c r="E68" s="45" t="str">
        <f>IF(ISERROR(VLOOKUP($B68,[1]vylosovanie!$C$10:$M$269,8,0))=TRUE," ",VLOOKUP($B68,[1]vylosovanie!$C$10:$M$269,8,0))</f>
        <v xml:space="preserve"> </v>
      </c>
      <c r="F68" s="45" t="str">
        <f>IF(ISERROR(VLOOKUP($B68,[1]vylosovanie!$C$10:$M$269,9,0))=TRUE," ",VLOOKUP($B68,[1]vylosovanie!$C$10:$M$269,9,0))</f>
        <v xml:space="preserve"> </v>
      </c>
      <c r="G68" s="45" t="str">
        <f>IF(ISERROR(VLOOKUP($B68,[1]vylosovanie!$C$10:$M$269,10,0))=TRUE," ",VLOOKUP($B68,[1]vylosovanie!$C$10:$M$269,10,0))</f>
        <v xml:space="preserve"> </v>
      </c>
      <c r="H68" s="45" t="str">
        <f>IF(ISERROR(VLOOKUP($B68,[1]vylosovanie!$C$10:$M$269,11,0))=TRUE," ",VLOOKUP($B68,[1]vylosovanie!$C$10:$M$269,11,0))</f>
        <v xml:space="preserve"> </v>
      </c>
      <c r="I68" s="64" t="e">
        <f>Q66</f>
        <v>#N/A</v>
      </c>
      <c r="J68" s="65" t="s">
        <v>24</v>
      </c>
      <c r="K68" s="66" t="e">
        <f>O66</f>
        <v>#N/A</v>
      </c>
      <c r="L68" s="78" t="e">
        <f>Q67</f>
        <v>#N/A</v>
      </c>
      <c r="M68" s="79" t="s">
        <v>24</v>
      </c>
      <c r="N68" s="80" t="e">
        <f>O67</f>
        <v>#N/A</v>
      </c>
      <c r="O68" s="67"/>
      <c r="P68" s="68"/>
      <c r="Q68" s="69"/>
      <c r="R68" s="70" t="e">
        <f>VLOOKUP(A70,'[1]zapisy skupiny'!$A$5:$AA$6403,26,0)</f>
        <v>#N/A</v>
      </c>
      <c r="S68" s="65" t="s">
        <v>24</v>
      </c>
      <c r="T68" s="72" t="e">
        <f>VLOOKUP(A70,'[1]zapisy skupiny'!$A$5:$AA$6403,27,0)</f>
        <v>#N/A</v>
      </c>
      <c r="U68" s="73" t="e">
        <f>SUM(BG68:BJ68)</f>
        <v>#N/A</v>
      </c>
      <c r="V68" s="74" t="s">
        <v>24</v>
      </c>
      <c r="W68" s="73" t="e">
        <f>SUM(BL68:BO68)</f>
        <v>#N/A</v>
      </c>
      <c r="X68" s="75" t="e">
        <f>IF((W68=0)," ",U68/W68)</f>
        <v>#N/A</v>
      </c>
      <c r="Y68" s="76" t="e">
        <f>IF(AND(SUM(BB68:BE68)=0,OR(E68=0,E68=" ",SUM(BB66:BE69)=0))," ",SUM(BB68:BE68))</f>
        <v>#N/A</v>
      </c>
      <c r="Z68" s="77" t="str">
        <f>IF(ISERROR(RANK(Y68,Y66:Y69,0))=TRUE," ",IF(OR(AND(I68="x",L68="x"),AND(I68="x",R68="x"),AND(L68="x",R68="x")),0,RANK(Y68,Y66:Y69,0)))</f>
        <v xml:space="preserve"> </v>
      </c>
      <c r="AA68" s="15" t="s">
        <v>33</v>
      </c>
      <c r="AB68" s="2" t="s">
        <v>34</v>
      </c>
      <c r="AC68" s="2"/>
      <c r="AD68" s="2"/>
      <c r="AE68" s="2" t="str">
        <f>CONCATENATE(4,3,AD65,C65,1)</f>
        <v>43X1</v>
      </c>
      <c r="AF68" s="2" t="str">
        <f>E65</f>
        <v>X</v>
      </c>
      <c r="AG68" s="58">
        <f>IF(AS67=0,0,AS67+1)</f>
        <v>0</v>
      </c>
      <c r="AH68" s="58"/>
      <c r="AI68" s="58" t="s">
        <v>35</v>
      </c>
      <c r="AJ68" s="58"/>
      <c r="AK68" s="60" t="e">
        <f>VLOOKUP(CONCATENATE(AF68,MID(AI68,2,1)),[1]vylosovanie!$C$10:$J$209,8,0)</f>
        <v>#N/A</v>
      </c>
      <c r="AL68" s="60" t="e">
        <f>VLOOKUP(CONCATENATE(AF68,RIGHT(AI68,1)),[1]vylosovanie!$C$10:$J$209,8,0)</f>
        <v>#N/A</v>
      </c>
      <c r="AM68" s="58" t="e">
        <f>VLOOKUP(CONCATENATE(AF68,VLOOKUP(AI68,$BU$6:$BV$11,2,0)),[1]vylosovanie!$C$10:$J$209,8,0)</f>
        <v>#N/A</v>
      </c>
      <c r="AN68" s="8"/>
      <c r="AO68" s="61"/>
      <c r="AP68" s="61"/>
      <c r="AQ68" s="61" t="str">
        <f>CONCATENATE(4,3,AD65,C65,2)</f>
        <v>43X2</v>
      </c>
      <c r="AR68" s="61" t="str">
        <f>E65</f>
        <v>X</v>
      </c>
      <c r="AS68" s="58">
        <f>IF(AG68=0,0,AG68+1)</f>
        <v>0</v>
      </c>
      <c r="AT68" s="58"/>
      <c r="AU68" s="58" t="s">
        <v>36</v>
      </c>
      <c r="AV68" s="58"/>
      <c r="AW68" s="60" t="e">
        <f>VLOOKUP(CONCATENATE(AR68,MID(AU68,2,1)),[1]vylosovanie!$C$10:$J$209,8,0)</f>
        <v>#N/A</v>
      </c>
      <c r="AX68" s="60" t="e">
        <f>VLOOKUP(CONCATENATE(AR68,RIGHT(AU68,1)),[1]vylosovanie!$C$10:$J$209,8,0)</f>
        <v>#N/A</v>
      </c>
      <c r="AY68" s="58" t="e">
        <f>VLOOKUP(CONCATENATE(AR68,VLOOKUP(AU68,$BU$6:$BV$11,2,0)),[1]vylosovanie!$C$10:$J$209,8,0)</f>
        <v>#N/A</v>
      </c>
      <c r="AZ68" s="8"/>
      <c r="BB68" s="39" t="e">
        <f>IF(OR(I68="x",I68="X",I68=""),0,IF(I68=3,2,1))</f>
        <v>#N/A</v>
      </c>
      <c r="BC68" s="39" t="e">
        <f>IF(OR(L68="x",L68="X",L68=""),0,IF(L68=3,2,1))</f>
        <v>#N/A</v>
      </c>
      <c r="BD68" s="39"/>
      <c r="BE68" s="39" t="e">
        <f>IF(OR(R68="x",R68="X",R68=""),0,IF(R68=3,2,1))</f>
        <v>#N/A</v>
      </c>
      <c r="BG68" s="62" t="e">
        <f>IF(OR(I68="x",I68="X"),0,I68)</f>
        <v>#N/A</v>
      </c>
      <c r="BH68" s="62" t="e">
        <f>IF(OR(L68="x",L68="X"),0,L68)</f>
        <v>#N/A</v>
      </c>
      <c r="BI68" s="62"/>
      <c r="BJ68" s="62" t="e">
        <f>IF(OR(R68="x",R68="X"),0,R68)</f>
        <v>#N/A</v>
      </c>
      <c r="BK68" s="63"/>
      <c r="BL68" s="62" t="e">
        <f>IF(OR(K68="x",K68="X"),0,K68)</f>
        <v>#N/A</v>
      </c>
      <c r="BM68" s="62" t="e">
        <f>IF(OR(N68="x",N68="X"),0,N68)</f>
        <v>#N/A</v>
      </c>
      <c r="BN68" s="62"/>
      <c r="BO68" s="62" t="e">
        <f>IF(OR(T68="x",T68="X"),0,T68)</f>
        <v>#N/A</v>
      </c>
      <c r="BP68" s="41"/>
    </row>
    <row r="69" spans="1:68" s="15" customFormat="1" ht="45.75" thickBot="1">
      <c r="A69" s="11" t="str">
        <f>CONCATENATE(E65," 2-4")</f>
        <v>X 2-4</v>
      </c>
      <c r="B69" s="15" t="str">
        <f>CONCATENATE(E65,D69)</f>
        <v>X4</v>
      </c>
      <c r="C69" s="43"/>
      <c r="D69" s="44">
        <v>4</v>
      </c>
      <c r="E69" s="45" t="str">
        <f>IF(ISERROR(VLOOKUP($B69,[1]vylosovanie!$C$10:$M$269,8,0))=TRUE," ",VLOOKUP($B69,[1]vylosovanie!$C$10:$M$269,8,0))</f>
        <v xml:space="preserve"> </v>
      </c>
      <c r="F69" s="45" t="str">
        <f>IF(ISERROR(VLOOKUP($B69,[1]vylosovanie!$C$10:$M$269,9,0))=TRUE," ",VLOOKUP($B69,[1]vylosovanie!$C$10:$M$269,9,0))</f>
        <v xml:space="preserve"> </v>
      </c>
      <c r="G69" s="45" t="str">
        <f>IF(ISERROR(VLOOKUP($B69,[1]vylosovanie!$C$10:$M$269,10,0))=TRUE," ",VLOOKUP($B69,[1]vylosovanie!$C$10:$M$269,10,0))</f>
        <v xml:space="preserve"> </v>
      </c>
      <c r="H69" s="45" t="str">
        <f>IF(ISERROR(VLOOKUP($B69,[1]vylosovanie!$C$10:$M$269,11,0))=TRUE," ",VLOOKUP($B69,[1]vylosovanie!$C$10:$M$269,11,0))</f>
        <v xml:space="preserve"> </v>
      </c>
      <c r="I69" s="81" t="e">
        <f>T66</f>
        <v>#N/A</v>
      </c>
      <c r="J69" s="82" t="s">
        <v>24</v>
      </c>
      <c r="K69" s="83" t="e">
        <f>R66</f>
        <v>#N/A</v>
      </c>
      <c r="L69" s="84" t="e">
        <f>T67</f>
        <v>#N/A</v>
      </c>
      <c r="M69" s="85" t="s">
        <v>24</v>
      </c>
      <c r="N69" s="86" t="e">
        <f>R67</f>
        <v>#N/A</v>
      </c>
      <c r="O69" s="84" t="e">
        <f>T68</f>
        <v>#N/A</v>
      </c>
      <c r="P69" s="85" t="s">
        <v>24</v>
      </c>
      <c r="Q69" s="86" t="e">
        <f>R68</f>
        <v>#N/A</v>
      </c>
      <c r="R69" s="87"/>
      <c r="S69" s="88"/>
      <c r="T69" s="88"/>
      <c r="U69" s="89" t="e">
        <f>SUM(BG69:BJ69)</f>
        <v>#N/A</v>
      </c>
      <c r="V69" s="90" t="s">
        <v>24</v>
      </c>
      <c r="W69" s="89" t="e">
        <f>SUM(BL69:BO69)</f>
        <v>#N/A</v>
      </c>
      <c r="X69" s="91" t="e">
        <f>IF((W69=0)," ",U69/W69)</f>
        <v>#N/A</v>
      </c>
      <c r="Y69" s="92" t="e">
        <f>IF(AND(SUM(BB69:BE69)=0,OR(E69=0,E69=" ",SUM(BB66:BE69)=0))," ",SUM(BB69:BE69))</f>
        <v>#N/A</v>
      </c>
      <c r="Z69" s="93" t="str">
        <f>IF(ISERROR(RANK(Y69,Y66:Y69,0))=TRUE," ",IF(OR(AND(I69="x",L69="x"),AND(I69="x",O69="x"),AND(L69="x",O69="x")),0,RANK(Y69,Y66:Y69,0)))</f>
        <v xml:space="preserve"> 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3"/>
      <c r="AP69" s="3"/>
      <c r="AQ69" s="3"/>
      <c r="AR69" s="3"/>
      <c r="AS69" s="2"/>
      <c r="AT69" s="2"/>
      <c r="AU69" s="2"/>
      <c r="AV69" s="2"/>
      <c r="AW69" s="2"/>
      <c r="AX69" s="2"/>
      <c r="AY69" s="2"/>
      <c r="AZ69" s="2"/>
      <c r="BB69" s="39" t="e">
        <f>IF(OR(I69="x",I69="X",I69=""),0,IF(I69=3,2,1))</f>
        <v>#N/A</v>
      </c>
      <c r="BC69" s="39" t="e">
        <f>IF(OR(L69="x",L69="X",L69=""),0,IF(L69=3,2,1))</f>
        <v>#N/A</v>
      </c>
      <c r="BD69" s="39" t="e">
        <f>IF(OR(O69="x",O69="X",O69=""),0,IF(O69=3,2,1))</f>
        <v>#N/A</v>
      </c>
      <c r="BE69" s="39"/>
      <c r="BG69" s="62" t="e">
        <f>IF(OR(I69="x",I69="X"),0,I69)</f>
        <v>#N/A</v>
      </c>
      <c r="BH69" s="62" t="e">
        <f>IF(OR(L69="x",L69="X"),0,L69)</f>
        <v>#N/A</v>
      </c>
      <c r="BI69" s="62" t="e">
        <f>IF(OR(O69="x",O69="X"),0,O69)</f>
        <v>#N/A</v>
      </c>
      <c r="BJ69" s="62"/>
      <c r="BK69" s="63"/>
      <c r="BL69" s="62" t="e">
        <f>IF(OR(K69="x",K69="X"),0,K69)</f>
        <v>#N/A</v>
      </c>
      <c r="BM69" s="62" t="e">
        <f>IF(OR(N69="x",N69="X"),0,N69)</f>
        <v>#N/A</v>
      </c>
      <c r="BN69" s="62" t="e">
        <f>IF(OR(Q69="x",Q69="X"),0,Q69)</f>
        <v>#N/A</v>
      </c>
      <c r="BO69" s="62"/>
      <c r="BP69" s="41"/>
    </row>
    <row r="70" spans="1:68" ht="45.75" thickBot="1">
      <c r="A70" s="11" t="str">
        <f>CONCATENATE(E65," 3-4")</f>
        <v>X 3-4</v>
      </c>
    </row>
    <row r="71" spans="1:68" s="15" customFormat="1" ht="90.75" thickBot="1">
      <c r="A71" s="11" t="str">
        <f>CONCATENATE(E71," 1-2")</f>
        <v>X 1-2</v>
      </c>
      <c r="C71" s="28" t="str">
        <f>IF(C65="X","X",IF(C65-$B$1&gt;=[1]vylosovanie!$O$2,"X",C65+1))</f>
        <v>X</v>
      </c>
      <c r="D71" s="2" t="s">
        <v>6</v>
      </c>
      <c r="E71" s="29" t="str">
        <f>IF(C71="X","X",VLOOKUP(C71,[1]vylosovanie!$T$10:$U$99,2,0))</f>
        <v>X</v>
      </c>
      <c r="F71" s="30" t="s">
        <v>7</v>
      </c>
      <c r="G71" s="6" t="s">
        <v>8</v>
      </c>
      <c r="H71" s="6" t="s">
        <v>9</v>
      </c>
      <c r="I71" s="31">
        <v>1</v>
      </c>
      <c r="J71" s="32"/>
      <c r="K71" s="33"/>
      <c r="L71" s="31">
        <v>2</v>
      </c>
      <c r="M71" s="32"/>
      <c r="N71" s="33"/>
      <c r="O71" s="31">
        <v>3</v>
      </c>
      <c r="P71" s="32"/>
      <c r="Q71" s="33"/>
      <c r="R71" s="31">
        <v>4</v>
      </c>
      <c r="S71" s="32"/>
      <c r="T71" s="33"/>
      <c r="U71" s="34" t="s">
        <v>10</v>
      </c>
      <c r="V71" s="35"/>
      <c r="W71" s="36"/>
      <c r="X71" s="37" t="s">
        <v>11</v>
      </c>
      <c r="Y71" s="37" t="s">
        <v>12</v>
      </c>
      <c r="Z71" s="37" t="s">
        <v>13</v>
      </c>
      <c r="AA71" s="2" t="s">
        <v>14</v>
      </c>
      <c r="AB71" s="2"/>
      <c r="AD71" s="2" t="str">
        <f>IF(C71&lt;10,0,"")</f>
        <v/>
      </c>
      <c r="AE71" s="2" t="s">
        <v>15</v>
      </c>
      <c r="AF71" s="2"/>
      <c r="AG71" s="38" t="s">
        <v>16</v>
      </c>
      <c r="AH71" s="39" t="s">
        <v>17</v>
      </c>
      <c r="AI71" s="39" t="s">
        <v>18</v>
      </c>
      <c r="AJ71" s="39" t="s">
        <v>19</v>
      </c>
      <c r="AK71" s="39" t="s">
        <v>20</v>
      </c>
      <c r="AL71" s="39" t="s">
        <v>20</v>
      </c>
      <c r="AM71" s="39" t="s">
        <v>21</v>
      </c>
      <c r="AN71" s="10"/>
      <c r="AO71" s="40"/>
      <c r="AP71" s="40" t="str">
        <f>IF(C71&lt;10,0,"")</f>
        <v/>
      </c>
      <c r="AQ71" s="2" t="s">
        <v>15</v>
      </c>
      <c r="AR71" s="40"/>
      <c r="AS71" s="38" t="s">
        <v>16</v>
      </c>
      <c r="AT71" s="39" t="s">
        <v>17</v>
      </c>
      <c r="AU71" s="39" t="s">
        <v>18</v>
      </c>
      <c r="AV71" s="39" t="s">
        <v>19</v>
      </c>
      <c r="AW71" s="39" t="s">
        <v>20</v>
      </c>
      <c r="AX71" s="39" t="s">
        <v>20</v>
      </c>
      <c r="AY71" s="39" t="s">
        <v>21</v>
      </c>
      <c r="AZ71" s="10"/>
      <c r="BB71" s="6">
        <v>1</v>
      </c>
      <c r="BC71" s="6">
        <v>2</v>
      </c>
      <c r="BD71" s="6">
        <v>3</v>
      </c>
      <c r="BE71" s="6">
        <v>4</v>
      </c>
      <c r="BG71" s="15" t="s">
        <v>22</v>
      </c>
      <c r="BI71" s="8"/>
      <c r="BJ71" s="41"/>
      <c r="BK71" s="42"/>
      <c r="BL71" s="15" t="s">
        <v>23</v>
      </c>
      <c r="BN71" s="8"/>
      <c r="BO71" s="41"/>
      <c r="BP71" s="41"/>
    </row>
    <row r="72" spans="1:68" s="15" customFormat="1" ht="45.75" thickBot="1">
      <c r="A72" s="11" t="str">
        <f>CONCATENATE(E71," 1-3")</f>
        <v>X 1-3</v>
      </c>
      <c r="B72" s="15" t="str">
        <f>CONCATENATE(E71,D72)</f>
        <v>X1</v>
      </c>
      <c r="C72" s="43" t="str">
        <f>$E$1</f>
        <v>MŽ</v>
      </c>
      <c r="D72" s="44">
        <v>1</v>
      </c>
      <c r="E72" s="45" t="str">
        <f>IF(ISERROR(VLOOKUP($B72,[1]vylosovanie!$C$10:$M$269,8,0))=TRUE," ",VLOOKUP($B72,[1]vylosovanie!$C$10:$M$269,8,0))</f>
        <v xml:space="preserve"> </v>
      </c>
      <c r="F72" s="45" t="str">
        <f>IF(ISERROR(VLOOKUP($B72,[1]vylosovanie!$C$10:$M$269,9,0))=TRUE," ",VLOOKUP($B72,[1]vylosovanie!$C$10:$M$269,9,0))</f>
        <v xml:space="preserve"> </v>
      </c>
      <c r="G72" s="45" t="str">
        <f>IF(ISERROR(VLOOKUP($B72,[1]vylosovanie!$C$10:$M$269,10,0))=TRUE," ",VLOOKUP($B72,[1]vylosovanie!$C$10:$M$269,10,0))</f>
        <v xml:space="preserve"> </v>
      </c>
      <c r="H72" s="45" t="str">
        <f>IF(ISERROR(VLOOKUP($B72,[1]vylosovanie!$C$10:$M$269,11,0))=TRUE," ",VLOOKUP($B72,[1]vylosovanie!$C$10:$M$269,11,0))</f>
        <v xml:space="preserve"> </v>
      </c>
      <c r="I72" s="46"/>
      <c r="J72" s="47"/>
      <c r="K72" s="48"/>
      <c r="L72" s="49" t="e">
        <f>VLOOKUP(A71,'[1]zapisy skupiny'!$A$5:$AA$6403,26,0)</f>
        <v>#N/A</v>
      </c>
      <c r="M72" s="50" t="s">
        <v>24</v>
      </c>
      <c r="N72" s="51" t="e">
        <f>VLOOKUP(A71,'[1]zapisy skupiny'!$A$5:$AA$6403,27,0)</f>
        <v>#N/A</v>
      </c>
      <c r="O72" s="49" t="e">
        <f>VLOOKUP(A72,'[1]zapisy skupiny'!$A$5:$AA$6403,26,0)</f>
        <v>#N/A</v>
      </c>
      <c r="P72" s="50" t="s">
        <v>24</v>
      </c>
      <c r="Q72" s="51" t="e">
        <f>VLOOKUP(A72,'[1]zapisy skupiny'!$A$5:$AA$6403,27,0)</f>
        <v>#N/A</v>
      </c>
      <c r="R72" s="49" t="e">
        <f>VLOOKUP(A73,'[1]zapisy skupiny'!$A$5:$AA$6403,26,0)</f>
        <v>#N/A</v>
      </c>
      <c r="S72" s="50" t="s">
        <v>24</v>
      </c>
      <c r="T72" s="52" t="e">
        <f>VLOOKUP(A73,'[1]zapisy skupiny'!$A$5:$AA$6403,27,0)</f>
        <v>#N/A</v>
      </c>
      <c r="U72" s="53" t="e">
        <f>SUM(BG72:BJ72)</f>
        <v>#N/A</v>
      </c>
      <c r="V72" s="54" t="s">
        <v>24</v>
      </c>
      <c r="W72" s="53" t="e">
        <f>SUM(BL72:BO72)</f>
        <v>#N/A</v>
      </c>
      <c r="X72" s="55" t="e">
        <f>IF((W72=0)," ",U72/W72)</f>
        <v>#N/A</v>
      </c>
      <c r="Y72" s="56" t="e">
        <f>IF(AND(SUM(BB72:BE72)=0,OR(E72=0,E72=" ",SUM(BB72:BE75)=0))," ",SUM(BB72:BE72))</f>
        <v>#N/A</v>
      </c>
      <c r="Z72" s="57" t="str">
        <f>IF(ISERROR(RANK(Y72,Y72:Y75,0))=TRUE," ",IF(OR(AND(O72="x",L72="x"),AND(L72="x",R72="x"),AND(R72="x",O72="x")),0,RANK(Y72,Y72:Y75,0)))</f>
        <v xml:space="preserve"> </v>
      </c>
      <c r="AA72" s="15" t="s">
        <v>25</v>
      </c>
      <c r="AB72" s="2" t="s">
        <v>26</v>
      </c>
      <c r="AC72" s="2"/>
      <c r="AD72" s="2"/>
      <c r="AE72" s="2" t="str">
        <f>CONCATENATE(4,1,AD71,C71,1)</f>
        <v>41X1</v>
      </c>
      <c r="AF72" s="2" t="str">
        <f>E71</f>
        <v>X</v>
      </c>
      <c r="AG72" s="58">
        <f>IF(C71="X",0,AG67+1)</f>
        <v>0</v>
      </c>
      <c r="AH72" s="58"/>
      <c r="AI72" s="59" t="s">
        <v>27</v>
      </c>
      <c r="AJ72" s="58"/>
      <c r="AK72" s="60" t="e">
        <f>VLOOKUP(CONCATENATE(AF72,MID(AI72,2,1)),[1]vylosovanie!$C$10:$J$209,8,0)</f>
        <v>#N/A</v>
      </c>
      <c r="AL72" s="60" t="e">
        <f>VLOOKUP(CONCATENATE(AF72,RIGHT(AI72,1)),[1]vylosovanie!$C$10:$J$209,8,0)</f>
        <v>#N/A</v>
      </c>
      <c r="AM72" s="58" t="e">
        <f>VLOOKUP(CONCATENATE(AF72,VLOOKUP(AI72,$BU$6:$BV$11,2,0)),[1]vylosovanie!$C$10:$J$209,8,0)</f>
        <v>#N/A</v>
      </c>
      <c r="AN72" s="8"/>
      <c r="AO72" s="61"/>
      <c r="AP72" s="61"/>
      <c r="AQ72" s="61" t="str">
        <f>CONCATENATE(4,1,AD71,C71,2)</f>
        <v>41X2</v>
      </c>
      <c r="AR72" s="61" t="str">
        <f>E71</f>
        <v>X</v>
      </c>
      <c r="AS72" s="58">
        <f>IF(AG72=0,0,AG72+1)</f>
        <v>0</v>
      </c>
      <c r="AT72" s="58"/>
      <c r="AU72" s="58" t="s">
        <v>28</v>
      </c>
      <c r="AV72" s="58"/>
      <c r="AW72" s="60" t="e">
        <f>VLOOKUP(CONCATENATE(AR72,MID(AU72,2,1)),[1]vylosovanie!$C$10:$J$209,8,0)</f>
        <v>#N/A</v>
      </c>
      <c r="AX72" s="60" t="e">
        <f>VLOOKUP(CONCATENATE(AR72,RIGHT(AU72,1)),[1]vylosovanie!$C$10:$J$209,8,0)</f>
        <v>#N/A</v>
      </c>
      <c r="AY72" s="58" t="e">
        <f>VLOOKUP(CONCATENATE(AR72,VLOOKUP(AU72,$BU$6:$BV$11,2,0)),[1]vylosovanie!$C$10:$J$209,8,0)</f>
        <v>#N/A</v>
      </c>
      <c r="AZ72" s="8"/>
      <c r="BB72" s="39"/>
      <c r="BC72" s="39" t="e">
        <f>IF(OR(L72="x",L72="X",L72=""),0,IF(L72=3,2,1))</f>
        <v>#N/A</v>
      </c>
      <c r="BD72" s="39" t="e">
        <f>IF(OR(O72="x",O72="X",O72=""),0,IF(O72=3,2,1))</f>
        <v>#N/A</v>
      </c>
      <c r="BE72" s="39" t="e">
        <f>IF(OR(R72="x",R72="X",R72=""),0,IF(R72=3,2,1))</f>
        <v>#N/A</v>
      </c>
      <c r="BG72" s="62"/>
      <c r="BH72" s="62" t="e">
        <f>IF(OR(L72="x",L72="X"),0,L72)</f>
        <v>#N/A</v>
      </c>
      <c r="BI72" s="62" t="e">
        <f>IF(OR(O72="x",O72="X"),0,O72)</f>
        <v>#N/A</v>
      </c>
      <c r="BJ72" s="62" t="e">
        <f>IF(OR(R72="x",R72="X"),0,R72)</f>
        <v>#N/A</v>
      </c>
      <c r="BK72" s="63"/>
      <c r="BL72" s="62"/>
      <c r="BM72" s="62" t="e">
        <f>IF(OR(N72="x",N72="X"),0,N72)</f>
        <v>#N/A</v>
      </c>
      <c r="BN72" s="62" t="e">
        <f>IF(OR(Q72="x",Q72="X"),0,Q72)</f>
        <v>#N/A</v>
      </c>
      <c r="BO72" s="62" t="e">
        <f>IF(OR(T72="x",T72="X"),0,T72)</f>
        <v>#N/A</v>
      </c>
      <c r="BP72" s="41"/>
    </row>
    <row r="73" spans="1:68" s="15" customFormat="1" ht="45.75" thickBot="1">
      <c r="A73" s="11" t="str">
        <f>CONCATENATE(E71," 1-4")</f>
        <v>X 1-4</v>
      </c>
      <c r="B73" s="15" t="str">
        <f>CONCATENATE(E71,D73)</f>
        <v>X2</v>
      </c>
      <c r="C73" s="43"/>
      <c r="D73" s="44">
        <v>2</v>
      </c>
      <c r="E73" s="45" t="str">
        <f>IF(ISERROR(VLOOKUP($B73,[1]vylosovanie!$C$10:$M$269,8,0))=TRUE," ",VLOOKUP($B73,[1]vylosovanie!$C$10:$M$269,8,0))</f>
        <v xml:space="preserve"> </v>
      </c>
      <c r="F73" s="45" t="str">
        <f>IF(ISERROR(VLOOKUP($B73,[1]vylosovanie!$C$10:$M$269,9,0))=TRUE," ",VLOOKUP($B73,[1]vylosovanie!$C$10:$M$269,9,0))</f>
        <v xml:space="preserve"> </v>
      </c>
      <c r="G73" s="45" t="str">
        <f>IF(ISERROR(VLOOKUP($B73,[1]vylosovanie!$C$10:$M$269,10,0))=TRUE," ",VLOOKUP($B73,[1]vylosovanie!$C$10:$M$269,10,0))</f>
        <v xml:space="preserve"> </v>
      </c>
      <c r="H73" s="45" t="str">
        <f>IF(ISERROR(VLOOKUP($B73,[1]vylosovanie!$C$10:$M$269,11,0))=TRUE," ",VLOOKUP($B73,[1]vylosovanie!$C$10:$M$269,11,0))</f>
        <v xml:space="preserve"> </v>
      </c>
      <c r="I73" s="64" t="e">
        <f>N72</f>
        <v>#N/A</v>
      </c>
      <c r="J73" s="65" t="s">
        <v>24</v>
      </c>
      <c r="K73" s="66" t="e">
        <f>L72</f>
        <v>#N/A</v>
      </c>
      <c r="L73" s="67"/>
      <c r="M73" s="68"/>
      <c r="N73" s="69"/>
      <c r="O73" s="70" t="e">
        <f>VLOOKUP(A74,'[1]zapisy skupiny'!$A$5:$AA$6403,26,0)</f>
        <v>#N/A</v>
      </c>
      <c r="P73" s="65" t="s">
        <v>24</v>
      </c>
      <c r="Q73" s="71" t="e">
        <f>VLOOKUP(A74,'[1]zapisy skupiny'!$A$5:$AA$6403,27,0)</f>
        <v>#N/A</v>
      </c>
      <c r="R73" s="70" t="e">
        <f>VLOOKUP(A75,'[1]zapisy skupiny'!$A$5:$AA$6403,26,0)</f>
        <v>#N/A</v>
      </c>
      <c r="S73" s="65" t="s">
        <v>24</v>
      </c>
      <c r="T73" s="72" t="e">
        <f>VLOOKUP(A75,'[1]zapisy skupiny'!$A$5:$AA$6403,27,0)</f>
        <v>#N/A</v>
      </c>
      <c r="U73" s="73" t="e">
        <f>SUM(BG73:BJ73)</f>
        <v>#N/A</v>
      </c>
      <c r="V73" s="74" t="s">
        <v>24</v>
      </c>
      <c r="W73" s="73" t="e">
        <f>SUM(BL73:BO73)</f>
        <v>#N/A</v>
      </c>
      <c r="X73" s="75" t="e">
        <f>IF((W73=0)," ",U73/W73)</f>
        <v>#N/A</v>
      </c>
      <c r="Y73" s="76" t="e">
        <f>IF(AND(SUM(BB73:BE73)=0,OR(E73=0,E73=" ",SUM(BB72:BE75)=0))," ",SUM(BB73:BE73))</f>
        <v>#N/A</v>
      </c>
      <c r="Z73" s="77" t="str">
        <f>IF(ISERROR(RANK(Y73,Y72:Y75,0))=TRUE," ",IF(OR(AND(I73="x",O73="x"),AND(I73="x",R73="x"),AND(R73="x",O73="x")),0,RANK(Y73,Y72:Y75,0)))</f>
        <v xml:space="preserve"> </v>
      </c>
      <c r="AA73" s="15" t="s">
        <v>29</v>
      </c>
      <c r="AB73" s="2" t="s">
        <v>30</v>
      </c>
      <c r="AC73" s="2"/>
      <c r="AD73" s="2"/>
      <c r="AE73" s="2" t="str">
        <f>CONCATENATE(4,2,AD71,C71,1)</f>
        <v>42X1</v>
      </c>
      <c r="AF73" s="2" t="str">
        <f>E71</f>
        <v>X</v>
      </c>
      <c r="AG73" s="58">
        <f>IF(AS72=0,0,AS72+1)</f>
        <v>0</v>
      </c>
      <c r="AH73" s="58"/>
      <c r="AI73" s="58" t="s">
        <v>31</v>
      </c>
      <c r="AJ73" s="58"/>
      <c r="AK73" s="60" t="e">
        <f>VLOOKUP(CONCATENATE(AF73,MID(AI73,2,1)),[1]vylosovanie!$C$10:$J$209,8,0)</f>
        <v>#N/A</v>
      </c>
      <c r="AL73" s="60" t="e">
        <f>VLOOKUP(CONCATENATE(AF73,RIGHT(AI73,1)),[1]vylosovanie!$C$10:$J$209,8,0)</f>
        <v>#N/A</v>
      </c>
      <c r="AM73" s="58" t="e">
        <f>VLOOKUP(CONCATENATE(AF73,VLOOKUP(AI73,$BU$6:$BV$11,2,0)),[1]vylosovanie!$C$10:$J$209,8,0)</f>
        <v>#N/A</v>
      </c>
      <c r="AN73" s="8"/>
      <c r="AO73" s="61"/>
      <c r="AP73" s="61"/>
      <c r="AQ73" s="61" t="str">
        <f>CONCATENATE(4,2,AD71,C71,2)</f>
        <v>42X2</v>
      </c>
      <c r="AR73" s="61" t="str">
        <f>E71</f>
        <v>X</v>
      </c>
      <c r="AS73" s="58">
        <f>IF(AG73=0,0,AG73+1)</f>
        <v>0</v>
      </c>
      <c r="AT73" s="58"/>
      <c r="AU73" s="58" t="s">
        <v>32</v>
      </c>
      <c r="AV73" s="58"/>
      <c r="AW73" s="60" t="e">
        <f>VLOOKUP(CONCATENATE(AR73,MID(AU73,2,1)),[1]vylosovanie!$C$10:$J$209,8,0)</f>
        <v>#N/A</v>
      </c>
      <c r="AX73" s="60" t="e">
        <f>VLOOKUP(CONCATENATE(AR73,RIGHT(AU73,1)),[1]vylosovanie!$C$10:$J$209,8,0)</f>
        <v>#N/A</v>
      </c>
      <c r="AY73" s="58" t="e">
        <f>VLOOKUP(CONCATENATE(AR73,VLOOKUP(AU73,$BU$6:$BV$11,2,0)),[1]vylosovanie!$C$10:$J$209,8,0)</f>
        <v>#N/A</v>
      </c>
      <c r="AZ73" s="8"/>
      <c r="BB73" s="39" t="e">
        <f>IF(OR(I73="x",I73="X",I73=""),0,IF(I73=3,2,1))</f>
        <v>#N/A</v>
      </c>
      <c r="BC73" s="39"/>
      <c r="BD73" s="39" t="e">
        <f>IF(OR(O73="x",O73="X",O73=""),0,IF(O73=3,2,1))</f>
        <v>#N/A</v>
      </c>
      <c r="BE73" s="39" t="e">
        <f>IF(OR(R73="x",R73="X",R73=""),0,IF(R73=3,2,1))</f>
        <v>#N/A</v>
      </c>
      <c r="BG73" s="62" t="e">
        <f>IF(OR(I73="x",I73="X"),0,I73)</f>
        <v>#N/A</v>
      </c>
      <c r="BH73" s="62"/>
      <c r="BI73" s="62" t="e">
        <f>IF(OR(O73="x",O73="X"),0,O73)</f>
        <v>#N/A</v>
      </c>
      <c r="BJ73" s="62" t="e">
        <f>IF(OR(R73="x",R73="X"),0,R73)</f>
        <v>#N/A</v>
      </c>
      <c r="BK73" s="63"/>
      <c r="BL73" s="62" t="e">
        <f>IF(OR(K73="x",K73="X"),0,K73)</f>
        <v>#N/A</v>
      </c>
      <c r="BM73" s="62"/>
      <c r="BN73" s="62" t="e">
        <f>IF(OR(Q73="x",Q73="X"),0,Q73)</f>
        <v>#N/A</v>
      </c>
      <c r="BO73" s="62" t="e">
        <f>IF(OR(T73="x",T73="X"),0,T73)</f>
        <v>#N/A</v>
      </c>
      <c r="BP73" s="41"/>
    </row>
    <row r="74" spans="1:68" s="15" customFormat="1" ht="45.75" thickBot="1">
      <c r="A74" s="11" t="str">
        <f>CONCATENATE(E71," 2-3")</f>
        <v>X 2-3</v>
      </c>
      <c r="B74" s="15" t="str">
        <f>CONCATENATE(E71,D74)</f>
        <v>X3</v>
      </c>
      <c r="C74" s="43"/>
      <c r="D74" s="44">
        <v>3</v>
      </c>
      <c r="E74" s="45" t="str">
        <f>IF(ISERROR(VLOOKUP($B74,[1]vylosovanie!$C$10:$M$269,8,0))=TRUE," ",VLOOKUP($B74,[1]vylosovanie!$C$10:$M$269,8,0))</f>
        <v xml:space="preserve"> </v>
      </c>
      <c r="F74" s="45" t="str">
        <f>IF(ISERROR(VLOOKUP($B74,[1]vylosovanie!$C$10:$M$269,9,0))=TRUE," ",VLOOKUP($B74,[1]vylosovanie!$C$10:$M$269,9,0))</f>
        <v xml:space="preserve"> </v>
      </c>
      <c r="G74" s="45" t="str">
        <f>IF(ISERROR(VLOOKUP($B74,[1]vylosovanie!$C$10:$M$269,10,0))=TRUE," ",VLOOKUP($B74,[1]vylosovanie!$C$10:$M$269,10,0))</f>
        <v xml:space="preserve"> </v>
      </c>
      <c r="H74" s="45" t="str">
        <f>IF(ISERROR(VLOOKUP($B74,[1]vylosovanie!$C$10:$M$269,11,0))=TRUE," ",VLOOKUP($B74,[1]vylosovanie!$C$10:$M$269,11,0))</f>
        <v xml:space="preserve"> </v>
      </c>
      <c r="I74" s="64" t="e">
        <f>Q72</f>
        <v>#N/A</v>
      </c>
      <c r="J74" s="65" t="s">
        <v>24</v>
      </c>
      <c r="K74" s="66" t="e">
        <f>O72</f>
        <v>#N/A</v>
      </c>
      <c r="L74" s="78" t="e">
        <f>Q73</f>
        <v>#N/A</v>
      </c>
      <c r="M74" s="79" t="s">
        <v>24</v>
      </c>
      <c r="N74" s="80" t="e">
        <f>O73</f>
        <v>#N/A</v>
      </c>
      <c r="O74" s="67"/>
      <c r="P74" s="68"/>
      <c r="Q74" s="69"/>
      <c r="R74" s="70" t="e">
        <f>VLOOKUP(A76,'[1]zapisy skupiny'!$A$5:$AA$6403,26,0)</f>
        <v>#N/A</v>
      </c>
      <c r="S74" s="65" t="s">
        <v>24</v>
      </c>
      <c r="T74" s="72" t="e">
        <f>VLOOKUP(A76,'[1]zapisy skupiny'!$A$5:$AA$6403,27,0)</f>
        <v>#N/A</v>
      </c>
      <c r="U74" s="73" t="e">
        <f>SUM(BG74:BJ74)</f>
        <v>#N/A</v>
      </c>
      <c r="V74" s="74" t="s">
        <v>24</v>
      </c>
      <c r="W74" s="73" t="e">
        <f>SUM(BL74:BO74)</f>
        <v>#N/A</v>
      </c>
      <c r="X74" s="75" t="e">
        <f>IF((W74=0)," ",U74/W74)</f>
        <v>#N/A</v>
      </c>
      <c r="Y74" s="76" t="e">
        <f>IF(AND(SUM(BB74:BE74)=0,OR(E74=0,E74=" ",SUM(BB72:BE75)=0))," ",SUM(BB74:BE74))</f>
        <v>#N/A</v>
      </c>
      <c r="Z74" s="77" t="str">
        <f>IF(ISERROR(RANK(Y74,Y72:Y75,0))=TRUE," ",IF(OR(AND(I74="x",L74="x"),AND(I74="x",R74="x"),AND(L74="x",R74="x")),0,RANK(Y74,Y72:Y75,0)))</f>
        <v xml:space="preserve"> </v>
      </c>
      <c r="AA74" s="15" t="s">
        <v>33</v>
      </c>
      <c r="AB74" s="2" t="s">
        <v>34</v>
      </c>
      <c r="AC74" s="2"/>
      <c r="AD74" s="2"/>
      <c r="AE74" s="2" t="str">
        <f>CONCATENATE(4,3,AD71,C71,1)</f>
        <v>43X1</v>
      </c>
      <c r="AF74" s="2" t="str">
        <f>E71</f>
        <v>X</v>
      </c>
      <c r="AG74" s="58">
        <f>IF(AS73=0,0,AS73+1)</f>
        <v>0</v>
      </c>
      <c r="AH74" s="58"/>
      <c r="AI74" s="58" t="s">
        <v>35</v>
      </c>
      <c r="AJ74" s="58"/>
      <c r="AK74" s="60" t="e">
        <f>VLOOKUP(CONCATENATE(AF74,MID(AI74,2,1)),[1]vylosovanie!$C$10:$J$209,8,0)</f>
        <v>#N/A</v>
      </c>
      <c r="AL74" s="60" t="e">
        <f>VLOOKUP(CONCATENATE(AF74,RIGHT(AI74,1)),[1]vylosovanie!$C$10:$J$209,8,0)</f>
        <v>#N/A</v>
      </c>
      <c r="AM74" s="58" t="e">
        <f>VLOOKUP(CONCATENATE(AF74,VLOOKUP(AI74,$BU$6:$BV$11,2,0)),[1]vylosovanie!$C$10:$J$209,8,0)</f>
        <v>#N/A</v>
      </c>
      <c r="AN74" s="8"/>
      <c r="AO74" s="61"/>
      <c r="AP74" s="61"/>
      <c r="AQ74" s="61" t="str">
        <f>CONCATENATE(4,3,AD71,C71,2)</f>
        <v>43X2</v>
      </c>
      <c r="AR74" s="61" t="str">
        <f>E71</f>
        <v>X</v>
      </c>
      <c r="AS74" s="58">
        <f>IF(AG74=0,0,AG74+1)</f>
        <v>0</v>
      </c>
      <c r="AT74" s="58"/>
      <c r="AU74" s="58" t="s">
        <v>36</v>
      </c>
      <c r="AV74" s="58"/>
      <c r="AW74" s="60" t="e">
        <f>VLOOKUP(CONCATENATE(AR74,MID(AU74,2,1)),[1]vylosovanie!$C$10:$J$209,8,0)</f>
        <v>#N/A</v>
      </c>
      <c r="AX74" s="60" t="e">
        <f>VLOOKUP(CONCATENATE(AR74,RIGHT(AU74,1)),[1]vylosovanie!$C$10:$J$209,8,0)</f>
        <v>#N/A</v>
      </c>
      <c r="AY74" s="58" t="e">
        <f>VLOOKUP(CONCATENATE(AR74,VLOOKUP(AU74,$BU$6:$BV$11,2,0)),[1]vylosovanie!$C$10:$J$209,8,0)</f>
        <v>#N/A</v>
      </c>
      <c r="AZ74" s="8"/>
      <c r="BB74" s="39" t="e">
        <f>IF(OR(I74="x",I74="X",I74=""),0,IF(I74=3,2,1))</f>
        <v>#N/A</v>
      </c>
      <c r="BC74" s="39" t="e">
        <f>IF(OR(L74="x",L74="X",L74=""),0,IF(L74=3,2,1))</f>
        <v>#N/A</v>
      </c>
      <c r="BD74" s="39"/>
      <c r="BE74" s="39" t="e">
        <f>IF(OR(R74="x",R74="X",R74=""),0,IF(R74=3,2,1))</f>
        <v>#N/A</v>
      </c>
      <c r="BG74" s="62" t="e">
        <f>IF(OR(I74="x",I74="X"),0,I74)</f>
        <v>#N/A</v>
      </c>
      <c r="BH74" s="62" t="e">
        <f>IF(OR(L74="x",L74="X"),0,L74)</f>
        <v>#N/A</v>
      </c>
      <c r="BI74" s="62"/>
      <c r="BJ74" s="62" t="e">
        <f>IF(OR(R74="x",R74="X"),0,R74)</f>
        <v>#N/A</v>
      </c>
      <c r="BK74" s="63"/>
      <c r="BL74" s="62" t="e">
        <f>IF(OR(K74="x",K74="X"),0,K74)</f>
        <v>#N/A</v>
      </c>
      <c r="BM74" s="62" t="e">
        <f>IF(OR(N74="x",N74="X"),0,N74)</f>
        <v>#N/A</v>
      </c>
      <c r="BN74" s="62"/>
      <c r="BO74" s="62" t="e">
        <f>IF(OR(T74="x",T74="X"),0,T74)</f>
        <v>#N/A</v>
      </c>
      <c r="BP74" s="41"/>
    </row>
    <row r="75" spans="1:68" s="15" customFormat="1" ht="45.75" thickBot="1">
      <c r="A75" s="11" t="str">
        <f>CONCATENATE(E71," 2-4")</f>
        <v>X 2-4</v>
      </c>
      <c r="B75" s="15" t="str">
        <f>CONCATENATE(E71,D75)</f>
        <v>X4</v>
      </c>
      <c r="C75" s="43"/>
      <c r="D75" s="44">
        <v>4</v>
      </c>
      <c r="E75" s="45" t="str">
        <f>IF(ISERROR(VLOOKUP($B75,[1]vylosovanie!$C$10:$M$269,8,0))=TRUE," ",VLOOKUP($B75,[1]vylosovanie!$C$10:$M$269,8,0))</f>
        <v xml:space="preserve"> </v>
      </c>
      <c r="F75" s="45" t="str">
        <f>IF(ISERROR(VLOOKUP($B75,[1]vylosovanie!$C$10:$M$269,9,0))=TRUE," ",VLOOKUP($B75,[1]vylosovanie!$C$10:$M$269,9,0))</f>
        <v xml:space="preserve"> </v>
      </c>
      <c r="G75" s="45" t="str">
        <f>IF(ISERROR(VLOOKUP($B75,[1]vylosovanie!$C$10:$M$269,10,0))=TRUE," ",VLOOKUP($B75,[1]vylosovanie!$C$10:$M$269,10,0))</f>
        <v xml:space="preserve"> </v>
      </c>
      <c r="H75" s="45" t="str">
        <f>IF(ISERROR(VLOOKUP($B75,[1]vylosovanie!$C$10:$M$269,11,0))=TRUE," ",VLOOKUP($B75,[1]vylosovanie!$C$10:$M$269,11,0))</f>
        <v xml:space="preserve"> </v>
      </c>
      <c r="I75" s="81" t="e">
        <f>T72</f>
        <v>#N/A</v>
      </c>
      <c r="J75" s="82" t="s">
        <v>24</v>
      </c>
      <c r="K75" s="83" t="e">
        <f>R72</f>
        <v>#N/A</v>
      </c>
      <c r="L75" s="84" t="e">
        <f>T73</f>
        <v>#N/A</v>
      </c>
      <c r="M75" s="85" t="s">
        <v>24</v>
      </c>
      <c r="N75" s="86" t="e">
        <f>R73</f>
        <v>#N/A</v>
      </c>
      <c r="O75" s="84" t="e">
        <f>T74</f>
        <v>#N/A</v>
      </c>
      <c r="P75" s="85" t="s">
        <v>24</v>
      </c>
      <c r="Q75" s="86" t="e">
        <f>R74</f>
        <v>#N/A</v>
      </c>
      <c r="R75" s="87"/>
      <c r="S75" s="88"/>
      <c r="T75" s="88"/>
      <c r="U75" s="89" t="e">
        <f>SUM(BG75:BJ75)</f>
        <v>#N/A</v>
      </c>
      <c r="V75" s="90" t="s">
        <v>24</v>
      </c>
      <c r="W75" s="89" t="e">
        <f>SUM(BL75:BO75)</f>
        <v>#N/A</v>
      </c>
      <c r="X75" s="91" t="e">
        <f>IF((W75=0)," ",U75/W75)</f>
        <v>#N/A</v>
      </c>
      <c r="Y75" s="92" t="e">
        <f>IF(AND(SUM(BB75:BE75)=0,OR(E75=0,E75=" ",SUM(BB72:BE75)=0))," ",SUM(BB75:BE75))</f>
        <v>#N/A</v>
      </c>
      <c r="Z75" s="93" t="str">
        <f>IF(ISERROR(RANK(Y75,Y72:Y75,0))=TRUE," ",IF(OR(AND(I75="x",L75="x"),AND(I75="x",O75="x"),AND(L75="x",O75="x")),0,RANK(Y75,Y72:Y75,0)))</f>
        <v xml:space="preserve"> </v>
      </c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3"/>
      <c r="AP75" s="3"/>
      <c r="AQ75" s="3"/>
      <c r="AR75" s="3"/>
      <c r="AS75" s="2"/>
      <c r="AT75" s="2"/>
      <c r="AU75" s="2"/>
      <c r="AV75" s="2"/>
      <c r="AW75" s="2"/>
      <c r="AX75" s="2"/>
      <c r="AY75" s="2"/>
      <c r="AZ75" s="2"/>
      <c r="BB75" s="39" t="e">
        <f>IF(OR(I75="x",I75="X",I75=""),0,IF(I75=3,2,1))</f>
        <v>#N/A</v>
      </c>
      <c r="BC75" s="39" t="e">
        <f>IF(OR(L75="x",L75="X",L75=""),0,IF(L75=3,2,1))</f>
        <v>#N/A</v>
      </c>
      <c r="BD75" s="39" t="e">
        <f>IF(OR(O75="x",O75="X",O75=""),0,IF(O75=3,2,1))</f>
        <v>#N/A</v>
      </c>
      <c r="BE75" s="39"/>
      <c r="BG75" s="62" t="e">
        <f>IF(OR(I75="x",I75="X"),0,I75)</f>
        <v>#N/A</v>
      </c>
      <c r="BH75" s="62" t="e">
        <f>IF(OR(L75="x",L75="X"),0,L75)</f>
        <v>#N/A</v>
      </c>
      <c r="BI75" s="62" t="e">
        <f>IF(OR(O75="x",O75="X"),0,O75)</f>
        <v>#N/A</v>
      </c>
      <c r="BJ75" s="62"/>
      <c r="BK75" s="63"/>
      <c r="BL75" s="62" t="e">
        <f>IF(OR(K75="x",K75="X"),0,K75)</f>
        <v>#N/A</v>
      </c>
      <c r="BM75" s="62" t="e">
        <f>IF(OR(N75="x",N75="X"),0,N75)</f>
        <v>#N/A</v>
      </c>
      <c r="BN75" s="62" t="e">
        <f>IF(OR(Q75="x",Q75="X"),0,Q75)</f>
        <v>#N/A</v>
      </c>
      <c r="BO75" s="62"/>
      <c r="BP75" s="41"/>
    </row>
    <row r="76" spans="1:68" ht="45.75" thickBot="1">
      <c r="A76" s="11" t="str">
        <f>CONCATENATE(E71," 3-4")</f>
        <v>X 3-4</v>
      </c>
    </row>
    <row r="77" spans="1:68" s="15" customFormat="1" ht="90.75" thickBot="1">
      <c r="A77" s="11" t="str">
        <f>CONCATENATE(E77," 1-2")</f>
        <v>X 1-2</v>
      </c>
      <c r="C77" s="28" t="str">
        <f>IF(C71="X","X",IF(C71-$B$1&gt;=[1]vylosovanie!$O$2,"X",C71+1))</f>
        <v>X</v>
      </c>
      <c r="D77" s="2" t="s">
        <v>6</v>
      </c>
      <c r="E77" s="29" t="str">
        <f>IF(C77="X","X",VLOOKUP(C77,[1]vylosovanie!$T$10:$U$99,2,0))</f>
        <v>X</v>
      </c>
      <c r="F77" s="30" t="s">
        <v>7</v>
      </c>
      <c r="G77" s="6" t="s">
        <v>8</v>
      </c>
      <c r="H77" s="6" t="s">
        <v>9</v>
      </c>
      <c r="I77" s="31">
        <v>1</v>
      </c>
      <c r="J77" s="32"/>
      <c r="K77" s="33"/>
      <c r="L77" s="31">
        <v>2</v>
      </c>
      <c r="M77" s="32"/>
      <c r="N77" s="33"/>
      <c r="O77" s="31">
        <v>3</v>
      </c>
      <c r="P77" s="32"/>
      <c r="Q77" s="33"/>
      <c r="R77" s="31">
        <v>4</v>
      </c>
      <c r="S77" s="32"/>
      <c r="T77" s="33"/>
      <c r="U77" s="34" t="s">
        <v>10</v>
      </c>
      <c r="V77" s="35"/>
      <c r="W77" s="36"/>
      <c r="X77" s="37" t="s">
        <v>11</v>
      </c>
      <c r="Y77" s="37" t="s">
        <v>12</v>
      </c>
      <c r="Z77" s="37" t="s">
        <v>13</v>
      </c>
      <c r="AA77" s="2" t="s">
        <v>14</v>
      </c>
      <c r="AB77" s="2"/>
      <c r="AD77" s="2" t="str">
        <f>IF(C77&lt;10,0,"")</f>
        <v/>
      </c>
      <c r="AE77" s="2" t="s">
        <v>15</v>
      </c>
      <c r="AF77" s="2"/>
      <c r="AG77" s="38" t="s">
        <v>16</v>
      </c>
      <c r="AH77" s="39" t="s">
        <v>17</v>
      </c>
      <c r="AI77" s="39" t="s">
        <v>18</v>
      </c>
      <c r="AJ77" s="39" t="s">
        <v>19</v>
      </c>
      <c r="AK77" s="39" t="s">
        <v>20</v>
      </c>
      <c r="AL77" s="39" t="s">
        <v>20</v>
      </c>
      <c r="AM77" s="39" t="s">
        <v>21</v>
      </c>
      <c r="AN77" s="10"/>
      <c r="AO77" s="40"/>
      <c r="AP77" s="40" t="str">
        <f>IF(C77&lt;10,0,"")</f>
        <v/>
      </c>
      <c r="AQ77" s="2" t="s">
        <v>15</v>
      </c>
      <c r="AR77" s="40"/>
      <c r="AS77" s="38" t="s">
        <v>16</v>
      </c>
      <c r="AT77" s="39" t="s">
        <v>17</v>
      </c>
      <c r="AU77" s="39" t="s">
        <v>18</v>
      </c>
      <c r="AV77" s="39" t="s">
        <v>19</v>
      </c>
      <c r="AW77" s="39" t="s">
        <v>20</v>
      </c>
      <c r="AX77" s="39" t="s">
        <v>20</v>
      </c>
      <c r="AY77" s="39" t="s">
        <v>21</v>
      </c>
      <c r="AZ77" s="10"/>
      <c r="BB77" s="6">
        <v>1</v>
      </c>
      <c r="BC77" s="6">
        <v>2</v>
      </c>
      <c r="BD77" s="6">
        <v>3</v>
      </c>
      <c r="BE77" s="6">
        <v>4</v>
      </c>
      <c r="BG77" s="15" t="s">
        <v>22</v>
      </c>
      <c r="BI77" s="8"/>
      <c r="BJ77" s="41"/>
      <c r="BK77" s="42"/>
      <c r="BL77" s="15" t="s">
        <v>23</v>
      </c>
      <c r="BN77" s="8"/>
      <c r="BO77" s="41"/>
      <c r="BP77" s="41"/>
    </row>
    <row r="78" spans="1:68" s="15" customFormat="1" ht="45.75" thickBot="1">
      <c r="A78" s="11" t="str">
        <f>CONCATENATE(E77," 1-3")</f>
        <v>X 1-3</v>
      </c>
      <c r="B78" s="15" t="str">
        <f>CONCATENATE(E77,D78)</f>
        <v>X1</v>
      </c>
      <c r="C78" s="43" t="str">
        <f>$E$1</f>
        <v>MŽ</v>
      </c>
      <c r="D78" s="44">
        <v>1</v>
      </c>
      <c r="E78" s="45" t="str">
        <f>IF(ISERROR(VLOOKUP($B78,[1]vylosovanie!$C$10:$M$269,8,0))=TRUE," ",VLOOKUP($B78,[1]vylosovanie!$C$10:$M$269,8,0))</f>
        <v xml:space="preserve"> </v>
      </c>
      <c r="F78" s="45" t="str">
        <f>IF(ISERROR(VLOOKUP($B78,[1]vylosovanie!$C$10:$M$269,9,0))=TRUE," ",VLOOKUP($B78,[1]vylosovanie!$C$10:$M$269,9,0))</f>
        <v xml:space="preserve"> </v>
      </c>
      <c r="G78" s="45" t="str">
        <f>IF(ISERROR(VLOOKUP($B78,[1]vylosovanie!$C$10:$M$269,10,0))=TRUE," ",VLOOKUP($B78,[1]vylosovanie!$C$10:$M$269,10,0))</f>
        <v xml:space="preserve"> </v>
      </c>
      <c r="H78" s="45" t="str">
        <f>IF(ISERROR(VLOOKUP($B78,[1]vylosovanie!$C$10:$M$269,11,0))=TRUE," ",VLOOKUP($B78,[1]vylosovanie!$C$10:$M$269,11,0))</f>
        <v xml:space="preserve"> </v>
      </c>
      <c r="I78" s="46"/>
      <c r="J78" s="47"/>
      <c r="K78" s="48"/>
      <c r="L78" s="49" t="e">
        <f>VLOOKUP(A77,'[1]zapisy skupiny'!$A$5:$AA$6403,26,0)</f>
        <v>#N/A</v>
      </c>
      <c r="M78" s="50" t="s">
        <v>24</v>
      </c>
      <c r="N78" s="51" t="e">
        <f>VLOOKUP(A77,'[1]zapisy skupiny'!$A$5:$AA$6403,27,0)</f>
        <v>#N/A</v>
      </c>
      <c r="O78" s="49" t="e">
        <f>VLOOKUP(A78,'[1]zapisy skupiny'!$A$5:$AA$6403,26,0)</f>
        <v>#N/A</v>
      </c>
      <c r="P78" s="50" t="s">
        <v>24</v>
      </c>
      <c r="Q78" s="51" t="e">
        <f>VLOOKUP(A78,'[1]zapisy skupiny'!$A$5:$AA$6403,27,0)</f>
        <v>#N/A</v>
      </c>
      <c r="R78" s="49" t="e">
        <f>VLOOKUP(A79,'[1]zapisy skupiny'!$A$5:$AA$6403,26,0)</f>
        <v>#N/A</v>
      </c>
      <c r="S78" s="50" t="s">
        <v>24</v>
      </c>
      <c r="T78" s="52" t="e">
        <f>VLOOKUP(A79,'[1]zapisy skupiny'!$A$5:$AA$6403,27,0)</f>
        <v>#N/A</v>
      </c>
      <c r="U78" s="53" t="e">
        <f>SUM(BG78:BJ78)</f>
        <v>#N/A</v>
      </c>
      <c r="V78" s="54" t="s">
        <v>24</v>
      </c>
      <c r="W78" s="53" t="e">
        <f>SUM(BL78:BO78)</f>
        <v>#N/A</v>
      </c>
      <c r="X78" s="55" t="e">
        <f>IF((W78=0)," ",U78/W78)</f>
        <v>#N/A</v>
      </c>
      <c r="Y78" s="56" t="e">
        <f>IF(AND(SUM(BB78:BE78)=0,OR(E78=0,E78=" ",SUM(BB78:BE81)=0))," ",SUM(BB78:BE78))</f>
        <v>#N/A</v>
      </c>
      <c r="Z78" s="57" t="str">
        <f>IF(ISERROR(RANK(Y78,Y78:Y81,0))=TRUE," ",IF(OR(AND(O78="x",L78="x"),AND(L78="x",R78="x"),AND(R78="x",O78="x")),0,RANK(Y78,Y78:Y81,0)))</f>
        <v xml:space="preserve"> </v>
      </c>
      <c r="AA78" s="15" t="s">
        <v>25</v>
      </c>
      <c r="AB78" s="2" t="s">
        <v>26</v>
      </c>
      <c r="AC78" s="2"/>
      <c r="AD78" s="2"/>
      <c r="AE78" s="2" t="str">
        <f>CONCATENATE(4,1,AD77,C77,1)</f>
        <v>41X1</v>
      </c>
      <c r="AF78" s="2" t="str">
        <f>E77</f>
        <v>X</v>
      </c>
      <c r="AG78" s="58">
        <f>IF(C77="X",0,AG73+1)</f>
        <v>0</v>
      </c>
      <c r="AH78" s="58"/>
      <c r="AI78" s="59" t="s">
        <v>27</v>
      </c>
      <c r="AJ78" s="58"/>
      <c r="AK78" s="60" t="e">
        <f>VLOOKUP(CONCATENATE(AF78,MID(AI78,2,1)),[1]vylosovanie!$C$10:$J$209,8,0)</f>
        <v>#N/A</v>
      </c>
      <c r="AL78" s="60" t="e">
        <f>VLOOKUP(CONCATENATE(AF78,RIGHT(AI78,1)),[1]vylosovanie!$C$10:$J$209,8,0)</f>
        <v>#N/A</v>
      </c>
      <c r="AM78" s="58" t="e">
        <f>VLOOKUP(CONCATENATE(AF78,VLOOKUP(AI78,$BU$6:$BV$11,2,0)),[1]vylosovanie!$C$10:$J$209,8,0)</f>
        <v>#N/A</v>
      </c>
      <c r="AN78" s="8"/>
      <c r="AO78" s="61"/>
      <c r="AP78" s="61"/>
      <c r="AQ78" s="61" t="str">
        <f>CONCATENATE(4,1,AD77,C77,2)</f>
        <v>41X2</v>
      </c>
      <c r="AR78" s="61" t="str">
        <f>E77</f>
        <v>X</v>
      </c>
      <c r="AS78" s="58">
        <f>IF(AG78=0,0,AG78+1)</f>
        <v>0</v>
      </c>
      <c r="AT78" s="58"/>
      <c r="AU78" s="58" t="s">
        <v>28</v>
      </c>
      <c r="AV78" s="58"/>
      <c r="AW78" s="60" t="e">
        <f>VLOOKUP(CONCATENATE(AR78,MID(AU78,2,1)),[1]vylosovanie!$C$10:$J$209,8,0)</f>
        <v>#N/A</v>
      </c>
      <c r="AX78" s="60" t="e">
        <f>VLOOKUP(CONCATENATE(AR78,RIGHT(AU78,1)),[1]vylosovanie!$C$10:$J$209,8,0)</f>
        <v>#N/A</v>
      </c>
      <c r="AY78" s="58" t="e">
        <f>VLOOKUP(CONCATENATE(AR78,VLOOKUP(AU78,$BU$6:$BV$11,2,0)),[1]vylosovanie!$C$10:$J$209,8,0)</f>
        <v>#N/A</v>
      </c>
      <c r="AZ78" s="8"/>
      <c r="BB78" s="39"/>
      <c r="BC78" s="39" t="e">
        <f>IF(OR(L78="x",L78="X",L78=""),0,IF(L78=3,2,1))</f>
        <v>#N/A</v>
      </c>
      <c r="BD78" s="39" t="e">
        <f>IF(OR(O78="x",O78="X",O78=""),0,IF(O78=3,2,1))</f>
        <v>#N/A</v>
      </c>
      <c r="BE78" s="39" t="e">
        <f>IF(OR(R78="x",R78="X",R78=""),0,IF(R78=3,2,1))</f>
        <v>#N/A</v>
      </c>
      <c r="BG78" s="62"/>
      <c r="BH78" s="62" t="e">
        <f>IF(OR(L78="x",L78="X"),0,L78)</f>
        <v>#N/A</v>
      </c>
      <c r="BI78" s="62" t="e">
        <f>IF(OR(O78="x",O78="X"),0,O78)</f>
        <v>#N/A</v>
      </c>
      <c r="BJ78" s="62" t="e">
        <f>IF(OR(R78="x",R78="X"),0,R78)</f>
        <v>#N/A</v>
      </c>
      <c r="BK78" s="63"/>
      <c r="BL78" s="62"/>
      <c r="BM78" s="62" t="e">
        <f>IF(OR(N78="x",N78="X"),0,N78)</f>
        <v>#N/A</v>
      </c>
      <c r="BN78" s="62" t="e">
        <f>IF(OR(Q78="x",Q78="X"),0,Q78)</f>
        <v>#N/A</v>
      </c>
      <c r="BO78" s="62" t="e">
        <f>IF(OR(T78="x",T78="X"),0,T78)</f>
        <v>#N/A</v>
      </c>
      <c r="BP78" s="41"/>
    </row>
    <row r="79" spans="1:68" s="15" customFormat="1" ht="45.75" thickBot="1">
      <c r="A79" s="11" t="str">
        <f>CONCATENATE(E77," 1-4")</f>
        <v>X 1-4</v>
      </c>
      <c r="B79" s="15" t="str">
        <f>CONCATENATE(E77,D79)</f>
        <v>X2</v>
      </c>
      <c r="C79" s="43"/>
      <c r="D79" s="44">
        <v>2</v>
      </c>
      <c r="E79" s="45" t="str">
        <f>IF(ISERROR(VLOOKUP($B79,[1]vylosovanie!$C$10:$M$269,8,0))=TRUE," ",VLOOKUP($B79,[1]vylosovanie!$C$10:$M$269,8,0))</f>
        <v xml:space="preserve"> </v>
      </c>
      <c r="F79" s="45" t="str">
        <f>IF(ISERROR(VLOOKUP($B79,[1]vylosovanie!$C$10:$M$269,9,0))=TRUE," ",VLOOKUP($B79,[1]vylosovanie!$C$10:$M$269,9,0))</f>
        <v xml:space="preserve"> </v>
      </c>
      <c r="G79" s="45" t="str">
        <f>IF(ISERROR(VLOOKUP($B79,[1]vylosovanie!$C$10:$M$269,10,0))=TRUE," ",VLOOKUP($B79,[1]vylosovanie!$C$10:$M$269,10,0))</f>
        <v xml:space="preserve"> </v>
      </c>
      <c r="H79" s="45" t="str">
        <f>IF(ISERROR(VLOOKUP($B79,[1]vylosovanie!$C$10:$M$269,11,0))=TRUE," ",VLOOKUP($B79,[1]vylosovanie!$C$10:$M$269,11,0))</f>
        <v xml:space="preserve"> </v>
      </c>
      <c r="I79" s="64" t="e">
        <f>N78</f>
        <v>#N/A</v>
      </c>
      <c r="J79" s="65" t="s">
        <v>24</v>
      </c>
      <c r="K79" s="66" t="e">
        <f>L78</f>
        <v>#N/A</v>
      </c>
      <c r="L79" s="67"/>
      <c r="M79" s="68"/>
      <c r="N79" s="69"/>
      <c r="O79" s="70" t="e">
        <f>VLOOKUP(A80,'[1]zapisy skupiny'!$A$5:$AA$6403,26,0)</f>
        <v>#N/A</v>
      </c>
      <c r="P79" s="65" t="s">
        <v>24</v>
      </c>
      <c r="Q79" s="71" t="e">
        <f>VLOOKUP(A80,'[1]zapisy skupiny'!$A$5:$AA$6403,27,0)</f>
        <v>#N/A</v>
      </c>
      <c r="R79" s="70" t="e">
        <f>VLOOKUP(A81,'[1]zapisy skupiny'!$A$5:$AA$6403,26,0)</f>
        <v>#N/A</v>
      </c>
      <c r="S79" s="65" t="s">
        <v>24</v>
      </c>
      <c r="T79" s="72" t="e">
        <f>VLOOKUP(A81,'[1]zapisy skupiny'!$A$5:$AA$6403,27,0)</f>
        <v>#N/A</v>
      </c>
      <c r="U79" s="73" t="e">
        <f>SUM(BG79:BJ79)</f>
        <v>#N/A</v>
      </c>
      <c r="V79" s="74" t="s">
        <v>24</v>
      </c>
      <c r="W79" s="73" t="e">
        <f>SUM(BL79:BO79)</f>
        <v>#N/A</v>
      </c>
      <c r="X79" s="75" t="e">
        <f>IF((W79=0)," ",U79/W79)</f>
        <v>#N/A</v>
      </c>
      <c r="Y79" s="76" t="e">
        <f>IF(AND(SUM(BB79:BE79)=0,OR(E79=0,E79=" ",SUM(BB78:BE81)=0))," ",SUM(BB79:BE79))</f>
        <v>#N/A</v>
      </c>
      <c r="Z79" s="77" t="str">
        <f>IF(ISERROR(RANK(Y79,Y78:Y81,0))=TRUE," ",IF(OR(AND(I79="x",O79="x"),AND(I79="x",R79="x"),AND(R79="x",O79="x")),0,RANK(Y79,Y78:Y81,0)))</f>
        <v xml:space="preserve"> </v>
      </c>
      <c r="AA79" s="15" t="s">
        <v>29</v>
      </c>
      <c r="AB79" s="2" t="s">
        <v>30</v>
      </c>
      <c r="AC79" s="2"/>
      <c r="AD79" s="2"/>
      <c r="AE79" s="2" t="str">
        <f>CONCATENATE(4,2,AD77,C77,1)</f>
        <v>42X1</v>
      </c>
      <c r="AF79" s="2" t="str">
        <f>E77</f>
        <v>X</v>
      </c>
      <c r="AG79" s="58">
        <f>IF(AS78=0,0,AS78+1)</f>
        <v>0</v>
      </c>
      <c r="AH79" s="58"/>
      <c r="AI79" s="58" t="s">
        <v>31</v>
      </c>
      <c r="AJ79" s="58"/>
      <c r="AK79" s="60" t="e">
        <f>VLOOKUP(CONCATENATE(AF79,MID(AI79,2,1)),[1]vylosovanie!$C$10:$J$209,8,0)</f>
        <v>#N/A</v>
      </c>
      <c r="AL79" s="60" t="e">
        <f>VLOOKUP(CONCATENATE(AF79,RIGHT(AI79,1)),[1]vylosovanie!$C$10:$J$209,8,0)</f>
        <v>#N/A</v>
      </c>
      <c r="AM79" s="58" t="e">
        <f>VLOOKUP(CONCATENATE(AF79,VLOOKUP(AI79,$BU$6:$BV$11,2,0)),[1]vylosovanie!$C$10:$J$209,8,0)</f>
        <v>#N/A</v>
      </c>
      <c r="AN79" s="8"/>
      <c r="AO79" s="61"/>
      <c r="AP79" s="61"/>
      <c r="AQ79" s="61" t="str">
        <f>CONCATENATE(4,2,AD77,C77,2)</f>
        <v>42X2</v>
      </c>
      <c r="AR79" s="61" t="str">
        <f>E77</f>
        <v>X</v>
      </c>
      <c r="AS79" s="58">
        <f>IF(AG79=0,0,AG79+1)</f>
        <v>0</v>
      </c>
      <c r="AT79" s="58"/>
      <c r="AU79" s="58" t="s">
        <v>32</v>
      </c>
      <c r="AV79" s="58"/>
      <c r="AW79" s="60" t="e">
        <f>VLOOKUP(CONCATENATE(AR79,MID(AU79,2,1)),[1]vylosovanie!$C$10:$J$209,8,0)</f>
        <v>#N/A</v>
      </c>
      <c r="AX79" s="60" t="e">
        <f>VLOOKUP(CONCATENATE(AR79,RIGHT(AU79,1)),[1]vylosovanie!$C$10:$J$209,8,0)</f>
        <v>#N/A</v>
      </c>
      <c r="AY79" s="58" t="e">
        <f>VLOOKUP(CONCATENATE(AR79,VLOOKUP(AU79,$BU$6:$BV$11,2,0)),[1]vylosovanie!$C$10:$J$209,8,0)</f>
        <v>#N/A</v>
      </c>
      <c r="AZ79" s="8"/>
      <c r="BB79" s="39" t="e">
        <f>IF(OR(I79="x",I79="X",I79=""),0,IF(I79=3,2,1))</f>
        <v>#N/A</v>
      </c>
      <c r="BC79" s="39"/>
      <c r="BD79" s="39" t="e">
        <f>IF(OR(O79="x",O79="X",O79=""),0,IF(O79=3,2,1))</f>
        <v>#N/A</v>
      </c>
      <c r="BE79" s="39" t="e">
        <f>IF(OR(R79="x",R79="X",R79=""),0,IF(R79=3,2,1))</f>
        <v>#N/A</v>
      </c>
      <c r="BG79" s="62" t="e">
        <f>IF(OR(I79="x",I79="X"),0,I79)</f>
        <v>#N/A</v>
      </c>
      <c r="BH79" s="62"/>
      <c r="BI79" s="62" t="e">
        <f>IF(OR(O79="x",O79="X"),0,O79)</f>
        <v>#N/A</v>
      </c>
      <c r="BJ79" s="62" t="e">
        <f>IF(OR(R79="x",R79="X"),0,R79)</f>
        <v>#N/A</v>
      </c>
      <c r="BK79" s="63"/>
      <c r="BL79" s="62" t="e">
        <f>IF(OR(K79="x",K79="X"),0,K79)</f>
        <v>#N/A</v>
      </c>
      <c r="BM79" s="62"/>
      <c r="BN79" s="62" t="e">
        <f>IF(OR(Q79="x",Q79="X"),0,Q79)</f>
        <v>#N/A</v>
      </c>
      <c r="BO79" s="62" t="e">
        <f>IF(OR(T79="x",T79="X"),0,T79)</f>
        <v>#N/A</v>
      </c>
      <c r="BP79" s="41"/>
    </row>
    <row r="80" spans="1:68" s="15" customFormat="1" ht="45.75" thickBot="1">
      <c r="A80" s="11" t="str">
        <f>CONCATENATE(E77," 2-3")</f>
        <v>X 2-3</v>
      </c>
      <c r="B80" s="15" t="str">
        <f>CONCATENATE(E77,D80)</f>
        <v>X3</v>
      </c>
      <c r="C80" s="43"/>
      <c r="D80" s="44">
        <v>3</v>
      </c>
      <c r="E80" s="45" t="str">
        <f>IF(ISERROR(VLOOKUP($B80,[1]vylosovanie!$C$10:$M$269,8,0))=TRUE," ",VLOOKUP($B80,[1]vylosovanie!$C$10:$M$269,8,0))</f>
        <v xml:space="preserve"> </v>
      </c>
      <c r="F80" s="45" t="str">
        <f>IF(ISERROR(VLOOKUP($B80,[1]vylosovanie!$C$10:$M$269,9,0))=TRUE," ",VLOOKUP($B80,[1]vylosovanie!$C$10:$M$269,9,0))</f>
        <v xml:space="preserve"> </v>
      </c>
      <c r="G80" s="45" t="str">
        <f>IF(ISERROR(VLOOKUP($B80,[1]vylosovanie!$C$10:$M$269,10,0))=TRUE," ",VLOOKUP($B80,[1]vylosovanie!$C$10:$M$269,10,0))</f>
        <v xml:space="preserve"> </v>
      </c>
      <c r="H80" s="45" t="str">
        <f>IF(ISERROR(VLOOKUP($B80,[1]vylosovanie!$C$10:$M$269,11,0))=TRUE," ",VLOOKUP($B80,[1]vylosovanie!$C$10:$M$269,11,0))</f>
        <v xml:space="preserve"> </v>
      </c>
      <c r="I80" s="64" t="e">
        <f>Q78</f>
        <v>#N/A</v>
      </c>
      <c r="J80" s="65" t="s">
        <v>24</v>
      </c>
      <c r="K80" s="66" t="e">
        <f>O78</f>
        <v>#N/A</v>
      </c>
      <c r="L80" s="78" t="e">
        <f>Q79</f>
        <v>#N/A</v>
      </c>
      <c r="M80" s="79" t="s">
        <v>24</v>
      </c>
      <c r="N80" s="80" t="e">
        <f>O79</f>
        <v>#N/A</v>
      </c>
      <c r="O80" s="67"/>
      <c r="P80" s="68"/>
      <c r="Q80" s="69"/>
      <c r="R80" s="70" t="e">
        <f>VLOOKUP(A82,'[1]zapisy skupiny'!$A$5:$AA$6403,26,0)</f>
        <v>#N/A</v>
      </c>
      <c r="S80" s="65" t="s">
        <v>24</v>
      </c>
      <c r="T80" s="72" t="e">
        <f>VLOOKUP(A82,'[1]zapisy skupiny'!$A$5:$AA$6403,27,0)</f>
        <v>#N/A</v>
      </c>
      <c r="U80" s="73" t="e">
        <f>SUM(BG80:BJ80)</f>
        <v>#N/A</v>
      </c>
      <c r="V80" s="74" t="s">
        <v>24</v>
      </c>
      <c r="W80" s="73" t="e">
        <f>SUM(BL80:BO80)</f>
        <v>#N/A</v>
      </c>
      <c r="X80" s="75" t="e">
        <f>IF((W80=0)," ",U80/W80)</f>
        <v>#N/A</v>
      </c>
      <c r="Y80" s="76" t="e">
        <f>IF(AND(SUM(BB80:BE80)=0,OR(E80=0,E80=" ",SUM(BB78:BE81)=0))," ",SUM(BB80:BE80))</f>
        <v>#N/A</v>
      </c>
      <c r="Z80" s="77" t="str">
        <f>IF(ISERROR(RANK(Y80,Y78:Y81,0))=TRUE," ",IF(OR(AND(I80="x",L80="x"),AND(I80="x",R80="x"),AND(L80="x",R80="x")),0,RANK(Y80,Y78:Y81,0)))</f>
        <v xml:space="preserve"> </v>
      </c>
      <c r="AA80" s="15" t="s">
        <v>33</v>
      </c>
      <c r="AB80" s="2" t="s">
        <v>34</v>
      </c>
      <c r="AC80" s="2"/>
      <c r="AD80" s="2"/>
      <c r="AE80" s="2" t="str">
        <f>CONCATENATE(4,3,AD77,C77,1)</f>
        <v>43X1</v>
      </c>
      <c r="AF80" s="2" t="str">
        <f>E77</f>
        <v>X</v>
      </c>
      <c r="AG80" s="58">
        <f>IF(AS79=0,0,AS79+1)</f>
        <v>0</v>
      </c>
      <c r="AH80" s="58"/>
      <c r="AI80" s="58" t="s">
        <v>35</v>
      </c>
      <c r="AJ80" s="58"/>
      <c r="AK80" s="60" t="e">
        <f>VLOOKUP(CONCATENATE(AF80,MID(AI80,2,1)),[1]vylosovanie!$C$10:$J$209,8,0)</f>
        <v>#N/A</v>
      </c>
      <c r="AL80" s="60" t="e">
        <f>VLOOKUP(CONCATENATE(AF80,RIGHT(AI80,1)),[1]vylosovanie!$C$10:$J$209,8,0)</f>
        <v>#N/A</v>
      </c>
      <c r="AM80" s="58" t="e">
        <f>VLOOKUP(CONCATENATE(AF80,VLOOKUP(AI80,$BU$6:$BV$11,2,0)),[1]vylosovanie!$C$10:$J$209,8,0)</f>
        <v>#N/A</v>
      </c>
      <c r="AN80" s="8"/>
      <c r="AO80" s="61"/>
      <c r="AP80" s="61"/>
      <c r="AQ80" s="61" t="str">
        <f>CONCATENATE(4,3,AD77,C77,2)</f>
        <v>43X2</v>
      </c>
      <c r="AR80" s="61" t="str">
        <f>E77</f>
        <v>X</v>
      </c>
      <c r="AS80" s="58">
        <f>IF(AG80=0,0,AG80+1)</f>
        <v>0</v>
      </c>
      <c r="AT80" s="58"/>
      <c r="AU80" s="58" t="s">
        <v>36</v>
      </c>
      <c r="AV80" s="58"/>
      <c r="AW80" s="60" t="e">
        <f>VLOOKUP(CONCATENATE(AR80,MID(AU80,2,1)),[1]vylosovanie!$C$10:$J$209,8,0)</f>
        <v>#N/A</v>
      </c>
      <c r="AX80" s="60" t="e">
        <f>VLOOKUP(CONCATENATE(AR80,RIGHT(AU80,1)),[1]vylosovanie!$C$10:$J$209,8,0)</f>
        <v>#N/A</v>
      </c>
      <c r="AY80" s="58" t="e">
        <f>VLOOKUP(CONCATENATE(AR80,VLOOKUP(AU80,$BU$6:$BV$11,2,0)),[1]vylosovanie!$C$10:$J$209,8,0)</f>
        <v>#N/A</v>
      </c>
      <c r="AZ80" s="8"/>
      <c r="BB80" s="39" t="e">
        <f>IF(OR(I80="x",I80="X",I80=""),0,IF(I80=3,2,1))</f>
        <v>#N/A</v>
      </c>
      <c r="BC80" s="39" t="e">
        <f>IF(OR(L80="x",L80="X",L80=""),0,IF(L80=3,2,1))</f>
        <v>#N/A</v>
      </c>
      <c r="BD80" s="39"/>
      <c r="BE80" s="39" t="e">
        <f>IF(OR(R80="x",R80="X",R80=""),0,IF(R80=3,2,1))</f>
        <v>#N/A</v>
      </c>
      <c r="BG80" s="62" t="e">
        <f>IF(OR(I80="x",I80="X"),0,I80)</f>
        <v>#N/A</v>
      </c>
      <c r="BH80" s="62" t="e">
        <f>IF(OR(L80="x",L80="X"),0,L80)</f>
        <v>#N/A</v>
      </c>
      <c r="BI80" s="62"/>
      <c r="BJ80" s="62" t="e">
        <f>IF(OR(R80="x",R80="X"),0,R80)</f>
        <v>#N/A</v>
      </c>
      <c r="BK80" s="63"/>
      <c r="BL80" s="62" t="e">
        <f>IF(OR(K80="x",K80="X"),0,K80)</f>
        <v>#N/A</v>
      </c>
      <c r="BM80" s="62" t="e">
        <f>IF(OR(N80="x",N80="X"),0,N80)</f>
        <v>#N/A</v>
      </c>
      <c r="BN80" s="62"/>
      <c r="BO80" s="62" t="e">
        <f>IF(OR(T80="x",T80="X"),0,T80)</f>
        <v>#N/A</v>
      </c>
      <c r="BP80" s="41"/>
    </row>
    <row r="81" spans="1:68" s="15" customFormat="1" ht="45.75" thickBot="1">
      <c r="A81" s="11" t="str">
        <f>CONCATENATE(E77," 2-4")</f>
        <v>X 2-4</v>
      </c>
      <c r="B81" s="15" t="str">
        <f>CONCATENATE(E77,D81)</f>
        <v>X4</v>
      </c>
      <c r="C81" s="43"/>
      <c r="D81" s="44">
        <v>4</v>
      </c>
      <c r="E81" s="45" t="str">
        <f>IF(ISERROR(VLOOKUP($B81,[1]vylosovanie!$C$10:$M$269,8,0))=TRUE," ",VLOOKUP($B81,[1]vylosovanie!$C$10:$M$269,8,0))</f>
        <v xml:space="preserve"> </v>
      </c>
      <c r="F81" s="45" t="str">
        <f>IF(ISERROR(VLOOKUP($B81,[1]vylosovanie!$C$10:$M$269,9,0))=TRUE," ",VLOOKUP($B81,[1]vylosovanie!$C$10:$M$269,9,0))</f>
        <v xml:space="preserve"> </v>
      </c>
      <c r="G81" s="45" t="str">
        <f>IF(ISERROR(VLOOKUP($B81,[1]vylosovanie!$C$10:$M$269,10,0))=TRUE," ",VLOOKUP($B81,[1]vylosovanie!$C$10:$M$269,10,0))</f>
        <v xml:space="preserve"> </v>
      </c>
      <c r="H81" s="45" t="str">
        <f>IF(ISERROR(VLOOKUP($B81,[1]vylosovanie!$C$10:$M$269,11,0))=TRUE," ",VLOOKUP($B81,[1]vylosovanie!$C$10:$M$269,11,0))</f>
        <v xml:space="preserve"> </v>
      </c>
      <c r="I81" s="81" t="e">
        <f>T78</f>
        <v>#N/A</v>
      </c>
      <c r="J81" s="82" t="s">
        <v>24</v>
      </c>
      <c r="K81" s="83" t="e">
        <f>R78</f>
        <v>#N/A</v>
      </c>
      <c r="L81" s="84" t="e">
        <f>T79</f>
        <v>#N/A</v>
      </c>
      <c r="M81" s="85" t="s">
        <v>24</v>
      </c>
      <c r="N81" s="86" t="e">
        <f>R79</f>
        <v>#N/A</v>
      </c>
      <c r="O81" s="84" t="e">
        <f>T80</f>
        <v>#N/A</v>
      </c>
      <c r="P81" s="85" t="s">
        <v>24</v>
      </c>
      <c r="Q81" s="86" t="e">
        <f>R80</f>
        <v>#N/A</v>
      </c>
      <c r="R81" s="87"/>
      <c r="S81" s="88"/>
      <c r="T81" s="88"/>
      <c r="U81" s="89" t="e">
        <f>SUM(BG81:BJ81)</f>
        <v>#N/A</v>
      </c>
      <c r="V81" s="90" t="s">
        <v>24</v>
      </c>
      <c r="W81" s="89" t="e">
        <f>SUM(BL81:BO81)</f>
        <v>#N/A</v>
      </c>
      <c r="X81" s="91" t="e">
        <f>IF((W81=0)," ",U81/W81)</f>
        <v>#N/A</v>
      </c>
      <c r="Y81" s="92" t="e">
        <f>IF(AND(SUM(BB81:BE81)=0,OR(E81=0,E81=" ",SUM(BB78:BE81)=0))," ",SUM(BB81:BE81))</f>
        <v>#N/A</v>
      </c>
      <c r="Z81" s="93" t="str">
        <f>IF(ISERROR(RANK(Y81,Y78:Y81,0))=TRUE," ",IF(OR(AND(I81="x",L81="x"),AND(I81="x",O81="x"),AND(L81="x",O81="x")),0,RANK(Y81,Y78:Y81,0)))</f>
        <v xml:space="preserve"> </v>
      </c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3"/>
      <c r="AP81" s="3"/>
      <c r="AQ81" s="3"/>
      <c r="AR81" s="3"/>
      <c r="AS81" s="2"/>
      <c r="AT81" s="2"/>
      <c r="AU81" s="2"/>
      <c r="AV81" s="2"/>
      <c r="AW81" s="2"/>
      <c r="AX81" s="2"/>
      <c r="AY81" s="2"/>
      <c r="AZ81" s="2"/>
      <c r="BB81" s="39" t="e">
        <f>IF(OR(I81="x",I81="X",I81=""),0,IF(I81=3,2,1))</f>
        <v>#N/A</v>
      </c>
      <c r="BC81" s="39" t="e">
        <f>IF(OR(L81="x",L81="X",L81=""),0,IF(L81=3,2,1))</f>
        <v>#N/A</v>
      </c>
      <c r="BD81" s="39" t="e">
        <f>IF(OR(O81="x",O81="X",O81=""),0,IF(O81=3,2,1))</f>
        <v>#N/A</v>
      </c>
      <c r="BE81" s="39"/>
      <c r="BG81" s="62" t="e">
        <f>IF(OR(I81="x",I81="X"),0,I81)</f>
        <v>#N/A</v>
      </c>
      <c r="BH81" s="62" t="e">
        <f>IF(OR(L81="x",L81="X"),0,L81)</f>
        <v>#N/A</v>
      </c>
      <c r="BI81" s="62" t="e">
        <f>IF(OR(O81="x",O81="X"),0,O81)</f>
        <v>#N/A</v>
      </c>
      <c r="BJ81" s="62"/>
      <c r="BK81" s="63"/>
      <c r="BL81" s="62" t="e">
        <f>IF(OR(K81="x",K81="X"),0,K81)</f>
        <v>#N/A</v>
      </c>
      <c r="BM81" s="62" t="e">
        <f>IF(OR(N81="x",N81="X"),0,N81)</f>
        <v>#N/A</v>
      </c>
      <c r="BN81" s="62" t="e">
        <f>IF(OR(Q81="x",Q81="X"),0,Q81)</f>
        <v>#N/A</v>
      </c>
      <c r="BO81" s="62"/>
      <c r="BP81" s="41"/>
    </row>
    <row r="82" spans="1:68" ht="45.75" thickBot="1">
      <c r="A82" s="11" t="str">
        <f>CONCATENATE(E77," 3-4")</f>
        <v>X 3-4</v>
      </c>
    </row>
    <row r="83" spans="1:68" s="15" customFormat="1" ht="90.75" thickBot="1">
      <c r="A83" s="11" t="str">
        <f>CONCATENATE(E83," 1-2")</f>
        <v>X 1-2</v>
      </c>
      <c r="C83" s="28" t="str">
        <f>IF(C77="X","X",IF(C77-$B$1&gt;=[1]vylosovanie!$O$2,"X",C77+1))</f>
        <v>X</v>
      </c>
      <c r="D83" s="2" t="s">
        <v>6</v>
      </c>
      <c r="E83" s="29" t="str">
        <f>IF(C83="X","X",VLOOKUP(C83,[1]vylosovanie!$T$10:$U$99,2,0))</f>
        <v>X</v>
      </c>
      <c r="F83" s="30" t="s">
        <v>7</v>
      </c>
      <c r="G83" s="6" t="s">
        <v>8</v>
      </c>
      <c r="H83" s="6" t="s">
        <v>9</v>
      </c>
      <c r="I83" s="31">
        <v>1</v>
      </c>
      <c r="J83" s="32"/>
      <c r="K83" s="33"/>
      <c r="L83" s="31">
        <v>2</v>
      </c>
      <c r="M83" s="32"/>
      <c r="N83" s="33"/>
      <c r="O83" s="31">
        <v>3</v>
      </c>
      <c r="P83" s="32"/>
      <c r="Q83" s="33"/>
      <c r="R83" s="31">
        <v>4</v>
      </c>
      <c r="S83" s="32"/>
      <c r="T83" s="33"/>
      <c r="U83" s="34" t="s">
        <v>10</v>
      </c>
      <c r="V83" s="35"/>
      <c r="W83" s="36"/>
      <c r="X83" s="37" t="s">
        <v>11</v>
      </c>
      <c r="Y83" s="37" t="s">
        <v>12</v>
      </c>
      <c r="Z83" s="37" t="s">
        <v>13</v>
      </c>
      <c r="AA83" s="2" t="s">
        <v>14</v>
      </c>
      <c r="AB83" s="2"/>
      <c r="AD83" s="2" t="str">
        <f>IF(C83&lt;10,0,"")</f>
        <v/>
      </c>
      <c r="AE83" s="2" t="s">
        <v>15</v>
      </c>
      <c r="AF83" s="2"/>
      <c r="AG83" s="38" t="s">
        <v>16</v>
      </c>
      <c r="AH83" s="39" t="s">
        <v>17</v>
      </c>
      <c r="AI83" s="39" t="s">
        <v>18</v>
      </c>
      <c r="AJ83" s="39" t="s">
        <v>19</v>
      </c>
      <c r="AK83" s="39" t="s">
        <v>20</v>
      </c>
      <c r="AL83" s="39" t="s">
        <v>20</v>
      </c>
      <c r="AM83" s="39" t="s">
        <v>21</v>
      </c>
      <c r="AN83" s="10"/>
      <c r="AO83" s="40"/>
      <c r="AP83" s="40" t="str">
        <f>IF(C83&lt;10,0,"")</f>
        <v/>
      </c>
      <c r="AQ83" s="2" t="s">
        <v>15</v>
      </c>
      <c r="AR83" s="40"/>
      <c r="AS83" s="38" t="s">
        <v>16</v>
      </c>
      <c r="AT83" s="39" t="s">
        <v>17</v>
      </c>
      <c r="AU83" s="39" t="s">
        <v>18</v>
      </c>
      <c r="AV83" s="39" t="s">
        <v>19</v>
      </c>
      <c r="AW83" s="39" t="s">
        <v>20</v>
      </c>
      <c r="AX83" s="39" t="s">
        <v>20</v>
      </c>
      <c r="AY83" s="39" t="s">
        <v>21</v>
      </c>
      <c r="AZ83" s="10"/>
      <c r="BB83" s="6">
        <v>1</v>
      </c>
      <c r="BC83" s="6">
        <v>2</v>
      </c>
      <c r="BD83" s="6">
        <v>3</v>
      </c>
      <c r="BE83" s="6">
        <v>4</v>
      </c>
      <c r="BG83" s="15" t="s">
        <v>22</v>
      </c>
      <c r="BI83" s="8"/>
      <c r="BJ83" s="41"/>
      <c r="BK83" s="42"/>
      <c r="BL83" s="15" t="s">
        <v>23</v>
      </c>
      <c r="BN83" s="8"/>
      <c r="BO83" s="41"/>
      <c r="BP83" s="41"/>
    </row>
    <row r="84" spans="1:68" s="15" customFormat="1" ht="45.75" thickBot="1">
      <c r="A84" s="11" t="str">
        <f>CONCATENATE(E83," 1-3")</f>
        <v>X 1-3</v>
      </c>
      <c r="B84" s="15" t="str">
        <f>CONCATENATE(E83,D84)</f>
        <v>X1</v>
      </c>
      <c r="C84" s="43" t="str">
        <f>$E$1</f>
        <v>MŽ</v>
      </c>
      <c r="D84" s="44">
        <v>1</v>
      </c>
      <c r="E84" s="45" t="str">
        <f>IF(ISERROR(VLOOKUP($B84,[1]vylosovanie!$C$10:$M$269,8,0))=TRUE," ",VLOOKUP($B84,[1]vylosovanie!$C$10:$M$269,8,0))</f>
        <v xml:space="preserve"> </v>
      </c>
      <c r="F84" s="45" t="str">
        <f>IF(ISERROR(VLOOKUP($B84,[1]vylosovanie!$C$10:$M$269,9,0))=TRUE," ",VLOOKUP($B84,[1]vylosovanie!$C$10:$M$269,9,0))</f>
        <v xml:space="preserve"> </v>
      </c>
      <c r="G84" s="45" t="str">
        <f>IF(ISERROR(VLOOKUP($B84,[1]vylosovanie!$C$10:$M$269,10,0))=TRUE," ",VLOOKUP($B84,[1]vylosovanie!$C$10:$M$269,10,0))</f>
        <v xml:space="preserve"> </v>
      </c>
      <c r="H84" s="45" t="str">
        <f>IF(ISERROR(VLOOKUP($B84,[1]vylosovanie!$C$10:$M$269,11,0))=TRUE," ",VLOOKUP($B84,[1]vylosovanie!$C$10:$M$269,11,0))</f>
        <v xml:space="preserve"> </v>
      </c>
      <c r="I84" s="46"/>
      <c r="J84" s="47"/>
      <c r="K84" s="48"/>
      <c r="L84" s="49" t="e">
        <f>VLOOKUP(A83,'[1]zapisy skupiny'!$A$5:$AA$6403,26,0)</f>
        <v>#N/A</v>
      </c>
      <c r="M84" s="50" t="s">
        <v>24</v>
      </c>
      <c r="N84" s="51" t="e">
        <f>VLOOKUP(A83,'[1]zapisy skupiny'!$A$5:$AA$6403,27,0)</f>
        <v>#N/A</v>
      </c>
      <c r="O84" s="49" t="e">
        <f>VLOOKUP(A84,'[1]zapisy skupiny'!$A$5:$AA$6403,26,0)</f>
        <v>#N/A</v>
      </c>
      <c r="P84" s="50" t="s">
        <v>24</v>
      </c>
      <c r="Q84" s="51" t="e">
        <f>VLOOKUP(A84,'[1]zapisy skupiny'!$A$5:$AA$6403,27,0)</f>
        <v>#N/A</v>
      </c>
      <c r="R84" s="49" t="e">
        <f>VLOOKUP(A85,'[1]zapisy skupiny'!$A$5:$AA$6403,26,0)</f>
        <v>#N/A</v>
      </c>
      <c r="S84" s="50" t="s">
        <v>24</v>
      </c>
      <c r="T84" s="52" t="e">
        <f>VLOOKUP(A85,'[1]zapisy skupiny'!$A$5:$AA$6403,27,0)</f>
        <v>#N/A</v>
      </c>
      <c r="U84" s="53" t="e">
        <f>SUM(BG84:BJ84)</f>
        <v>#N/A</v>
      </c>
      <c r="V84" s="54" t="s">
        <v>24</v>
      </c>
      <c r="W84" s="53" t="e">
        <f>SUM(BL84:BO84)</f>
        <v>#N/A</v>
      </c>
      <c r="X84" s="55" t="e">
        <f>IF((W84=0)," ",U84/W84)</f>
        <v>#N/A</v>
      </c>
      <c r="Y84" s="56" t="e">
        <f>IF(AND(SUM(BB84:BE84)=0,OR(E84=0,E84=" ",SUM(BB84:BE87)=0))," ",SUM(BB84:BE84))</f>
        <v>#N/A</v>
      </c>
      <c r="Z84" s="57" t="str">
        <f>IF(ISERROR(RANK(Y84,Y84:Y87,0))=TRUE," ",IF(OR(AND(O84="x",L84="x"),AND(L84="x",R84="x"),AND(R84="x",O84="x")),0,RANK(Y84,Y84:Y87,0)))</f>
        <v xml:space="preserve"> </v>
      </c>
      <c r="AA84" s="15" t="s">
        <v>25</v>
      </c>
      <c r="AB84" s="2" t="s">
        <v>26</v>
      </c>
      <c r="AC84" s="2"/>
      <c r="AD84" s="2"/>
      <c r="AE84" s="2" t="str">
        <f>CONCATENATE(4,1,AD83,C83,1)</f>
        <v>41X1</v>
      </c>
      <c r="AF84" s="2" t="str">
        <f>E83</f>
        <v>X</v>
      </c>
      <c r="AG84" s="58">
        <f>IF(C83="X",0,AG79+1)</f>
        <v>0</v>
      </c>
      <c r="AH84" s="58"/>
      <c r="AI84" s="59" t="s">
        <v>27</v>
      </c>
      <c r="AJ84" s="58"/>
      <c r="AK84" s="60" t="e">
        <f>VLOOKUP(CONCATENATE(AF84,MID(AI84,2,1)),[1]vylosovanie!$C$10:$J$209,8,0)</f>
        <v>#N/A</v>
      </c>
      <c r="AL84" s="60" t="e">
        <f>VLOOKUP(CONCATENATE(AF84,RIGHT(AI84,1)),[1]vylosovanie!$C$10:$J$209,8,0)</f>
        <v>#N/A</v>
      </c>
      <c r="AM84" s="58" t="e">
        <f>VLOOKUP(CONCATENATE(AF84,VLOOKUP(AI84,$BU$6:$BV$11,2,0)),[1]vylosovanie!$C$10:$J$209,8,0)</f>
        <v>#N/A</v>
      </c>
      <c r="AN84" s="8"/>
      <c r="AO84" s="61"/>
      <c r="AP84" s="61"/>
      <c r="AQ84" s="61" t="str">
        <f>CONCATENATE(4,1,AD83,C83,2)</f>
        <v>41X2</v>
      </c>
      <c r="AR84" s="61" t="str">
        <f>E83</f>
        <v>X</v>
      </c>
      <c r="AS84" s="58">
        <f>IF(AG84=0,0,AG84+1)</f>
        <v>0</v>
      </c>
      <c r="AT84" s="58"/>
      <c r="AU84" s="58" t="s">
        <v>28</v>
      </c>
      <c r="AV84" s="58"/>
      <c r="AW84" s="60" t="e">
        <f>VLOOKUP(CONCATENATE(AR84,MID(AU84,2,1)),[1]vylosovanie!$C$10:$J$209,8,0)</f>
        <v>#N/A</v>
      </c>
      <c r="AX84" s="60" t="e">
        <f>VLOOKUP(CONCATENATE(AR84,RIGHT(AU84,1)),[1]vylosovanie!$C$10:$J$209,8,0)</f>
        <v>#N/A</v>
      </c>
      <c r="AY84" s="58" t="e">
        <f>VLOOKUP(CONCATENATE(AR84,VLOOKUP(AU84,$BU$6:$BV$11,2,0)),[1]vylosovanie!$C$10:$J$209,8,0)</f>
        <v>#N/A</v>
      </c>
      <c r="AZ84" s="8"/>
      <c r="BB84" s="39"/>
      <c r="BC84" s="39" t="e">
        <f>IF(OR(L84="x",L84="X",L84=""),0,IF(L84=3,2,1))</f>
        <v>#N/A</v>
      </c>
      <c r="BD84" s="39" t="e">
        <f>IF(OR(O84="x",O84="X",O84=""),0,IF(O84=3,2,1))</f>
        <v>#N/A</v>
      </c>
      <c r="BE84" s="39" t="e">
        <f>IF(OR(R84="x",R84="X",R84=""),0,IF(R84=3,2,1))</f>
        <v>#N/A</v>
      </c>
      <c r="BG84" s="62"/>
      <c r="BH84" s="62" t="e">
        <f>IF(OR(L84="x",L84="X"),0,L84)</f>
        <v>#N/A</v>
      </c>
      <c r="BI84" s="62" t="e">
        <f>IF(OR(O84="x",O84="X"),0,O84)</f>
        <v>#N/A</v>
      </c>
      <c r="BJ84" s="62" t="e">
        <f>IF(OR(R84="x",R84="X"),0,R84)</f>
        <v>#N/A</v>
      </c>
      <c r="BK84" s="63"/>
      <c r="BL84" s="62"/>
      <c r="BM84" s="62" t="e">
        <f>IF(OR(N84="x",N84="X"),0,N84)</f>
        <v>#N/A</v>
      </c>
      <c r="BN84" s="62" t="e">
        <f>IF(OR(Q84="x",Q84="X"),0,Q84)</f>
        <v>#N/A</v>
      </c>
      <c r="BO84" s="62" t="e">
        <f>IF(OR(T84="x",T84="X"),0,T84)</f>
        <v>#N/A</v>
      </c>
      <c r="BP84" s="41"/>
    </row>
    <row r="85" spans="1:68" s="15" customFormat="1" ht="45.75" thickBot="1">
      <c r="A85" s="11" t="str">
        <f>CONCATENATE(E83," 1-4")</f>
        <v>X 1-4</v>
      </c>
      <c r="B85" s="15" t="str">
        <f>CONCATENATE(E83,D85)</f>
        <v>X2</v>
      </c>
      <c r="C85" s="43"/>
      <c r="D85" s="44">
        <v>2</v>
      </c>
      <c r="E85" s="45" t="str">
        <f>IF(ISERROR(VLOOKUP($B85,[1]vylosovanie!$C$10:$M$269,8,0))=TRUE," ",VLOOKUP($B85,[1]vylosovanie!$C$10:$M$269,8,0))</f>
        <v xml:space="preserve"> </v>
      </c>
      <c r="F85" s="45" t="str">
        <f>IF(ISERROR(VLOOKUP($B85,[1]vylosovanie!$C$10:$M$269,9,0))=TRUE," ",VLOOKUP($B85,[1]vylosovanie!$C$10:$M$269,9,0))</f>
        <v xml:space="preserve"> </v>
      </c>
      <c r="G85" s="45" t="str">
        <f>IF(ISERROR(VLOOKUP($B85,[1]vylosovanie!$C$10:$M$269,10,0))=TRUE," ",VLOOKUP($B85,[1]vylosovanie!$C$10:$M$269,10,0))</f>
        <v xml:space="preserve"> </v>
      </c>
      <c r="H85" s="45" t="str">
        <f>IF(ISERROR(VLOOKUP($B85,[1]vylosovanie!$C$10:$M$269,11,0))=TRUE," ",VLOOKUP($B85,[1]vylosovanie!$C$10:$M$269,11,0))</f>
        <v xml:space="preserve"> </v>
      </c>
      <c r="I85" s="64" t="e">
        <f>N84</f>
        <v>#N/A</v>
      </c>
      <c r="J85" s="65" t="s">
        <v>24</v>
      </c>
      <c r="K85" s="66" t="e">
        <f>L84</f>
        <v>#N/A</v>
      </c>
      <c r="L85" s="67"/>
      <c r="M85" s="68"/>
      <c r="N85" s="69"/>
      <c r="O85" s="70" t="e">
        <f>VLOOKUP(A86,'[1]zapisy skupiny'!$A$5:$AA$6403,26,0)</f>
        <v>#N/A</v>
      </c>
      <c r="P85" s="65" t="s">
        <v>24</v>
      </c>
      <c r="Q85" s="71" t="e">
        <f>VLOOKUP(A86,'[1]zapisy skupiny'!$A$5:$AA$6403,27,0)</f>
        <v>#N/A</v>
      </c>
      <c r="R85" s="70" t="e">
        <f>VLOOKUP(A87,'[1]zapisy skupiny'!$A$5:$AA$6403,26,0)</f>
        <v>#N/A</v>
      </c>
      <c r="S85" s="65" t="s">
        <v>24</v>
      </c>
      <c r="T85" s="72" t="e">
        <f>VLOOKUP(A87,'[1]zapisy skupiny'!$A$5:$AA$6403,27,0)</f>
        <v>#N/A</v>
      </c>
      <c r="U85" s="73" t="e">
        <f>SUM(BG85:BJ85)</f>
        <v>#N/A</v>
      </c>
      <c r="V85" s="74" t="s">
        <v>24</v>
      </c>
      <c r="W85" s="73" t="e">
        <f>SUM(BL85:BO85)</f>
        <v>#N/A</v>
      </c>
      <c r="X85" s="75" t="e">
        <f>IF((W85=0)," ",U85/W85)</f>
        <v>#N/A</v>
      </c>
      <c r="Y85" s="76" t="e">
        <f>IF(AND(SUM(BB85:BE85)=0,OR(E85=0,E85=" ",SUM(BB84:BE87)=0))," ",SUM(BB85:BE85))</f>
        <v>#N/A</v>
      </c>
      <c r="Z85" s="77" t="str">
        <f>IF(ISERROR(RANK(Y85,Y84:Y87,0))=TRUE," ",IF(OR(AND(I85="x",O85="x"),AND(I85="x",R85="x"),AND(R85="x",O85="x")),0,RANK(Y85,Y84:Y87,0)))</f>
        <v xml:space="preserve"> </v>
      </c>
      <c r="AA85" s="15" t="s">
        <v>29</v>
      </c>
      <c r="AB85" s="2" t="s">
        <v>30</v>
      </c>
      <c r="AC85" s="2"/>
      <c r="AD85" s="2"/>
      <c r="AE85" s="2" t="str">
        <f>CONCATENATE(4,2,AD83,C83,1)</f>
        <v>42X1</v>
      </c>
      <c r="AF85" s="2" t="str">
        <f>E83</f>
        <v>X</v>
      </c>
      <c r="AG85" s="58">
        <f>IF(AS84=0,0,AS84+1)</f>
        <v>0</v>
      </c>
      <c r="AH85" s="58"/>
      <c r="AI85" s="58" t="s">
        <v>31</v>
      </c>
      <c r="AJ85" s="58"/>
      <c r="AK85" s="60" t="e">
        <f>VLOOKUP(CONCATENATE(AF85,MID(AI85,2,1)),[1]vylosovanie!$C$10:$J$209,8,0)</f>
        <v>#N/A</v>
      </c>
      <c r="AL85" s="60" t="e">
        <f>VLOOKUP(CONCATENATE(AF85,RIGHT(AI85,1)),[1]vylosovanie!$C$10:$J$209,8,0)</f>
        <v>#N/A</v>
      </c>
      <c r="AM85" s="58" t="e">
        <f>VLOOKUP(CONCATENATE(AF85,VLOOKUP(AI85,$BU$6:$BV$11,2,0)),[1]vylosovanie!$C$10:$J$209,8,0)</f>
        <v>#N/A</v>
      </c>
      <c r="AN85" s="8"/>
      <c r="AO85" s="61"/>
      <c r="AP85" s="61"/>
      <c r="AQ85" s="61" t="str">
        <f>CONCATENATE(4,2,AD83,C83,2)</f>
        <v>42X2</v>
      </c>
      <c r="AR85" s="61" t="str">
        <f>E83</f>
        <v>X</v>
      </c>
      <c r="AS85" s="58">
        <f>IF(AG85=0,0,AG85+1)</f>
        <v>0</v>
      </c>
      <c r="AT85" s="58"/>
      <c r="AU85" s="58" t="s">
        <v>32</v>
      </c>
      <c r="AV85" s="58"/>
      <c r="AW85" s="60" t="e">
        <f>VLOOKUP(CONCATENATE(AR85,MID(AU85,2,1)),[1]vylosovanie!$C$10:$J$209,8,0)</f>
        <v>#N/A</v>
      </c>
      <c r="AX85" s="60" t="e">
        <f>VLOOKUP(CONCATENATE(AR85,RIGHT(AU85,1)),[1]vylosovanie!$C$10:$J$209,8,0)</f>
        <v>#N/A</v>
      </c>
      <c r="AY85" s="58" t="e">
        <f>VLOOKUP(CONCATENATE(AR85,VLOOKUP(AU85,$BU$6:$BV$11,2,0)),[1]vylosovanie!$C$10:$J$209,8,0)</f>
        <v>#N/A</v>
      </c>
      <c r="AZ85" s="8"/>
      <c r="BB85" s="39" t="e">
        <f>IF(OR(I85="x",I85="X",I85=""),0,IF(I85=3,2,1))</f>
        <v>#N/A</v>
      </c>
      <c r="BC85" s="39"/>
      <c r="BD85" s="39" t="e">
        <f>IF(OR(O85="x",O85="X",O85=""),0,IF(O85=3,2,1))</f>
        <v>#N/A</v>
      </c>
      <c r="BE85" s="39" t="e">
        <f>IF(OR(R85="x",R85="X",R85=""),0,IF(R85=3,2,1))</f>
        <v>#N/A</v>
      </c>
      <c r="BG85" s="62" t="e">
        <f>IF(OR(I85="x",I85="X"),0,I85)</f>
        <v>#N/A</v>
      </c>
      <c r="BH85" s="62"/>
      <c r="BI85" s="62" t="e">
        <f>IF(OR(O85="x",O85="X"),0,O85)</f>
        <v>#N/A</v>
      </c>
      <c r="BJ85" s="62" t="e">
        <f>IF(OR(R85="x",R85="X"),0,R85)</f>
        <v>#N/A</v>
      </c>
      <c r="BK85" s="63"/>
      <c r="BL85" s="62" t="e">
        <f>IF(OR(K85="x",K85="X"),0,K85)</f>
        <v>#N/A</v>
      </c>
      <c r="BM85" s="62"/>
      <c r="BN85" s="62" t="e">
        <f>IF(OR(Q85="x",Q85="X"),0,Q85)</f>
        <v>#N/A</v>
      </c>
      <c r="BO85" s="62" t="e">
        <f>IF(OR(T85="x",T85="X"),0,T85)</f>
        <v>#N/A</v>
      </c>
      <c r="BP85" s="41"/>
    </row>
    <row r="86" spans="1:68" s="15" customFormat="1" ht="45.75" thickBot="1">
      <c r="A86" s="11" t="str">
        <f>CONCATENATE(E83," 2-3")</f>
        <v>X 2-3</v>
      </c>
      <c r="B86" s="15" t="str">
        <f>CONCATENATE(E83,D86)</f>
        <v>X3</v>
      </c>
      <c r="C86" s="43"/>
      <c r="D86" s="44">
        <v>3</v>
      </c>
      <c r="E86" s="45" t="str">
        <f>IF(ISERROR(VLOOKUP($B86,[1]vylosovanie!$C$10:$M$269,8,0))=TRUE," ",VLOOKUP($B86,[1]vylosovanie!$C$10:$M$269,8,0))</f>
        <v xml:space="preserve"> </v>
      </c>
      <c r="F86" s="45" t="str">
        <f>IF(ISERROR(VLOOKUP($B86,[1]vylosovanie!$C$10:$M$269,9,0))=TRUE," ",VLOOKUP($B86,[1]vylosovanie!$C$10:$M$269,9,0))</f>
        <v xml:space="preserve"> </v>
      </c>
      <c r="G86" s="45" t="str">
        <f>IF(ISERROR(VLOOKUP($B86,[1]vylosovanie!$C$10:$M$269,10,0))=TRUE," ",VLOOKUP($B86,[1]vylosovanie!$C$10:$M$269,10,0))</f>
        <v xml:space="preserve"> </v>
      </c>
      <c r="H86" s="45" t="str">
        <f>IF(ISERROR(VLOOKUP($B86,[1]vylosovanie!$C$10:$M$269,11,0))=TRUE," ",VLOOKUP($B86,[1]vylosovanie!$C$10:$M$269,11,0))</f>
        <v xml:space="preserve"> </v>
      </c>
      <c r="I86" s="64" t="e">
        <f>Q84</f>
        <v>#N/A</v>
      </c>
      <c r="J86" s="65" t="s">
        <v>24</v>
      </c>
      <c r="K86" s="66" t="e">
        <f>O84</f>
        <v>#N/A</v>
      </c>
      <c r="L86" s="78" t="e">
        <f>Q85</f>
        <v>#N/A</v>
      </c>
      <c r="M86" s="79" t="s">
        <v>24</v>
      </c>
      <c r="N86" s="80" t="e">
        <f>O85</f>
        <v>#N/A</v>
      </c>
      <c r="O86" s="67"/>
      <c r="P86" s="68"/>
      <c r="Q86" s="69"/>
      <c r="R86" s="70" t="e">
        <f>VLOOKUP(A88,'[1]zapisy skupiny'!$A$5:$AA$6403,26,0)</f>
        <v>#N/A</v>
      </c>
      <c r="S86" s="65" t="s">
        <v>24</v>
      </c>
      <c r="T86" s="72" t="e">
        <f>VLOOKUP(A88,'[1]zapisy skupiny'!$A$5:$AA$6403,27,0)</f>
        <v>#N/A</v>
      </c>
      <c r="U86" s="73" t="e">
        <f>SUM(BG86:BJ86)</f>
        <v>#N/A</v>
      </c>
      <c r="V86" s="74" t="s">
        <v>24</v>
      </c>
      <c r="W86" s="73" t="e">
        <f>SUM(BL86:BO86)</f>
        <v>#N/A</v>
      </c>
      <c r="X86" s="75" t="e">
        <f>IF((W86=0)," ",U86/W86)</f>
        <v>#N/A</v>
      </c>
      <c r="Y86" s="76" t="e">
        <f>IF(AND(SUM(BB86:BE86)=0,OR(E86=0,E86=" ",SUM(BB84:BE87)=0))," ",SUM(BB86:BE86))</f>
        <v>#N/A</v>
      </c>
      <c r="Z86" s="77" t="str">
        <f>IF(ISERROR(RANK(Y86,Y84:Y87,0))=TRUE," ",IF(OR(AND(I86="x",L86="x"),AND(I86="x",R86="x"),AND(L86="x",R86="x")),0,RANK(Y86,Y84:Y87,0)))</f>
        <v xml:space="preserve"> </v>
      </c>
      <c r="AA86" s="15" t="s">
        <v>33</v>
      </c>
      <c r="AB86" s="2" t="s">
        <v>34</v>
      </c>
      <c r="AC86" s="2"/>
      <c r="AD86" s="2"/>
      <c r="AE86" s="2" t="str">
        <f>CONCATENATE(4,3,AD83,C83,1)</f>
        <v>43X1</v>
      </c>
      <c r="AF86" s="2" t="str">
        <f>E83</f>
        <v>X</v>
      </c>
      <c r="AG86" s="58">
        <f>IF(AS85=0,0,AS85+1)</f>
        <v>0</v>
      </c>
      <c r="AH86" s="58"/>
      <c r="AI86" s="58" t="s">
        <v>35</v>
      </c>
      <c r="AJ86" s="58"/>
      <c r="AK86" s="60" t="e">
        <f>VLOOKUP(CONCATENATE(AF86,MID(AI86,2,1)),[1]vylosovanie!$C$10:$J$209,8,0)</f>
        <v>#N/A</v>
      </c>
      <c r="AL86" s="60" t="e">
        <f>VLOOKUP(CONCATENATE(AF86,RIGHT(AI86,1)),[1]vylosovanie!$C$10:$J$209,8,0)</f>
        <v>#N/A</v>
      </c>
      <c r="AM86" s="58" t="e">
        <f>VLOOKUP(CONCATENATE(AF86,VLOOKUP(AI86,$BU$6:$BV$11,2,0)),[1]vylosovanie!$C$10:$J$209,8,0)</f>
        <v>#N/A</v>
      </c>
      <c r="AN86" s="8"/>
      <c r="AO86" s="61"/>
      <c r="AP86" s="61"/>
      <c r="AQ86" s="61" t="str">
        <f>CONCATENATE(4,3,AD83,C83,2)</f>
        <v>43X2</v>
      </c>
      <c r="AR86" s="61" t="str">
        <f>E83</f>
        <v>X</v>
      </c>
      <c r="AS86" s="58">
        <f>IF(AG86=0,0,AG86+1)</f>
        <v>0</v>
      </c>
      <c r="AT86" s="58"/>
      <c r="AU86" s="58" t="s">
        <v>36</v>
      </c>
      <c r="AV86" s="58"/>
      <c r="AW86" s="60" t="e">
        <f>VLOOKUP(CONCATENATE(AR86,MID(AU86,2,1)),[1]vylosovanie!$C$10:$J$209,8,0)</f>
        <v>#N/A</v>
      </c>
      <c r="AX86" s="60" t="e">
        <f>VLOOKUP(CONCATENATE(AR86,RIGHT(AU86,1)),[1]vylosovanie!$C$10:$J$209,8,0)</f>
        <v>#N/A</v>
      </c>
      <c r="AY86" s="58" t="e">
        <f>VLOOKUP(CONCATENATE(AR86,VLOOKUP(AU86,$BU$6:$BV$11,2,0)),[1]vylosovanie!$C$10:$J$209,8,0)</f>
        <v>#N/A</v>
      </c>
      <c r="AZ86" s="8"/>
      <c r="BB86" s="39" t="e">
        <f>IF(OR(I86="x",I86="X",I86=""),0,IF(I86=3,2,1))</f>
        <v>#N/A</v>
      </c>
      <c r="BC86" s="39" t="e">
        <f>IF(OR(L86="x",L86="X",L86=""),0,IF(L86=3,2,1))</f>
        <v>#N/A</v>
      </c>
      <c r="BD86" s="39"/>
      <c r="BE86" s="39" t="e">
        <f>IF(OR(R86="x",R86="X",R86=""),0,IF(R86=3,2,1))</f>
        <v>#N/A</v>
      </c>
      <c r="BG86" s="62" t="e">
        <f>IF(OR(I86="x",I86="X"),0,I86)</f>
        <v>#N/A</v>
      </c>
      <c r="BH86" s="62" t="e">
        <f>IF(OR(L86="x",L86="X"),0,L86)</f>
        <v>#N/A</v>
      </c>
      <c r="BI86" s="62"/>
      <c r="BJ86" s="62" t="e">
        <f>IF(OR(R86="x",R86="X"),0,R86)</f>
        <v>#N/A</v>
      </c>
      <c r="BK86" s="63"/>
      <c r="BL86" s="62" t="e">
        <f>IF(OR(K86="x",K86="X"),0,K86)</f>
        <v>#N/A</v>
      </c>
      <c r="BM86" s="62" t="e">
        <f>IF(OR(N86="x",N86="X"),0,N86)</f>
        <v>#N/A</v>
      </c>
      <c r="BN86" s="62"/>
      <c r="BO86" s="62" t="e">
        <f>IF(OR(T86="x",T86="X"),0,T86)</f>
        <v>#N/A</v>
      </c>
      <c r="BP86" s="41"/>
    </row>
    <row r="87" spans="1:68" s="15" customFormat="1" ht="45.75" thickBot="1">
      <c r="A87" s="11" t="str">
        <f>CONCATENATE(E83," 2-4")</f>
        <v>X 2-4</v>
      </c>
      <c r="B87" s="15" t="str">
        <f>CONCATENATE(E83,D87)</f>
        <v>X4</v>
      </c>
      <c r="C87" s="43"/>
      <c r="D87" s="44">
        <v>4</v>
      </c>
      <c r="E87" s="45" t="str">
        <f>IF(ISERROR(VLOOKUP($B87,[1]vylosovanie!$C$10:$M$269,8,0))=TRUE," ",VLOOKUP($B87,[1]vylosovanie!$C$10:$M$269,8,0))</f>
        <v xml:space="preserve"> </v>
      </c>
      <c r="F87" s="45" t="str">
        <f>IF(ISERROR(VLOOKUP($B87,[1]vylosovanie!$C$10:$M$269,9,0))=TRUE," ",VLOOKUP($B87,[1]vylosovanie!$C$10:$M$269,9,0))</f>
        <v xml:space="preserve"> </v>
      </c>
      <c r="G87" s="45" t="str">
        <f>IF(ISERROR(VLOOKUP($B87,[1]vylosovanie!$C$10:$M$269,10,0))=TRUE," ",VLOOKUP($B87,[1]vylosovanie!$C$10:$M$269,10,0))</f>
        <v xml:space="preserve"> </v>
      </c>
      <c r="H87" s="45" t="str">
        <f>IF(ISERROR(VLOOKUP($B87,[1]vylosovanie!$C$10:$M$269,11,0))=TRUE," ",VLOOKUP($B87,[1]vylosovanie!$C$10:$M$269,11,0))</f>
        <v xml:space="preserve"> </v>
      </c>
      <c r="I87" s="81" t="e">
        <f>T84</f>
        <v>#N/A</v>
      </c>
      <c r="J87" s="82" t="s">
        <v>24</v>
      </c>
      <c r="K87" s="83" t="e">
        <f>R84</f>
        <v>#N/A</v>
      </c>
      <c r="L87" s="84" t="e">
        <f>T85</f>
        <v>#N/A</v>
      </c>
      <c r="M87" s="85" t="s">
        <v>24</v>
      </c>
      <c r="N87" s="86" t="e">
        <f>R85</f>
        <v>#N/A</v>
      </c>
      <c r="O87" s="84" t="e">
        <f>T86</f>
        <v>#N/A</v>
      </c>
      <c r="P87" s="85" t="s">
        <v>24</v>
      </c>
      <c r="Q87" s="86" t="e">
        <f>R86</f>
        <v>#N/A</v>
      </c>
      <c r="R87" s="87"/>
      <c r="S87" s="88"/>
      <c r="T87" s="88"/>
      <c r="U87" s="89" t="e">
        <f>SUM(BG87:BJ87)</f>
        <v>#N/A</v>
      </c>
      <c r="V87" s="90" t="s">
        <v>24</v>
      </c>
      <c r="W87" s="89" t="e">
        <f>SUM(BL87:BO87)</f>
        <v>#N/A</v>
      </c>
      <c r="X87" s="91" t="e">
        <f>IF((W87=0)," ",U87/W87)</f>
        <v>#N/A</v>
      </c>
      <c r="Y87" s="92" t="e">
        <f>IF(AND(SUM(BB87:BE87)=0,OR(E87=0,E87=" ",SUM(BB84:BE87)=0))," ",SUM(BB87:BE87))</f>
        <v>#N/A</v>
      </c>
      <c r="Z87" s="93" t="str">
        <f>IF(ISERROR(RANK(Y87,Y84:Y87,0))=TRUE," ",IF(OR(AND(I87="x",L87="x"),AND(I87="x",O87="x"),AND(L87="x",O87="x")),0,RANK(Y87,Y84:Y87,0)))</f>
        <v xml:space="preserve"> </v>
      </c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3"/>
      <c r="AP87" s="3"/>
      <c r="AQ87" s="3"/>
      <c r="AR87" s="3"/>
      <c r="AS87" s="2"/>
      <c r="AT87" s="2"/>
      <c r="AU87" s="2"/>
      <c r="AV87" s="2"/>
      <c r="AW87" s="2"/>
      <c r="AX87" s="2"/>
      <c r="AY87" s="2"/>
      <c r="AZ87" s="2"/>
      <c r="BB87" s="39" t="e">
        <f>IF(OR(I87="x",I87="X",I87=""),0,IF(I87=3,2,1))</f>
        <v>#N/A</v>
      </c>
      <c r="BC87" s="39" t="e">
        <f>IF(OR(L87="x",L87="X",L87=""),0,IF(L87=3,2,1))</f>
        <v>#N/A</v>
      </c>
      <c r="BD87" s="39" t="e">
        <f>IF(OR(O87="x",O87="X",O87=""),0,IF(O87=3,2,1))</f>
        <v>#N/A</v>
      </c>
      <c r="BE87" s="39"/>
      <c r="BG87" s="62" t="e">
        <f>IF(OR(I87="x",I87="X"),0,I87)</f>
        <v>#N/A</v>
      </c>
      <c r="BH87" s="62" t="e">
        <f>IF(OR(L87="x",L87="X"),0,L87)</f>
        <v>#N/A</v>
      </c>
      <c r="BI87" s="62" t="e">
        <f>IF(OR(O87="x",O87="X"),0,O87)</f>
        <v>#N/A</v>
      </c>
      <c r="BJ87" s="62"/>
      <c r="BK87" s="63"/>
      <c r="BL87" s="62" t="e">
        <f>IF(OR(K87="x",K87="X"),0,K87)</f>
        <v>#N/A</v>
      </c>
      <c r="BM87" s="62" t="e">
        <f>IF(OR(N87="x",N87="X"),0,N87)</f>
        <v>#N/A</v>
      </c>
      <c r="BN87" s="62" t="e">
        <f>IF(OR(Q87="x",Q87="X"),0,Q87)</f>
        <v>#N/A</v>
      </c>
      <c r="BO87" s="62"/>
      <c r="BP87" s="41"/>
    </row>
    <row r="88" spans="1:68" ht="45.75" thickBot="1">
      <c r="A88" s="11" t="str">
        <f>CONCATENATE(E83," 3-4")</f>
        <v>X 3-4</v>
      </c>
    </row>
    <row r="89" spans="1:68" s="15" customFormat="1" ht="90.75" thickBot="1">
      <c r="A89" s="11" t="str">
        <f>CONCATENATE(E89," 1-2")</f>
        <v>X 1-2</v>
      </c>
      <c r="C89" s="28" t="str">
        <f>IF(C83="X","X",IF(C83-$B$1&gt;=[1]vylosovanie!$O$2,"X",C83+1))</f>
        <v>X</v>
      </c>
      <c r="D89" s="2" t="s">
        <v>6</v>
      </c>
      <c r="E89" s="29" t="str">
        <f>IF(C89="X","X",VLOOKUP(C89,[1]vylosovanie!$T$10:$U$99,2,0))</f>
        <v>X</v>
      </c>
      <c r="F89" s="30" t="s">
        <v>7</v>
      </c>
      <c r="G89" s="6" t="s">
        <v>8</v>
      </c>
      <c r="H89" s="6" t="s">
        <v>9</v>
      </c>
      <c r="I89" s="31">
        <v>1</v>
      </c>
      <c r="J89" s="32"/>
      <c r="K89" s="33"/>
      <c r="L89" s="31">
        <v>2</v>
      </c>
      <c r="M89" s="32"/>
      <c r="N89" s="33"/>
      <c r="O89" s="31">
        <v>3</v>
      </c>
      <c r="P89" s="32"/>
      <c r="Q89" s="33"/>
      <c r="R89" s="31">
        <v>4</v>
      </c>
      <c r="S89" s="32"/>
      <c r="T89" s="33"/>
      <c r="U89" s="34" t="s">
        <v>10</v>
      </c>
      <c r="V89" s="35"/>
      <c r="W89" s="36"/>
      <c r="X89" s="37" t="s">
        <v>11</v>
      </c>
      <c r="Y89" s="37" t="s">
        <v>12</v>
      </c>
      <c r="Z89" s="37" t="s">
        <v>13</v>
      </c>
      <c r="AA89" s="2" t="s">
        <v>14</v>
      </c>
      <c r="AB89" s="2"/>
      <c r="AD89" s="2" t="str">
        <f>IF(C89&lt;10,0,"")</f>
        <v/>
      </c>
      <c r="AE89" s="2" t="s">
        <v>15</v>
      </c>
      <c r="AF89" s="2"/>
      <c r="AG89" s="38" t="s">
        <v>16</v>
      </c>
      <c r="AH89" s="39" t="s">
        <v>17</v>
      </c>
      <c r="AI89" s="39" t="s">
        <v>18</v>
      </c>
      <c r="AJ89" s="39" t="s">
        <v>19</v>
      </c>
      <c r="AK89" s="39" t="s">
        <v>20</v>
      </c>
      <c r="AL89" s="39" t="s">
        <v>20</v>
      </c>
      <c r="AM89" s="39" t="s">
        <v>21</v>
      </c>
      <c r="AN89" s="10"/>
      <c r="AO89" s="40"/>
      <c r="AP89" s="40" t="str">
        <f>IF(C89&lt;10,0,"")</f>
        <v/>
      </c>
      <c r="AQ89" s="2" t="s">
        <v>15</v>
      </c>
      <c r="AR89" s="40"/>
      <c r="AS89" s="38" t="s">
        <v>16</v>
      </c>
      <c r="AT89" s="39" t="s">
        <v>17</v>
      </c>
      <c r="AU89" s="39" t="s">
        <v>18</v>
      </c>
      <c r="AV89" s="39" t="s">
        <v>19</v>
      </c>
      <c r="AW89" s="39" t="s">
        <v>20</v>
      </c>
      <c r="AX89" s="39" t="s">
        <v>20</v>
      </c>
      <c r="AY89" s="39" t="s">
        <v>21</v>
      </c>
      <c r="AZ89" s="10"/>
      <c r="BB89" s="6">
        <v>1</v>
      </c>
      <c r="BC89" s="6">
        <v>2</v>
      </c>
      <c r="BD89" s="6">
        <v>3</v>
      </c>
      <c r="BE89" s="6">
        <v>4</v>
      </c>
      <c r="BG89" s="15" t="s">
        <v>22</v>
      </c>
      <c r="BI89" s="8"/>
      <c r="BJ89" s="41"/>
      <c r="BK89" s="42"/>
      <c r="BL89" s="15" t="s">
        <v>23</v>
      </c>
      <c r="BN89" s="8"/>
      <c r="BO89" s="41"/>
      <c r="BP89" s="41"/>
    </row>
    <row r="90" spans="1:68" s="15" customFormat="1" ht="45.75" thickBot="1">
      <c r="A90" s="11" t="str">
        <f>CONCATENATE(E89," 1-3")</f>
        <v>X 1-3</v>
      </c>
      <c r="B90" s="15" t="str">
        <f>CONCATENATE(E89,D90)</f>
        <v>X1</v>
      </c>
      <c r="C90" s="43" t="str">
        <f>$E$1</f>
        <v>MŽ</v>
      </c>
      <c r="D90" s="44">
        <v>1</v>
      </c>
      <c r="E90" s="45" t="str">
        <f>IF(ISERROR(VLOOKUP($B90,[1]vylosovanie!$C$10:$M$269,8,0))=TRUE," ",VLOOKUP($B90,[1]vylosovanie!$C$10:$M$269,8,0))</f>
        <v xml:space="preserve"> </v>
      </c>
      <c r="F90" s="45" t="str">
        <f>IF(ISERROR(VLOOKUP($B90,[1]vylosovanie!$C$10:$M$269,9,0))=TRUE," ",VLOOKUP($B90,[1]vylosovanie!$C$10:$M$269,9,0))</f>
        <v xml:space="preserve"> </v>
      </c>
      <c r="G90" s="45" t="str">
        <f>IF(ISERROR(VLOOKUP($B90,[1]vylosovanie!$C$10:$M$269,10,0))=TRUE," ",VLOOKUP($B90,[1]vylosovanie!$C$10:$M$269,10,0))</f>
        <v xml:space="preserve"> </v>
      </c>
      <c r="H90" s="45" t="str">
        <f>IF(ISERROR(VLOOKUP($B90,[1]vylosovanie!$C$10:$M$269,11,0))=TRUE," ",VLOOKUP($B90,[1]vylosovanie!$C$10:$M$269,11,0))</f>
        <v xml:space="preserve"> </v>
      </c>
      <c r="I90" s="46"/>
      <c r="J90" s="47"/>
      <c r="K90" s="48"/>
      <c r="L90" s="49" t="e">
        <f>VLOOKUP(A89,'[1]zapisy skupiny'!$A$5:$AA$6403,26,0)</f>
        <v>#N/A</v>
      </c>
      <c r="M90" s="50" t="s">
        <v>24</v>
      </c>
      <c r="N90" s="51" t="e">
        <f>VLOOKUP(A89,'[1]zapisy skupiny'!$A$5:$AA$6403,27,0)</f>
        <v>#N/A</v>
      </c>
      <c r="O90" s="49" t="e">
        <f>VLOOKUP(A90,'[1]zapisy skupiny'!$A$5:$AA$6403,26,0)</f>
        <v>#N/A</v>
      </c>
      <c r="P90" s="50" t="s">
        <v>24</v>
      </c>
      <c r="Q90" s="51" t="e">
        <f>VLOOKUP(A90,'[1]zapisy skupiny'!$A$5:$AA$6403,27,0)</f>
        <v>#N/A</v>
      </c>
      <c r="R90" s="49" t="e">
        <f>VLOOKUP(A91,'[1]zapisy skupiny'!$A$5:$AA$6403,26,0)</f>
        <v>#N/A</v>
      </c>
      <c r="S90" s="50" t="s">
        <v>24</v>
      </c>
      <c r="T90" s="52" t="e">
        <f>VLOOKUP(A91,'[1]zapisy skupiny'!$A$5:$AA$6403,27,0)</f>
        <v>#N/A</v>
      </c>
      <c r="U90" s="53" t="e">
        <f>SUM(BG90:BJ90)</f>
        <v>#N/A</v>
      </c>
      <c r="V90" s="54" t="s">
        <v>24</v>
      </c>
      <c r="W90" s="53" t="e">
        <f>SUM(BL90:BO90)</f>
        <v>#N/A</v>
      </c>
      <c r="X90" s="55" t="e">
        <f>IF((W90=0)," ",U90/W90)</f>
        <v>#N/A</v>
      </c>
      <c r="Y90" s="56" t="e">
        <f>IF(AND(SUM(BB90:BE90)=0,OR(E90=0,E90=" ",SUM(BB90:BE93)=0))," ",SUM(BB90:BE90))</f>
        <v>#N/A</v>
      </c>
      <c r="Z90" s="57" t="str">
        <f>IF(ISERROR(RANK(Y90,Y90:Y93,0))=TRUE," ",IF(OR(AND(O90="x",L90="x"),AND(L90="x",R90="x"),AND(R90="x",O90="x")),0,RANK(Y90,Y90:Y93,0)))</f>
        <v xml:space="preserve"> </v>
      </c>
      <c r="AA90" s="15" t="s">
        <v>25</v>
      </c>
      <c r="AB90" s="2" t="s">
        <v>26</v>
      </c>
      <c r="AC90" s="2"/>
      <c r="AD90" s="2"/>
      <c r="AE90" s="2" t="str">
        <f>CONCATENATE(4,1,AD89,C89,1)</f>
        <v>41X1</v>
      </c>
      <c r="AF90" s="2" t="str">
        <f>E89</f>
        <v>X</v>
      </c>
      <c r="AG90" s="58">
        <f>IF(C89="X",0,AG85+1)</f>
        <v>0</v>
      </c>
      <c r="AH90" s="58"/>
      <c r="AI90" s="59" t="s">
        <v>27</v>
      </c>
      <c r="AJ90" s="58"/>
      <c r="AK90" s="60" t="e">
        <f>VLOOKUP(CONCATENATE(AF90,MID(AI90,2,1)),[1]vylosovanie!$C$10:$J$209,8,0)</f>
        <v>#N/A</v>
      </c>
      <c r="AL90" s="60" t="e">
        <f>VLOOKUP(CONCATENATE(AF90,RIGHT(AI90,1)),[1]vylosovanie!$C$10:$J$209,8,0)</f>
        <v>#N/A</v>
      </c>
      <c r="AM90" s="58" t="e">
        <f>VLOOKUP(CONCATENATE(AF90,VLOOKUP(AI90,$BU$6:$BV$11,2,0)),[1]vylosovanie!$C$10:$J$209,8,0)</f>
        <v>#N/A</v>
      </c>
      <c r="AN90" s="8"/>
      <c r="AO90" s="61"/>
      <c r="AP90" s="61"/>
      <c r="AQ90" s="61" t="str">
        <f>CONCATENATE(4,1,AD89,C89,2)</f>
        <v>41X2</v>
      </c>
      <c r="AR90" s="61" t="str">
        <f>E89</f>
        <v>X</v>
      </c>
      <c r="AS90" s="58">
        <f>IF(AG90=0,0,AG90+1)</f>
        <v>0</v>
      </c>
      <c r="AT90" s="58"/>
      <c r="AU90" s="58" t="s">
        <v>28</v>
      </c>
      <c r="AV90" s="58"/>
      <c r="AW90" s="60" t="e">
        <f>VLOOKUP(CONCATENATE(AR90,MID(AU90,2,1)),[1]vylosovanie!$C$10:$J$209,8,0)</f>
        <v>#N/A</v>
      </c>
      <c r="AX90" s="60" t="e">
        <f>VLOOKUP(CONCATENATE(AR90,RIGHT(AU90,1)),[1]vylosovanie!$C$10:$J$209,8,0)</f>
        <v>#N/A</v>
      </c>
      <c r="AY90" s="58" t="e">
        <f>VLOOKUP(CONCATENATE(AR90,VLOOKUP(AU90,$BU$6:$BV$11,2,0)),[1]vylosovanie!$C$10:$J$209,8,0)</f>
        <v>#N/A</v>
      </c>
      <c r="AZ90" s="8"/>
      <c r="BB90" s="39"/>
      <c r="BC90" s="39" t="e">
        <f>IF(OR(L90="x",L90="X",L90=""),0,IF(L90=3,2,1))</f>
        <v>#N/A</v>
      </c>
      <c r="BD90" s="39" t="e">
        <f>IF(OR(O90="x",O90="X",O90=""),0,IF(O90=3,2,1))</f>
        <v>#N/A</v>
      </c>
      <c r="BE90" s="39" t="e">
        <f>IF(OR(R90="x",R90="X",R90=""),0,IF(R90=3,2,1))</f>
        <v>#N/A</v>
      </c>
      <c r="BG90" s="62"/>
      <c r="BH90" s="62" t="e">
        <f>IF(OR(L90="x",L90="X"),0,L90)</f>
        <v>#N/A</v>
      </c>
      <c r="BI90" s="62" t="e">
        <f>IF(OR(O90="x",O90="X"),0,O90)</f>
        <v>#N/A</v>
      </c>
      <c r="BJ90" s="62" t="e">
        <f>IF(OR(R90="x",R90="X"),0,R90)</f>
        <v>#N/A</v>
      </c>
      <c r="BK90" s="63"/>
      <c r="BL90" s="62"/>
      <c r="BM90" s="62" t="e">
        <f>IF(OR(N90="x",N90="X"),0,N90)</f>
        <v>#N/A</v>
      </c>
      <c r="BN90" s="62" t="e">
        <f>IF(OR(Q90="x",Q90="X"),0,Q90)</f>
        <v>#N/A</v>
      </c>
      <c r="BO90" s="62" t="e">
        <f>IF(OR(T90="x",T90="X"),0,T90)</f>
        <v>#N/A</v>
      </c>
      <c r="BP90" s="41"/>
    </row>
    <row r="91" spans="1:68" s="15" customFormat="1" ht="45.75" thickBot="1">
      <c r="A91" s="11" t="str">
        <f>CONCATENATE(E89," 1-4")</f>
        <v>X 1-4</v>
      </c>
      <c r="B91" s="15" t="str">
        <f>CONCATENATE(E89,D91)</f>
        <v>X2</v>
      </c>
      <c r="C91" s="43"/>
      <c r="D91" s="44">
        <v>2</v>
      </c>
      <c r="E91" s="45" t="str">
        <f>IF(ISERROR(VLOOKUP($B91,[1]vylosovanie!$C$10:$M$269,8,0))=TRUE," ",VLOOKUP($B91,[1]vylosovanie!$C$10:$M$269,8,0))</f>
        <v xml:space="preserve"> </v>
      </c>
      <c r="F91" s="45" t="str">
        <f>IF(ISERROR(VLOOKUP($B91,[1]vylosovanie!$C$10:$M$269,9,0))=TRUE," ",VLOOKUP($B91,[1]vylosovanie!$C$10:$M$269,9,0))</f>
        <v xml:space="preserve"> </v>
      </c>
      <c r="G91" s="45" t="str">
        <f>IF(ISERROR(VLOOKUP($B91,[1]vylosovanie!$C$10:$M$269,10,0))=TRUE," ",VLOOKUP($B91,[1]vylosovanie!$C$10:$M$269,10,0))</f>
        <v xml:space="preserve"> </v>
      </c>
      <c r="H91" s="45" t="str">
        <f>IF(ISERROR(VLOOKUP($B91,[1]vylosovanie!$C$10:$M$269,11,0))=TRUE," ",VLOOKUP($B91,[1]vylosovanie!$C$10:$M$269,11,0))</f>
        <v xml:space="preserve"> </v>
      </c>
      <c r="I91" s="64" t="e">
        <f>N90</f>
        <v>#N/A</v>
      </c>
      <c r="J91" s="65" t="s">
        <v>24</v>
      </c>
      <c r="K91" s="66" t="e">
        <f>L90</f>
        <v>#N/A</v>
      </c>
      <c r="L91" s="67"/>
      <c r="M91" s="68"/>
      <c r="N91" s="69"/>
      <c r="O91" s="70" t="e">
        <f>VLOOKUP(A92,'[1]zapisy skupiny'!$A$5:$AA$6403,26,0)</f>
        <v>#N/A</v>
      </c>
      <c r="P91" s="65" t="s">
        <v>24</v>
      </c>
      <c r="Q91" s="71" t="e">
        <f>VLOOKUP(A92,'[1]zapisy skupiny'!$A$5:$AA$6403,27,0)</f>
        <v>#N/A</v>
      </c>
      <c r="R91" s="70" t="e">
        <f>VLOOKUP(A93,'[1]zapisy skupiny'!$A$5:$AA$6403,26,0)</f>
        <v>#N/A</v>
      </c>
      <c r="S91" s="65" t="s">
        <v>24</v>
      </c>
      <c r="T91" s="72" t="e">
        <f>VLOOKUP(A93,'[1]zapisy skupiny'!$A$5:$AA$6403,27,0)</f>
        <v>#N/A</v>
      </c>
      <c r="U91" s="73" t="e">
        <f>SUM(BG91:BJ91)</f>
        <v>#N/A</v>
      </c>
      <c r="V91" s="74" t="s">
        <v>24</v>
      </c>
      <c r="W91" s="73" t="e">
        <f>SUM(BL91:BO91)</f>
        <v>#N/A</v>
      </c>
      <c r="X91" s="75" t="e">
        <f>IF((W91=0)," ",U91/W91)</f>
        <v>#N/A</v>
      </c>
      <c r="Y91" s="76" t="e">
        <f>IF(AND(SUM(BB91:BE91)=0,OR(E91=0,E91=" ",SUM(BB90:BE93)=0))," ",SUM(BB91:BE91))</f>
        <v>#N/A</v>
      </c>
      <c r="Z91" s="77" t="str">
        <f>IF(ISERROR(RANK(Y91,Y90:Y93,0))=TRUE," ",IF(OR(AND(I91="x",O91="x"),AND(I91="x",R91="x"),AND(R91="x",O91="x")),0,RANK(Y91,Y90:Y93,0)))</f>
        <v xml:space="preserve"> </v>
      </c>
      <c r="AA91" s="15" t="s">
        <v>29</v>
      </c>
      <c r="AB91" s="2" t="s">
        <v>30</v>
      </c>
      <c r="AC91" s="2"/>
      <c r="AD91" s="2"/>
      <c r="AE91" s="2" t="str">
        <f>CONCATENATE(4,2,AD89,C89,1)</f>
        <v>42X1</v>
      </c>
      <c r="AF91" s="2" t="str">
        <f>E89</f>
        <v>X</v>
      </c>
      <c r="AG91" s="58">
        <f>IF(AS90=0,0,AS90+1)</f>
        <v>0</v>
      </c>
      <c r="AH91" s="58"/>
      <c r="AI91" s="58" t="s">
        <v>31</v>
      </c>
      <c r="AJ91" s="58"/>
      <c r="AK91" s="60" t="e">
        <f>VLOOKUP(CONCATENATE(AF91,MID(AI91,2,1)),[1]vylosovanie!$C$10:$J$209,8,0)</f>
        <v>#N/A</v>
      </c>
      <c r="AL91" s="60" t="e">
        <f>VLOOKUP(CONCATENATE(AF91,RIGHT(AI91,1)),[1]vylosovanie!$C$10:$J$209,8,0)</f>
        <v>#N/A</v>
      </c>
      <c r="AM91" s="58" t="e">
        <f>VLOOKUP(CONCATENATE(AF91,VLOOKUP(AI91,$BU$6:$BV$11,2,0)),[1]vylosovanie!$C$10:$J$209,8,0)</f>
        <v>#N/A</v>
      </c>
      <c r="AN91" s="8"/>
      <c r="AO91" s="61"/>
      <c r="AP91" s="61"/>
      <c r="AQ91" s="61" t="str">
        <f>CONCATENATE(4,2,AD89,C89,2)</f>
        <v>42X2</v>
      </c>
      <c r="AR91" s="61" t="str">
        <f>E89</f>
        <v>X</v>
      </c>
      <c r="AS91" s="58">
        <f>IF(AG91=0,0,AG91+1)</f>
        <v>0</v>
      </c>
      <c r="AT91" s="58"/>
      <c r="AU91" s="58" t="s">
        <v>32</v>
      </c>
      <c r="AV91" s="58"/>
      <c r="AW91" s="60" t="e">
        <f>VLOOKUP(CONCATENATE(AR91,MID(AU91,2,1)),[1]vylosovanie!$C$10:$J$209,8,0)</f>
        <v>#N/A</v>
      </c>
      <c r="AX91" s="60" t="e">
        <f>VLOOKUP(CONCATENATE(AR91,RIGHT(AU91,1)),[1]vylosovanie!$C$10:$J$209,8,0)</f>
        <v>#N/A</v>
      </c>
      <c r="AY91" s="58" t="e">
        <f>VLOOKUP(CONCATENATE(AR91,VLOOKUP(AU91,$BU$6:$BV$11,2,0)),[1]vylosovanie!$C$10:$J$209,8,0)</f>
        <v>#N/A</v>
      </c>
      <c r="AZ91" s="8"/>
      <c r="BB91" s="39" t="e">
        <f>IF(OR(I91="x",I91="X",I91=""),0,IF(I91=3,2,1))</f>
        <v>#N/A</v>
      </c>
      <c r="BC91" s="39"/>
      <c r="BD91" s="39" t="e">
        <f>IF(OR(O91="x",O91="X",O91=""),0,IF(O91=3,2,1))</f>
        <v>#N/A</v>
      </c>
      <c r="BE91" s="39" t="e">
        <f>IF(OR(R91="x",R91="X",R91=""),0,IF(R91=3,2,1))</f>
        <v>#N/A</v>
      </c>
      <c r="BG91" s="62" t="e">
        <f>IF(OR(I91="x",I91="X"),0,I91)</f>
        <v>#N/A</v>
      </c>
      <c r="BH91" s="62"/>
      <c r="BI91" s="62" t="e">
        <f>IF(OR(O91="x",O91="X"),0,O91)</f>
        <v>#N/A</v>
      </c>
      <c r="BJ91" s="62" t="e">
        <f>IF(OR(R91="x",R91="X"),0,R91)</f>
        <v>#N/A</v>
      </c>
      <c r="BK91" s="63"/>
      <c r="BL91" s="62" t="e">
        <f>IF(OR(K91="x",K91="X"),0,K91)</f>
        <v>#N/A</v>
      </c>
      <c r="BM91" s="62"/>
      <c r="BN91" s="62" t="e">
        <f>IF(OR(Q91="x",Q91="X"),0,Q91)</f>
        <v>#N/A</v>
      </c>
      <c r="BO91" s="62" t="e">
        <f>IF(OR(T91="x",T91="X"),0,T91)</f>
        <v>#N/A</v>
      </c>
      <c r="BP91" s="41"/>
    </row>
    <row r="92" spans="1:68" s="15" customFormat="1" ht="45.75" thickBot="1">
      <c r="A92" s="11" t="str">
        <f>CONCATENATE(E89," 2-3")</f>
        <v>X 2-3</v>
      </c>
      <c r="B92" s="15" t="str">
        <f>CONCATENATE(E89,D92)</f>
        <v>X3</v>
      </c>
      <c r="C92" s="43"/>
      <c r="D92" s="44">
        <v>3</v>
      </c>
      <c r="E92" s="45" t="str">
        <f>IF(ISERROR(VLOOKUP($B92,[1]vylosovanie!$C$10:$M$269,8,0))=TRUE," ",VLOOKUP($B92,[1]vylosovanie!$C$10:$M$269,8,0))</f>
        <v xml:space="preserve"> </v>
      </c>
      <c r="F92" s="45" t="str">
        <f>IF(ISERROR(VLOOKUP($B92,[1]vylosovanie!$C$10:$M$269,9,0))=TRUE," ",VLOOKUP($B92,[1]vylosovanie!$C$10:$M$269,9,0))</f>
        <v xml:space="preserve"> </v>
      </c>
      <c r="G92" s="45" t="str">
        <f>IF(ISERROR(VLOOKUP($B92,[1]vylosovanie!$C$10:$M$269,10,0))=TRUE," ",VLOOKUP($B92,[1]vylosovanie!$C$10:$M$269,10,0))</f>
        <v xml:space="preserve"> </v>
      </c>
      <c r="H92" s="45" t="str">
        <f>IF(ISERROR(VLOOKUP($B92,[1]vylosovanie!$C$10:$M$269,11,0))=TRUE," ",VLOOKUP($B92,[1]vylosovanie!$C$10:$M$269,11,0))</f>
        <v xml:space="preserve"> </v>
      </c>
      <c r="I92" s="64" t="e">
        <f>Q90</f>
        <v>#N/A</v>
      </c>
      <c r="J92" s="65" t="s">
        <v>24</v>
      </c>
      <c r="K92" s="66" t="e">
        <f>O90</f>
        <v>#N/A</v>
      </c>
      <c r="L92" s="78" t="e">
        <f>Q91</f>
        <v>#N/A</v>
      </c>
      <c r="M92" s="79" t="s">
        <v>24</v>
      </c>
      <c r="N92" s="80" t="e">
        <f>O91</f>
        <v>#N/A</v>
      </c>
      <c r="O92" s="67"/>
      <c r="P92" s="68"/>
      <c r="Q92" s="69"/>
      <c r="R92" s="70" t="e">
        <f>VLOOKUP(A94,'[1]zapisy skupiny'!$A$5:$AA$6403,26,0)</f>
        <v>#N/A</v>
      </c>
      <c r="S92" s="65" t="s">
        <v>24</v>
      </c>
      <c r="T92" s="72" t="e">
        <f>VLOOKUP(A94,'[1]zapisy skupiny'!$A$5:$AA$6403,27,0)</f>
        <v>#N/A</v>
      </c>
      <c r="U92" s="73" t="e">
        <f>SUM(BG92:BJ92)</f>
        <v>#N/A</v>
      </c>
      <c r="V92" s="74" t="s">
        <v>24</v>
      </c>
      <c r="W92" s="73" t="e">
        <f>SUM(BL92:BO92)</f>
        <v>#N/A</v>
      </c>
      <c r="X92" s="75" t="e">
        <f>IF((W92=0)," ",U92/W92)</f>
        <v>#N/A</v>
      </c>
      <c r="Y92" s="76" t="e">
        <f>IF(AND(SUM(BB92:BE92)=0,OR(E92=0,E92=" ",SUM(BB90:BE93)=0))," ",SUM(BB92:BE92))</f>
        <v>#N/A</v>
      </c>
      <c r="Z92" s="77" t="str">
        <f>IF(ISERROR(RANK(Y92,Y90:Y93,0))=TRUE," ",IF(OR(AND(I92="x",L92="x"),AND(I92="x",R92="x"),AND(L92="x",R92="x")),0,RANK(Y92,Y90:Y93,0)))</f>
        <v xml:space="preserve"> </v>
      </c>
      <c r="AA92" s="15" t="s">
        <v>33</v>
      </c>
      <c r="AB92" s="2" t="s">
        <v>34</v>
      </c>
      <c r="AC92" s="2"/>
      <c r="AD92" s="2"/>
      <c r="AE92" s="2" t="str">
        <f>CONCATENATE(4,3,AD89,C89,1)</f>
        <v>43X1</v>
      </c>
      <c r="AF92" s="2" t="str">
        <f>E89</f>
        <v>X</v>
      </c>
      <c r="AG92" s="58">
        <f>IF(AS91=0,0,AS91+1)</f>
        <v>0</v>
      </c>
      <c r="AH92" s="58"/>
      <c r="AI92" s="58" t="s">
        <v>35</v>
      </c>
      <c r="AJ92" s="58"/>
      <c r="AK92" s="60" t="e">
        <f>VLOOKUP(CONCATENATE(AF92,MID(AI92,2,1)),[1]vylosovanie!$C$10:$J$209,8,0)</f>
        <v>#N/A</v>
      </c>
      <c r="AL92" s="60" t="e">
        <f>VLOOKUP(CONCATENATE(AF92,RIGHT(AI92,1)),[1]vylosovanie!$C$10:$J$209,8,0)</f>
        <v>#N/A</v>
      </c>
      <c r="AM92" s="58" t="e">
        <f>VLOOKUP(CONCATENATE(AF92,VLOOKUP(AI92,$BU$6:$BV$11,2,0)),[1]vylosovanie!$C$10:$J$209,8,0)</f>
        <v>#N/A</v>
      </c>
      <c r="AN92" s="8"/>
      <c r="AO92" s="61"/>
      <c r="AP92" s="61"/>
      <c r="AQ92" s="61" t="str">
        <f>CONCATENATE(4,3,AD89,C89,2)</f>
        <v>43X2</v>
      </c>
      <c r="AR92" s="61" t="str">
        <f>E89</f>
        <v>X</v>
      </c>
      <c r="AS92" s="58">
        <f>IF(AG92=0,0,AG92+1)</f>
        <v>0</v>
      </c>
      <c r="AT92" s="58"/>
      <c r="AU92" s="58" t="s">
        <v>36</v>
      </c>
      <c r="AV92" s="58"/>
      <c r="AW92" s="60" t="e">
        <f>VLOOKUP(CONCATENATE(AR92,MID(AU92,2,1)),[1]vylosovanie!$C$10:$J$209,8,0)</f>
        <v>#N/A</v>
      </c>
      <c r="AX92" s="60" t="e">
        <f>VLOOKUP(CONCATENATE(AR92,RIGHT(AU92,1)),[1]vylosovanie!$C$10:$J$209,8,0)</f>
        <v>#N/A</v>
      </c>
      <c r="AY92" s="58" t="e">
        <f>VLOOKUP(CONCATENATE(AR92,VLOOKUP(AU92,$BU$6:$BV$11,2,0)),[1]vylosovanie!$C$10:$J$209,8,0)</f>
        <v>#N/A</v>
      </c>
      <c r="AZ92" s="8"/>
      <c r="BB92" s="39" t="e">
        <f>IF(OR(I92="x",I92="X",I92=""),0,IF(I92=3,2,1))</f>
        <v>#N/A</v>
      </c>
      <c r="BC92" s="39" t="e">
        <f>IF(OR(L92="x",L92="X",L92=""),0,IF(L92=3,2,1))</f>
        <v>#N/A</v>
      </c>
      <c r="BD92" s="39"/>
      <c r="BE92" s="39" t="e">
        <f>IF(OR(R92="x",R92="X",R92=""),0,IF(R92=3,2,1))</f>
        <v>#N/A</v>
      </c>
      <c r="BG92" s="62" t="e">
        <f>IF(OR(I92="x",I92="X"),0,I92)</f>
        <v>#N/A</v>
      </c>
      <c r="BH92" s="62" t="e">
        <f>IF(OR(L92="x",L92="X"),0,L92)</f>
        <v>#N/A</v>
      </c>
      <c r="BI92" s="62"/>
      <c r="BJ92" s="62" t="e">
        <f>IF(OR(R92="x",R92="X"),0,R92)</f>
        <v>#N/A</v>
      </c>
      <c r="BK92" s="63"/>
      <c r="BL92" s="62" t="e">
        <f>IF(OR(K92="x",K92="X"),0,K92)</f>
        <v>#N/A</v>
      </c>
      <c r="BM92" s="62" t="e">
        <f>IF(OR(N92="x",N92="X"),0,N92)</f>
        <v>#N/A</v>
      </c>
      <c r="BN92" s="62"/>
      <c r="BO92" s="62" t="e">
        <f>IF(OR(T92="x",T92="X"),0,T92)</f>
        <v>#N/A</v>
      </c>
      <c r="BP92" s="41"/>
    </row>
    <row r="93" spans="1:68" s="15" customFormat="1" ht="45.75" thickBot="1">
      <c r="A93" s="11" t="str">
        <f>CONCATENATE(E89," 2-4")</f>
        <v>X 2-4</v>
      </c>
      <c r="B93" s="15" t="str">
        <f>CONCATENATE(E89,D93)</f>
        <v>X4</v>
      </c>
      <c r="C93" s="43"/>
      <c r="D93" s="44">
        <v>4</v>
      </c>
      <c r="E93" s="45" t="str">
        <f>IF(ISERROR(VLOOKUP($B93,[1]vylosovanie!$C$10:$M$269,8,0))=TRUE," ",VLOOKUP($B93,[1]vylosovanie!$C$10:$M$269,8,0))</f>
        <v xml:space="preserve"> </v>
      </c>
      <c r="F93" s="45" t="str">
        <f>IF(ISERROR(VLOOKUP($B93,[1]vylosovanie!$C$10:$M$269,9,0))=TRUE," ",VLOOKUP($B93,[1]vylosovanie!$C$10:$M$269,9,0))</f>
        <v xml:space="preserve"> </v>
      </c>
      <c r="G93" s="45" t="str">
        <f>IF(ISERROR(VLOOKUP($B93,[1]vylosovanie!$C$10:$M$269,10,0))=TRUE," ",VLOOKUP($B93,[1]vylosovanie!$C$10:$M$269,10,0))</f>
        <v xml:space="preserve"> </v>
      </c>
      <c r="H93" s="45" t="str">
        <f>IF(ISERROR(VLOOKUP($B93,[1]vylosovanie!$C$10:$M$269,11,0))=TRUE," ",VLOOKUP($B93,[1]vylosovanie!$C$10:$M$269,11,0))</f>
        <v xml:space="preserve"> </v>
      </c>
      <c r="I93" s="81" t="e">
        <f>T90</f>
        <v>#N/A</v>
      </c>
      <c r="J93" s="82" t="s">
        <v>24</v>
      </c>
      <c r="K93" s="83" t="e">
        <f>R90</f>
        <v>#N/A</v>
      </c>
      <c r="L93" s="84" t="e">
        <f>T91</f>
        <v>#N/A</v>
      </c>
      <c r="M93" s="85" t="s">
        <v>24</v>
      </c>
      <c r="N93" s="86" t="e">
        <f>R91</f>
        <v>#N/A</v>
      </c>
      <c r="O93" s="84" t="e">
        <f>T92</f>
        <v>#N/A</v>
      </c>
      <c r="P93" s="85" t="s">
        <v>24</v>
      </c>
      <c r="Q93" s="86" t="e">
        <f>R92</f>
        <v>#N/A</v>
      </c>
      <c r="R93" s="87"/>
      <c r="S93" s="88"/>
      <c r="T93" s="88"/>
      <c r="U93" s="89" t="e">
        <f>SUM(BG93:BJ93)</f>
        <v>#N/A</v>
      </c>
      <c r="V93" s="90" t="s">
        <v>24</v>
      </c>
      <c r="W93" s="89" t="e">
        <f>SUM(BL93:BO93)</f>
        <v>#N/A</v>
      </c>
      <c r="X93" s="91" t="e">
        <f>IF((W93=0)," ",U93/W93)</f>
        <v>#N/A</v>
      </c>
      <c r="Y93" s="92" t="e">
        <f>IF(AND(SUM(BB93:BE93)=0,OR(E93=0,E93=" ",SUM(BB90:BE93)=0))," ",SUM(BB93:BE93))</f>
        <v>#N/A</v>
      </c>
      <c r="Z93" s="93" t="str">
        <f>IF(ISERROR(RANK(Y93,Y90:Y93,0))=TRUE," ",IF(OR(AND(I93="x",L93="x"),AND(I93="x",O93="x"),AND(L93="x",O93="x")),0,RANK(Y93,Y90:Y93,0)))</f>
        <v xml:space="preserve"> </v>
      </c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3"/>
      <c r="AP93" s="3"/>
      <c r="AQ93" s="3"/>
      <c r="AR93" s="3"/>
      <c r="AS93" s="2"/>
      <c r="AT93" s="2"/>
      <c r="AU93" s="2"/>
      <c r="AV93" s="2"/>
      <c r="AW93" s="2"/>
      <c r="AX93" s="2"/>
      <c r="AY93" s="2"/>
      <c r="AZ93" s="2"/>
      <c r="BB93" s="39" t="e">
        <f>IF(OR(I93="x",I93="X",I93=""),0,IF(I93=3,2,1))</f>
        <v>#N/A</v>
      </c>
      <c r="BC93" s="39" t="e">
        <f>IF(OR(L93="x",L93="X",L93=""),0,IF(L93=3,2,1))</f>
        <v>#N/A</v>
      </c>
      <c r="BD93" s="39" t="e">
        <f>IF(OR(O93="x",O93="X",O93=""),0,IF(O93=3,2,1))</f>
        <v>#N/A</v>
      </c>
      <c r="BE93" s="39"/>
      <c r="BG93" s="62" t="e">
        <f>IF(OR(I93="x",I93="X"),0,I93)</f>
        <v>#N/A</v>
      </c>
      <c r="BH93" s="62" t="e">
        <f>IF(OR(L93="x",L93="X"),0,L93)</f>
        <v>#N/A</v>
      </c>
      <c r="BI93" s="62" t="e">
        <f>IF(OR(O93="x",O93="X"),0,O93)</f>
        <v>#N/A</v>
      </c>
      <c r="BJ93" s="62"/>
      <c r="BK93" s="63"/>
      <c r="BL93" s="62" t="e">
        <f>IF(OR(K93="x",K93="X"),0,K93)</f>
        <v>#N/A</v>
      </c>
      <c r="BM93" s="62" t="e">
        <f>IF(OR(N93="x",N93="X"),0,N93)</f>
        <v>#N/A</v>
      </c>
      <c r="BN93" s="62" t="e">
        <f>IF(OR(Q93="x",Q93="X"),0,Q93)</f>
        <v>#N/A</v>
      </c>
      <c r="BO93" s="62"/>
      <c r="BP93" s="41"/>
    </row>
    <row r="94" spans="1:68" ht="45.75" thickBot="1">
      <c r="A94" s="11" t="str">
        <f>CONCATENATE(E89," 3-4")</f>
        <v>X 3-4</v>
      </c>
    </row>
    <row r="95" spans="1:68" s="15" customFormat="1" ht="90.75" thickBot="1">
      <c r="A95" s="11" t="str">
        <f>CONCATENATE(E95," 1-2")</f>
        <v>X 1-2</v>
      </c>
      <c r="C95" s="28" t="str">
        <f>IF(C89="X","X",IF(C89-$B$1&gt;=[1]vylosovanie!$O$2,"X",C89+1))</f>
        <v>X</v>
      </c>
      <c r="D95" s="2" t="s">
        <v>6</v>
      </c>
      <c r="E95" s="29" t="str">
        <f>IF(C95="X","X",VLOOKUP(C95,[1]vylosovanie!$T$10:$U$99,2,0))</f>
        <v>X</v>
      </c>
      <c r="F95" s="30" t="s">
        <v>7</v>
      </c>
      <c r="G95" s="6" t="s">
        <v>8</v>
      </c>
      <c r="H95" s="6" t="s">
        <v>9</v>
      </c>
      <c r="I95" s="31">
        <v>1</v>
      </c>
      <c r="J95" s="32"/>
      <c r="K95" s="33"/>
      <c r="L95" s="31">
        <v>2</v>
      </c>
      <c r="M95" s="32"/>
      <c r="N95" s="33"/>
      <c r="O95" s="31">
        <v>3</v>
      </c>
      <c r="P95" s="32"/>
      <c r="Q95" s="33"/>
      <c r="R95" s="31">
        <v>4</v>
      </c>
      <c r="S95" s="32"/>
      <c r="T95" s="33"/>
      <c r="U95" s="34" t="s">
        <v>10</v>
      </c>
      <c r="V95" s="35"/>
      <c r="W95" s="36"/>
      <c r="X95" s="37" t="s">
        <v>11</v>
      </c>
      <c r="Y95" s="37" t="s">
        <v>12</v>
      </c>
      <c r="Z95" s="37" t="s">
        <v>13</v>
      </c>
      <c r="AA95" s="2" t="s">
        <v>14</v>
      </c>
      <c r="AB95" s="2"/>
      <c r="AD95" s="2" t="str">
        <f>IF(C95&lt;10,0,"")</f>
        <v/>
      </c>
      <c r="AE95" s="2" t="s">
        <v>15</v>
      </c>
      <c r="AF95" s="2"/>
      <c r="AG95" s="38" t="s">
        <v>16</v>
      </c>
      <c r="AH95" s="39" t="s">
        <v>17</v>
      </c>
      <c r="AI95" s="39" t="s">
        <v>18</v>
      </c>
      <c r="AJ95" s="39" t="s">
        <v>19</v>
      </c>
      <c r="AK95" s="39" t="s">
        <v>20</v>
      </c>
      <c r="AL95" s="39" t="s">
        <v>20</v>
      </c>
      <c r="AM95" s="39" t="s">
        <v>21</v>
      </c>
      <c r="AN95" s="10"/>
      <c r="AO95" s="40"/>
      <c r="AP95" s="40" t="str">
        <f>IF(C95&lt;10,0,"")</f>
        <v/>
      </c>
      <c r="AQ95" s="2" t="s">
        <v>15</v>
      </c>
      <c r="AR95" s="40"/>
      <c r="AS95" s="38" t="s">
        <v>16</v>
      </c>
      <c r="AT95" s="39" t="s">
        <v>17</v>
      </c>
      <c r="AU95" s="39" t="s">
        <v>18</v>
      </c>
      <c r="AV95" s="39" t="s">
        <v>19</v>
      </c>
      <c r="AW95" s="39" t="s">
        <v>20</v>
      </c>
      <c r="AX95" s="39" t="s">
        <v>20</v>
      </c>
      <c r="AY95" s="39" t="s">
        <v>21</v>
      </c>
      <c r="AZ95" s="10"/>
      <c r="BB95" s="6">
        <v>1</v>
      </c>
      <c r="BC95" s="6">
        <v>2</v>
      </c>
      <c r="BD95" s="6">
        <v>3</v>
      </c>
      <c r="BE95" s="6">
        <v>4</v>
      </c>
      <c r="BG95" s="15" t="s">
        <v>22</v>
      </c>
      <c r="BI95" s="8"/>
      <c r="BJ95" s="41"/>
      <c r="BK95" s="42"/>
      <c r="BL95" s="15" t="s">
        <v>23</v>
      </c>
      <c r="BN95" s="8"/>
      <c r="BO95" s="41"/>
      <c r="BP95" s="41"/>
    </row>
    <row r="96" spans="1:68" s="15" customFormat="1" ht="45.75" thickBot="1">
      <c r="A96" s="11" t="str">
        <f>CONCATENATE(E95," 1-3")</f>
        <v>X 1-3</v>
      </c>
      <c r="B96" s="15" t="str">
        <f>CONCATENATE(E95,D96)</f>
        <v>X1</v>
      </c>
      <c r="C96" s="43" t="str">
        <f>$E$1</f>
        <v>MŽ</v>
      </c>
      <c r="D96" s="44">
        <v>1</v>
      </c>
      <c r="E96" s="45" t="str">
        <f>IF(ISERROR(VLOOKUP($B96,[1]vylosovanie!$C$10:$M$269,8,0))=TRUE," ",VLOOKUP($B96,[1]vylosovanie!$C$10:$M$269,8,0))</f>
        <v xml:space="preserve"> </v>
      </c>
      <c r="F96" s="45" t="str">
        <f>IF(ISERROR(VLOOKUP($B96,[1]vylosovanie!$C$10:$M$269,9,0))=TRUE," ",VLOOKUP($B96,[1]vylosovanie!$C$10:$M$269,9,0))</f>
        <v xml:space="preserve"> </v>
      </c>
      <c r="G96" s="45" t="str">
        <f>IF(ISERROR(VLOOKUP($B96,[1]vylosovanie!$C$10:$M$269,10,0))=TRUE," ",VLOOKUP($B96,[1]vylosovanie!$C$10:$M$269,10,0))</f>
        <v xml:space="preserve"> </v>
      </c>
      <c r="H96" s="45" t="str">
        <f>IF(ISERROR(VLOOKUP($B96,[1]vylosovanie!$C$10:$M$269,11,0))=TRUE," ",VLOOKUP($B96,[1]vylosovanie!$C$10:$M$269,11,0))</f>
        <v xml:space="preserve"> </v>
      </c>
      <c r="I96" s="46"/>
      <c r="J96" s="47"/>
      <c r="K96" s="48"/>
      <c r="L96" s="49" t="e">
        <f>VLOOKUP(A95,'[1]zapisy skupiny'!$A$5:$AA$6403,26,0)</f>
        <v>#N/A</v>
      </c>
      <c r="M96" s="50" t="s">
        <v>24</v>
      </c>
      <c r="N96" s="51" t="e">
        <f>VLOOKUP(A95,'[1]zapisy skupiny'!$A$5:$AA$6403,27,0)</f>
        <v>#N/A</v>
      </c>
      <c r="O96" s="49" t="e">
        <f>VLOOKUP(A96,'[1]zapisy skupiny'!$A$5:$AA$6403,26,0)</f>
        <v>#N/A</v>
      </c>
      <c r="P96" s="50" t="s">
        <v>24</v>
      </c>
      <c r="Q96" s="51" t="e">
        <f>VLOOKUP(A96,'[1]zapisy skupiny'!$A$5:$AA$6403,27,0)</f>
        <v>#N/A</v>
      </c>
      <c r="R96" s="49" t="e">
        <f>VLOOKUP(A97,'[1]zapisy skupiny'!$A$5:$AA$6403,26,0)</f>
        <v>#N/A</v>
      </c>
      <c r="S96" s="50" t="s">
        <v>24</v>
      </c>
      <c r="T96" s="52" t="e">
        <f>VLOOKUP(A97,'[1]zapisy skupiny'!$A$5:$AA$6403,27,0)</f>
        <v>#N/A</v>
      </c>
      <c r="U96" s="53" t="e">
        <f>SUM(BG96:BJ96)</f>
        <v>#N/A</v>
      </c>
      <c r="V96" s="54" t="s">
        <v>24</v>
      </c>
      <c r="W96" s="53" t="e">
        <f>SUM(BL96:BO96)</f>
        <v>#N/A</v>
      </c>
      <c r="X96" s="55" t="e">
        <f>IF((W96=0)," ",U96/W96)</f>
        <v>#N/A</v>
      </c>
      <c r="Y96" s="56" t="e">
        <f>IF(AND(SUM(BB96:BE96)=0,OR(E96=0,E96=" ",SUM(BB96:BE99)=0))," ",SUM(BB96:BE96))</f>
        <v>#N/A</v>
      </c>
      <c r="Z96" s="57" t="str">
        <f>IF(ISERROR(RANK(Y96,Y96:Y99,0))=TRUE," ",IF(OR(AND(O96="x",L96="x"),AND(L96="x",R96="x"),AND(R96="x",O96="x")),0,RANK(Y96,Y96:Y99,0)))</f>
        <v xml:space="preserve"> </v>
      </c>
      <c r="AA96" s="15" t="s">
        <v>25</v>
      </c>
      <c r="AB96" s="2" t="s">
        <v>26</v>
      </c>
      <c r="AC96" s="2"/>
      <c r="AD96" s="2"/>
      <c r="AE96" s="2" t="str">
        <f>CONCATENATE(4,1,AD95,C95,1)</f>
        <v>41X1</v>
      </c>
      <c r="AF96" s="2" t="str">
        <f>E95</f>
        <v>X</v>
      </c>
      <c r="AG96" s="58">
        <f>IF(C95="X",0,AG91+1)</f>
        <v>0</v>
      </c>
      <c r="AH96" s="58"/>
      <c r="AI96" s="59" t="s">
        <v>27</v>
      </c>
      <c r="AJ96" s="58"/>
      <c r="AK96" s="60" t="e">
        <f>VLOOKUP(CONCATENATE(AF96,MID(AI96,2,1)),[1]vylosovanie!$C$10:$J$209,8,0)</f>
        <v>#N/A</v>
      </c>
      <c r="AL96" s="60" t="e">
        <f>VLOOKUP(CONCATENATE(AF96,RIGHT(AI96,1)),[1]vylosovanie!$C$10:$J$209,8,0)</f>
        <v>#N/A</v>
      </c>
      <c r="AM96" s="58" t="e">
        <f>VLOOKUP(CONCATENATE(AF96,VLOOKUP(AI96,$BU$6:$BV$11,2,0)),[1]vylosovanie!$C$10:$J$209,8,0)</f>
        <v>#N/A</v>
      </c>
      <c r="AN96" s="8"/>
      <c r="AO96" s="61"/>
      <c r="AP96" s="61"/>
      <c r="AQ96" s="61" t="str">
        <f>CONCATENATE(4,1,AD95,C95,2)</f>
        <v>41X2</v>
      </c>
      <c r="AR96" s="61" t="str">
        <f>E95</f>
        <v>X</v>
      </c>
      <c r="AS96" s="58">
        <f>IF(AG96=0,0,AG96+1)</f>
        <v>0</v>
      </c>
      <c r="AT96" s="58"/>
      <c r="AU96" s="58" t="s">
        <v>28</v>
      </c>
      <c r="AV96" s="58"/>
      <c r="AW96" s="60" t="e">
        <f>VLOOKUP(CONCATENATE(AR96,MID(AU96,2,1)),[1]vylosovanie!$C$10:$J$209,8,0)</f>
        <v>#N/A</v>
      </c>
      <c r="AX96" s="60" t="e">
        <f>VLOOKUP(CONCATENATE(AR96,RIGHT(AU96,1)),[1]vylosovanie!$C$10:$J$209,8,0)</f>
        <v>#N/A</v>
      </c>
      <c r="AY96" s="58" t="e">
        <f>VLOOKUP(CONCATENATE(AR96,VLOOKUP(AU96,$BU$6:$BV$11,2,0)),[1]vylosovanie!$C$10:$J$209,8,0)</f>
        <v>#N/A</v>
      </c>
      <c r="AZ96" s="8"/>
      <c r="BB96" s="39"/>
      <c r="BC96" s="39" t="e">
        <f>IF(OR(L96="x",L96="X",L96=""),0,IF(L96=3,2,1))</f>
        <v>#N/A</v>
      </c>
      <c r="BD96" s="39" t="e">
        <f>IF(OR(O96="x",O96="X",O96=""),0,IF(O96=3,2,1))</f>
        <v>#N/A</v>
      </c>
      <c r="BE96" s="39" t="e">
        <f>IF(OR(R96="x",R96="X",R96=""),0,IF(R96=3,2,1))</f>
        <v>#N/A</v>
      </c>
      <c r="BG96" s="62"/>
      <c r="BH96" s="62" t="e">
        <f>IF(OR(L96="x",L96="X"),0,L96)</f>
        <v>#N/A</v>
      </c>
      <c r="BI96" s="62" t="e">
        <f>IF(OR(O96="x",O96="X"),0,O96)</f>
        <v>#N/A</v>
      </c>
      <c r="BJ96" s="62" t="e">
        <f>IF(OR(R96="x",R96="X"),0,R96)</f>
        <v>#N/A</v>
      </c>
      <c r="BK96" s="63"/>
      <c r="BL96" s="62"/>
      <c r="BM96" s="62" t="e">
        <f>IF(OR(N96="x",N96="X"),0,N96)</f>
        <v>#N/A</v>
      </c>
      <c r="BN96" s="62" t="e">
        <f>IF(OR(Q96="x",Q96="X"),0,Q96)</f>
        <v>#N/A</v>
      </c>
      <c r="BO96" s="62" t="e">
        <f>IF(OR(T96="x",T96="X"),0,T96)</f>
        <v>#N/A</v>
      </c>
      <c r="BP96" s="41"/>
    </row>
    <row r="97" spans="1:68" s="15" customFormat="1" ht="45.75" thickBot="1">
      <c r="A97" s="11" t="str">
        <f>CONCATENATE(E95," 1-4")</f>
        <v>X 1-4</v>
      </c>
      <c r="B97" s="15" t="str">
        <f>CONCATENATE(E95,D97)</f>
        <v>X2</v>
      </c>
      <c r="C97" s="43"/>
      <c r="D97" s="44">
        <v>2</v>
      </c>
      <c r="E97" s="45" t="str">
        <f>IF(ISERROR(VLOOKUP($B97,[1]vylosovanie!$C$10:$M$269,8,0))=TRUE," ",VLOOKUP($B97,[1]vylosovanie!$C$10:$M$269,8,0))</f>
        <v xml:space="preserve"> </v>
      </c>
      <c r="F97" s="45" t="str">
        <f>IF(ISERROR(VLOOKUP($B97,[1]vylosovanie!$C$10:$M$269,9,0))=TRUE," ",VLOOKUP($B97,[1]vylosovanie!$C$10:$M$269,9,0))</f>
        <v xml:space="preserve"> </v>
      </c>
      <c r="G97" s="45" t="str">
        <f>IF(ISERROR(VLOOKUP($B97,[1]vylosovanie!$C$10:$M$269,10,0))=TRUE," ",VLOOKUP($B97,[1]vylosovanie!$C$10:$M$269,10,0))</f>
        <v xml:space="preserve"> </v>
      </c>
      <c r="H97" s="45" t="str">
        <f>IF(ISERROR(VLOOKUP($B97,[1]vylosovanie!$C$10:$M$269,11,0))=TRUE," ",VLOOKUP($B97,[1]vylosovanie!$C$10:$M$269,11,0))</f>
        <v xml:space="preserve"> </v>
      </c>
      <c r="I97" s="64" t="e">
        <f>N96</f>
        <v>#N/A</v>
      </c>
      <c r="J97" s="65" t="s">
        <v>24</v>
      </c>
      <c r="K97" s="66" t="e">
        <f>L96</f>
        <v>#N/A</v>
      </c>
      <c r="L97" s="67"/>
      <c r="M97" s="68"/>
      <c r="N97" s="69"/>
      <c r="O97" s="70" t="e">
        <f>VLOOKUP(A98,'[1]zapisy skupiny'!$A$5:$AA$6403,26,0)</f>
        <v>#N/A</v>
      </c>
      <c r="P97" s="65" t="s">
        <v>24</v>
      </c>
      <c r="Q97" s="71" t="e">
        <f>VLOOKUP(A98,'[1]zapisy skupiny'!$A$5:$AA$6403,27,0)</f>
        <v>#N/A</v>
      </c>
      <c r="R97" s="70" t="e">
        <f>VLOOKUP(A99,'[1]zapisy skupiny'!$A$5:$AA$6403,26,0)</f>
        <v>#N/A</v>
      </c>
      <c r="S97" s="65" t="s">
        <v>24</v>
      </c>
      <c r="T97" s="72" t="e">
        <f>VLOOKUP(A99,'[1]zapisy skupiny'!$A$5:$AA$6403,27,0)</f>
        <v>#N/A</v>
      </c>
      <c r="U97" s="73" t="e">
        <f>SUM(BG97:BJ97)</f>
        <v>#N/A</v>
      </c>
      <c r="V97" s="74" t="s">
        <v>24</v>
      </c>
      <c r="W97" s="73" t="e">
        <f>SUM(BL97:BO97)</f>
        <v>#N/A</v>
      </c>
      <c r="X97" s="75" t="e">
        <f>IF((W97=0)," ",U97/W97)</f>
        <v>#N/A</v>
      </c>
      <c r="Y97" s="76" t="e">
        <f>IF(AND(SUM(BB97:BE97)=0,OR(E97=0,E97=" ",SUM(BB96:BE99)=0))," ",SUM(BB97:BE97))</f>
        <v>#N/A</v>
      </c>
      <c r="Z97" s="77" t="str">
        <f>IF(ISERROR(RANK(Y97,Y96:Y99,0))=TRUE," ",IF(OR(AND(I97="x",O97="x"),AND(I97="x",R97="x"),AND(R97="x",O97="x")),0,RANK(Y97,Y96:Y99,0)))</f>
        <v xml:space="preserve"> </v>
      </c>
      <c r="AA97" s="15" t="s">
        <v>29</v>
      </c>
      <c r="AB97" s="2" t="s">
        <v>30</v>
      </c>
      <c r="AC97" s="2"/>
      <c r="AD97" s="2"/>
      <c r="AE97" s="2" t="str">
        <f>CONCATENATE(4,2,AD95,C95,1)</f>
        <v>42X1</v>
      </c>
      <c r="AF97" s="2" t="str">
        <f>E95</f>
        <v>X</v>
      </c>
      <c r="AG97" s="58">
        <f>IF(AS96=0,0,AS96+1)</f>
        <v>0</v>
      </c>
      <c r="AH97" s="58"/>
      <c r="AI97" s="58" t="s">
        <v>31</v>
      </c>
      <c r="AJ97" s="58"/>
      <c r="AK97" s="60" t="e">
        <f>VLOOKUP(CONCATENATE(AF97,MID(AI97,2,1)),[1]vylosovanie!$C$10:$J$209,8,0)</f>
        <v>#N/A</v>
      </c>
      <c r="AL97" s="60" t="e">
        <f>VLOOKUP(CONCATENATE(AF97,RIGHT(AI97,1)),[1]vylosovanie!$C$10:$J$209,8,0)</f>
        <v>#N/A</v>
      </c>
      <c r="AM97" s="58" t="e">
        <f>VLOOKUP(CONCATENATE(AF97,VLOOKUP(AI97,$BU$6:$BV$11,2,0)),[1]vylosovanie!$C$10:$J$209,8,0)</f>
        <v>#N/A</v>
      </c>
      <c r="AN97" s="8"/>
      <c r="AO97" s="61"/>
      <c r="AP97" s="61"/>
      <c r="AQ97" s="61" t="str">
        <f>CONCATENATE(4,2,AD95,C95,2)</f>
        <v>42X2</v>
      </c>
      <c r="AR97" s="61" t="str">
        <f>E95</f>
        <v>X</v>
      </c>
      <c r="AS97" s="58">
        <f>IF(AG97=0,0,AG97+1)</f>
        <v>0</v>
      </c>
      <c r="AT97" s="58"/>
      <c r="AU97" s="58" t="s">
        <v>32</v>
      </c>
      <c r="AV97" s="58"/>
      <c r="AW97" s="60" t="e">
        <f>VLOOKUP(CONCATENATE(AR97,MID(AU97,2,1)),[1]vylosovanie!$C$10:$J$209,8,0)</f>
        <v>#N/A</v>
      </c>
      <c r="AX97" s="60" t="e">
        <f>VLOOKUP(CONCATENATE(AR97,RIGHT(AU97,1)),[1]vylosovanie!$C$10:$J$209,8,0)</f>
        <v>#N/A</v>
      </c>
      <c r="AY97" s="58" t="e">
        <f>VLOOKUP(CONCATENATE(AR97,VLOOKUP(AU97,$BU$6:$BV$11,2,0)),[1]vylosovanie!$C$10:$J$209,8,0)</f>
        <v>#N/A</v>
      </c>
      <c r="AZ97" s="8"/>
      <c r="BB97" s="39" t="e">
        <f>IF(OR(I97="x",I97="X",I97=""),0,IF(I97=3,2,1))</f>
        <v>#N/A</v>
      </c>
      <c r="BC97" s="39"/>
      <c r="BD97" s="39" t="e">
        <f>IF(OR(O97="x",O97="X",O97=""),0,IF(O97=3,2,1))</f>
        <v>#N/A</v>
      </c>
      <c r="BE97" s="39" t="e">
        <f>IF(OR(R97="x",R97="X",R97=""),0,IF(R97=3,2,1))</f>
        <v>#N/A</v>
      </c>
      <c r="BG97" s="62" t="e">
        <f>IF(OR(I97="x",I97="X"),0,I97)</f>
        <v>#N/A</v>
      </c>
      <c r="BH97" s="62"/>
      <c r="BI97" s="62" t="e">
        <f>IF(OR(O97="x",O97="X"),0,O97)</f>
        <v>#N/A</v>
      </c>
      <c r="BJ97" s="62" t="e">
        <f>IF(OR(R97="x",R97="X"),0,R97)</f>
        <v>#N/A</v>
      </c>
      <c r="BK97" s="63"/>
      <c r="BL97" s="62" t="e">
        <f>IF(OR(K97="x",K97="X"),0,K97)</f>
        <v>#N/A</v>
      </c>
      <c r="BM97" s="62"/>
      <c r="BN97" s="62" t="e">
        <f>IF(OR(Q97="x",Q97="X"),0,Q97)</f>
        <v>#N/A</v>
      </c>
      <c r="BO97" s="62" t="e">
        <f>IF(OR(T97="x",T97="X"),0,T97)</f>
        <v>#N/A</v>
      </c>
      <c r="BP97" s="41"/>
    </row>
    <row r="98" spans="1:68" s="15" customFormat="1" ht="45.75" thickBot="1">
      <c r="A98" s="11" t="str">
        <f>CONCATENATE(E95," 2-3")</f>
        <v>X 2-3</v>
      </c>
      <c r="B98" s="15" t="str">
        <f>CONCATENATE(E95,D98)</f>
        <v>X3</v>
      </c>
      <c r="C98" s="43"/>
      <c r="D98" s="44">
        <v>3</v>
      </c>
      <c r="E98" s="45" t="str">
        <f>IF(ISERROR(VLOOKUP($B98,[1]vylosovanie!$C$10:$M$269,8,0))=TRUE," ",VLOOKUP($B98,[1]vylosovanie!$C$10:$M$269,8,0))</f>
        <v xml:space="preserve"> </v>
      </c>
      <c r="F98" s="45" t="str">
        <f>IF(ISERROR(VLOOKUP($B98,[1]vylosovanie!$C$10:$M$269,9,0))=TRUE," ",VLOOKUP($B98,[1]vylosovanie!$C$10:$M$269,9,0))</f>
        <v xml:space="preserve"> </v>
      </c>
      <c r="G98" s="45" t="str">
        <f>IF(ISERROR(VLOOKUP($B98,[1]vylosovanie!$C$10:$M$269,10,0))=TRUE," ",VLOOKUP($B98,[1]vylosovanie!$C$10:$M$269,10,0))</f>
        <v xml:space="preserve"> </v>
      </c>
      <c r="H98" s="45" t="str">
        <f>IF(ISERROR(VLOOKUP($B98,[1]vylosovanie!$C$10:$M$269,11,0))=TRUE," ",VLOOKUP($B98,[1]vylosovanie!$C$10:$M$269,11,0))</f>
        <v xml:space="preserve"> </v>
      </c>
      <c r="I98" s="64" t="e">
        <f>Q96</f>
        <v>#N/A</v>
      </c>
      <c r="J98" s="65" t="s">
        <v>24</v>
      </c>
      <c r="K98" s="66" t="e">
        <f>O96</f>
        <v>#N/A</v>
      </c>
      <c r="L98" s="78" t="e">
        <f>Q97</f>
        <v>#N/A</v>
      </c>
      <c r="M98" s="79" t="s">
        <v>24</v>
      </c>
      <c r="N98" s="80" t="e">
        <f>O97</f>
        <v>#N/A</v>
      </c>
      <c r="O98" s="67"/>
      <c r="P98" s="68"/>
      <c r="Q98" s="69"/>
      <c r="R98" s="70" t="e">
        <f>VLOOKUP(A100,'[1]zapisy skupiny'!$A$5:$AA$6403,26,0)</f>
        <v>#N/A</v>
      </c>
      <c r="S98" s="65" t="s">
        <v>24</v>
      </c>
      <c r="T98" s="72" t="e">
        <f>VLOOKUP(A100,'[1]zapisy skupiny'!$A$5:$AA$6403,27,0)</f>
        <v>#N/A</v>
      </c>
      <c r="U98" s="73" t="e">
        <f>SUM(BG98:BJ98)</f>
        <v>#N/A</v>
      </c>
      <c r="V98" s="74" t="s">
        <v>24</v>
      </c>
      <c r="W98" s="73" t="e">
        <f>SUM(BL98:BO98)</f>
        <v>#N/A</v>
      </c>
      <c r="X98" s="75" t="e">
        <f>IF((W98=0)," ",U98/W98)</f>
        <v>#N/A</v>
      </c>
      <c r="Y98" s="76" t="e">
        <f>IF(AND(SUM(BB98:BE98)=0,OR(E98=0,E98=" ",SUM(BB96:BE99)=0))," ",SUM(BB98:BE98))</f>
        <v>#N/A</v>
      </c>
      <c r="Z98" s="77" t="str">
        <f>IF(ISERROR(RANK(Y98,Y96:Y99,0))=TRUE," ",IF(OR(AND(I98="x",L98="x"),AND(I98="x",R98="x"),AND(L98="x",R98="x")),0,RANK(Y98,Y96:Y99,0)))</f>
        <v xml:space="preserve"> </v>
      </c>
      <c r="AA98" s="15" t="s">
        <v>33</v>
      </c>
      <c r="AB98" s="2" t="s">
        <v>34</v>
      </c>
      <c r="AC98" s="2"/>
      <c r="AD98" s="2"/>
      <c r="AE98" s="2" t="str">
        <f>CONCATENATE(4,3,AD95,C95,1)</f>
        <v>43X1</v>
      </c>
      <c r="AF98" s="2" t="str">
        <f>E95</f>
        <v>X</v>
      </c>
      <c r="AG98" s="58">
        <f>IF(AS97=0,0,AS97+1)</f>
        <v>0</v>
      </c>
      <c r="AH98" s="58"/>
      <c r="AI98" s="58" t="s">
        <v>35</v>
      </c>
      <c r="AJ98" s="58"/>
      <c r="AK98" s="60" t="e">
        <f>VLOOKUP(CONCATENATE(AF98,MID(AI98,2,1)),[1]vylosovanie!$C$10:$J$209,8,0)</f>
        <v>#N/A</v>
      </c>
      <c r="AL98" s="60" t="e">
        <f>VLOOKUP(CONCATENATE(AF98,RIGHT(AI98,1)),[1]vylosovanie!$C$10:$J$209,8,0)</f>
        <v>#N/A</v>
      </c>
      <c r="AM98" s="58" t="e">
        <f>VLOOKUP(CONCATENATE(AF98,VLOOKUP(AI98,$BU$6:$BV$11,2,0)),[1]vylosovanie!$C$10:$J$209,8,0)</f>
        <v>#N/A</v>
      </c>
      <c r="AN98" s="8"/>
      <c r="AO98" s="61"/>
      <c r="AP98" s="61"/>
      <c r="AQ98" s="61" t="str">
        <f>CONCATENATE(4,3,AD95,C95,2)</f>
        <v>43X2</v>
      </c>
      <c r="AR98" s="61" t="str">
        <f>E95</f>
        <v>X</v>
      </c>
      <c r="AS98" s="58">
        <f>IF(AG98=0,0,AG98+1)</f>
        <v>0</v>
      </c>
      <c r="AT98" s="58"/>
      <c r="AU98" s="58" t="s">
        <v>36</v>
      </c>
      <c r="AV98" s="58"/>
      <c r="AW98" s="60" t="e">
        <f>VLOOKUP(CONCATENATE(AR98,MID(AU98,2,1)),[1]vylosovanie!$C$10:$J$209,8,0)</f>
        <v>#N/A</v>
      </c>
      <c r="AX98" s="60" t="e">
        <f>VLOOKUP(CONCATENATE(AR98,RIGHT(AU98,1)),[1]vylosovanie!$C$10:$J$209,8,0)</f>
        <v>#N/A</v>
      </c>
      <c r="AY98" s="58" t="e">
        <f>VLOOKUP(CONCATENATE(AR98,VLOOKUP(AU98,$BU$6:$BV$11,2,0)),[1]vylosovanie!$C$10:$J$209,8,0)</f>
        <v>#N/A</v>
      </c>
      <c r="AZ98" s="8"/>
      <c r="BB98" s="39" t="e">
        <f>IF(OR(I98="x",I98="X",I98=""),0,IF(I98=3,2,1))</f>
        <v>#N/A</v>
      </c>
      <c r="BC98" s="39" t="e">
        <f>IF(OR(L98="x",L98="X",L98=""),0,IF(L98=3,2,1))</f>
        <v>#N/A</v>
      </c>
      <c r="BD98" s="39"/>
      <c r="BE98" s="39" t="e">
        <f>IF(OR(R98="x",R98="X",R98=""),0,IF(R98=3,2,1))</f>
        <v>#N/A</v>
      </c>
      <c r="BG98" s="62" t="e">
        <f>IF(OR(I98="x",I98="X"),0,I98)</f>
        <v>#N/A</v>
      </c>
      <c r="BH98" s="62" t="e">
        <f>IF(OR(L98="x",L98="X"),0,L98)</f>
        <v>#N/A</v>
      </c>
      <c r="BI98" s="62"/>
      <c r="BJ98" s="62" t="e">
        <f>IF(OR(R98="x",R98="X"),0,R98)</f>
        <v>#N/A</v>
      </c>
      <c r="BK98" s="63"/>
      <c r="BL98" s="62" t="e">
        <f>IF(OR(K98="x",K98="X"),0,K98)</f>
        <v>#N/A</v>
      </c>
      <c r="BM98" s="62" t="e">
        <f>IF(OR(N98="x",N98="X"),0,N98)</f>
        <v>#N/A</v>
      </c>
      <c r="BN98" s="62"/>
      <c r="BO98" s="62" t="e">
        <f>IF(OR(T98="x",T98="X"),0,T98)</f>
        <v>#N/A</v>
      </c>
      <c r="BP98" s="41"/>
    </row>
    <row r="99" spans="1:68" s="15" customFormat="1" ht="45.75" thickBot="1">
      <c r="A99" s="11" t="str">
        <f>CONCATENATE(E95," 2-4")</f>
        <v>X 2-4</v>
      </c>
      <c r="B99" s="15" t="str">
        <f>CONCATENATE(E95,D99)</f>
        <v>X4</v>
      </c>
      <c r="C99" s="43"/>
      <c r="D99" s="44">
        <v>4</v>
      </c>
      <c r="E99" s="45" t="str">
        <f>IF(ISERROR(VLOOKUP($B99,[1]vylosovanie!$C$10:$M$269,8,0))=TRUE," ",VLOOKUP($B99,[1]vylosovanie!$C$10:$M$269,8,0))</f>
        <v xml:space="preserve"> </v>
      </c>
      <c r="F99" s="45" t="str">
        <f>IF(ISERROR(VLOOKUP($B99,[1]vylosovanie!$C$10:$M$269,9,0))=TRUE," ",VLOOKUP($B99,[1]vylosovanie!$C$10:$M$269,9,0))</f>
        <v xml:space="preserve"> </v>
      </c>
      <c r="G99" s="45" t="str">
        <f>IF(ISERROR(VLOOKUP($B99,[1]vylosovanie!$C$10:$M$269,10,0))=TRUE," ",VLOOKUP($B99,[1]vylosovanie!$C$10:$M$269,10,0))</f>
        <v xml:space="preserve"> </v>
      </c>
      <c r="H99" s="45" t="str">
        <f>IF(ISERROR(VLOOKUP($B99,[1]vylosovanie!$C$10:$M$269,11,0))=TRUE," ",VLOOKUP($B99,[1]vylosovanie!$C$10:$M$269,11,0))</f>
        <v xml:space="preserve"> </v>
      </c>
      <c r="I99" s="81" t="e">
        <f>T96</f>
        <v>#N/A</v>
      </c>
      <c r="J99" s="82" t="s">
        <v>24</v>
      </c>
      <c r="K99" s="83" t="e">
        <f>R96</f>
        <v>#N/A</v>
      </c>
      <c r="L99" s="84" t="e">
        <f>T97</f>
        <v>#N/A</v>
      </c>
      <c r="M99" s="85" t="s">
        <v>24</v>
      </c>
      <c r="N99" s="86" t="e">
        <f>R97</f>
        <v>#N/A</v>
      </c>
      <c r="O99" s="84" t="e">
        <f>T98</f>
        <v>#N/A</v>
      </c>
      <c r="P99" s="85" t="s">
        <v>24</v>
      </c>
      <c r="Q99" s="86" t="e">
        <f>R98</f>
        <v>#N/A</v>
      </c>
      <c r="R99" s="87"/>
      <c r="S99" s="88"/>
      <c r="T99" s="88"/>
      <c r="U99" s="89" t="e">
        <f>SUM(BG99:BJ99)</f>
        <v>#N/A</v>
      </c>
      <c r="V99" s="90" t="s">
        <v>24</v>
      </c>
      <c r="W99" s="89" t="e">
        <f>SUM(BL99:BO99)</f>
        <v>#N/A</v>
      </c>
      <c r="X99" s="91" t="e">
        <f>IF((W99=0)," ",U99/W99)</f>
        <v>#N/A</v>
      </c>
      <c r="Y99" s="92" t="e">
        <f>IF(AND(SUM(BB99:BE99)=0,OR(E99=0,E99=" ",SUM(BB96:BE99)=0))," ",SUM(BB99:BE99))</f>
        <v>#N/A</v>
      </c>
      <c r="Z99" s="93" t="str">
        <f>IF(ISERROR(RANK(Y99,Y96:Y99,0))=TRUE," ",IF(OR(AND(I99="x",L99="x"),AND(I99="x",O99="x"),AND(L99="x",O99="x")),0,RANK(Y99,Y96:Y99,0)))</f>
        <v xml:space="preserve"> </v>
      </c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3"/>
      <c r="AP99" s="3"/>
      <c r="AQ99" s="3"/>
      <c r="AR99" s="3"/>
      <c r="AS99" s="2"/>
      <c r="AT99" s="2"/>
      <c r="AU99" s="2"/>
      <c r="AV99" s="2"/>
      <c r="AW99" s="2"/>
      <c r="AX99" s="2"/>
      <c r="AY99" s="2"/>
      <c r="AZ99" s="2"/>
      <c r="BB99" s="39" t="e">
        <f>IF(OR(I99="x",I99="X",I99=""),0,IF(I99=3,2,1))</f>
        <v>#N/A</v>
      </c>
      <c r="BC99" s="39" t="e">
        <f>IF(OR(L99="x",L99="X",L99=""),0,IF(L99=3,2,1))</f>
        <v>#N/A</v>
      </c>
      <c r="BD99" s="39" t="e">
        <f>IF(OR(O99="x",O99="X",O99=""),0,IF(O99=3,2,1))</f>
        <v>#N/A</v>
      </c>
      <c r="BE99" s="39"/>
      <c r="BG99" s="62" t="e">
        <f>IF(OR(I99="x",I99="X"),0,I99)</f>
        <v>#N/A</v>
      </c>
      <c r="BH99" s="62" t="e">
        <f>IF(OR(L99="x",L99="X"),0,L99)</f>
        <v>#N/A</v>
      </c>
      <c r="BI99" s="62" t="e">
        <f>IF(OR(O99="x",O99="X"),0,O99)</f>
        <v>#N/A</v>
      </c>
      <c r="BJ99" s="62"/>
      <c r="BK99" s="63"/>
      <c r="BL99" s="62" t="e">
        <f>IF(OR(K99="x",K99="X"),0,K99)</f>
        <v>#N/A</v>
      </c>
      <c r="BM99" s="62" t="e">
        <f>IF(OR(N99="x",N99="X"),0,N99)</f>
        <v>#N/A</v>
      </c>
      <c r="BN99" s="62" t="e">
        <f>IF(OR(Q99="x",Q99="X"),0,Q99)</f>
        <v>#N/A</v>
      </c>
      <c r="BO99" s="62"/>
      <c r="BP99" s="41"/>
    </row>
    <row r="100" spans="1:68" ht="45.75" thickBot="1">
      <c r="A100" s="11" t="str">
        <f>CONCATENATE(E95," 3-4")</f>
        <v>X 3-4</v>
      </c>
    </row>
    <row r="101" spans="1:68" s="15" customFormat="1" ht="90.75" thickBot="1">
      <c r="A101" s="11" t="str">
        <f>CONCATENATE(E101," 1-2")</f>
        <v>X 1-2</v>
      </c>
      <c r="C101" s="28" t="str">
        <f>IF(C95="X","X",IF(C95-$B$1&gt;=[1]vylosovanie!$O$2,"X",C95+1))</f>
        <v>X</v>
      </c>
      <c r="D101" s="2" t="s">
        <v>6</v>
      </c>
      <c r="E101" s="29" t="str">
        <f>IF(C101="X","X",VLOOKUP(C101,[1]vylosovanie!$T$10:$U$99,2,0))</f>
        <v>X</v>
      </c>
      <c r="F101" s="30" t="s">
        <v>7</v>
      </c>
      <c r="G101" s="6" t="s">
        <v>8</v>
      </c>
      <c r="H101" s="6" t="s">
        <v>9</v>
      </c>
      <c r="I101" s="31">
        <v>1</v>
      </c>
      <c r="J101" s="32"/>
      <c r="K101" s="33"/>
      <c r="L101" s="31">
        <v>2</v>
      </c>
      <c r="M101" s="32"/>
      <c r="N101" s="33"/>
      <c r="O101" s="31">
        <v>3</v>
      </c>
      <c r="P101" s="32"/>
      <c r="Q101" s="33"/>
      <c r="R101" s="31">
        <v>4</v>
      </c>
      <c r="S101" s="32"/>
      <c r="T101" s="33"/>
      <c r="U101" s="34" t="s">
        <v>10</v>
      </c>
      <c r="V101" s="35"/>
      <c r="W101" s="36"/>
      <c r="X101" s="37" t="s">
        <v>11</v>
      </c>
      <c r="Y101" s="37" t="s">
        <v>12</v>
      </c>
      <c r="Z101" s="37" t="s">
        <v>13</v>
      </c>
      <c r="AA101" s="2" t="s">
        <v>14</v>
      </c>
      <c r="AB101" s="2"/>
      <c r="AD101" s="2" t="str">
        <f>IF(C101&lt;10,0,"")</f>
        <v/>
      </c>
      <c r="AE101" s="2" t="s">
        <v>15</v>
      </c>
      <c r="AF101" s="2"/>
      <c r="AG101" s="38" t="s">
        <v>16</v>
      </c>
      <c r="AH101" s="39" t="s">
        <v>17</v>
      </c>
      <c r="AI101" s="39" t="s">
        <v>18</v>
      </c>
      <c r="AJ101" s="39" t="s">
        <v>19</v>
      </c>
      <c r="AK101" s="39" t="s">
        <v>20</v>
      </c>
      <c r="AL101" s="39" t="s">
        <v>20</v>
      </c>
      <c r="AM101" s="39" t="s">
        <v>21</v>
      </c>
      <c r="AN101" s="10"/>
      <c r="AO101" s="40"/>
      <c r="AP101" s="40" t="str">
        <f>IF(C101&lt;10,0,"")</f>
        <v/>
      </c>
      <c r="AQ101" s="2" t="s">
        <v>15</v>
      </c>
      <c r="AR101" s="40"/>
      <c r="AS101" s="38" t="s">
        <v>16</v>
      </c>
      <c r="AT101" s="39" t="s">
        <v>17</v>
      </c>
      <c r="AU101" s="39" t="s">
        <v>18</v>
      </c>
      <c r="AV101" s="39" t="s">
        <v>19</v>
      </c>
      <c r="AW101" s="39" t="s">
        <v>20</v>
      </c>
      <c r="AX101" s="39" t="s">
        <v>20</v>
      </c>
      <c r="AY101" s="39" t="s">
        <v>21</v>
      </c>
      <c r="AZ101" s="10"/>
      <c r="BB101" s="6">
        <v>1</v>
      </c>
      <c r="BC101" s="6">
        <v>2</v>
      </c>
      <c r="BD101" s="6">
        <v>3</v>
      </c>
      <c r="BE101" s="6">
        <v>4</v>
      </c>
      <c r="BG101" s="15" t="s">
        <v>22</v>
      </c>
      <c r="BI101" s="8"/>
      <c r="BJ101" s="41"/>
      <c r="BK101" s="42"/>
      <c r="BL101" s="15" t="s">
        <v>23</v>
      </c>
      <c r="BN101" s="8"/>
      <c r="BO101" s="41"/>
      <c r="BP101" s="41"/>
    </row>
    <row r="102" spans="1:68" s="15" customFormat="1" ht="45.75" thickBot="1">
      <c r="A102" s="11" t="str">
        <f>CONCATENATE(E101," 1-3")</f>
        <v>X 1-3</v>
      </c>
      <c r="B102" s="15" t="str">
        <f>CONCATENATE(E101,D102)</f>
        <v>X1</v>
      </c>
      <c r="C102" s="43" t="str">
        <f>$E$1</f>
        <v>MŽ</v>
      </c>
      <c r="D102" s="44">
        <v>1</v>
      </c>
      <c r="E102" s="45" t="str">
        <f>IF(ISERROR(VLOOKUP($B102,[1]vylosovanie!$C$10:$M$269,8,0))=TRUE," ",VLOOKUP($B102,[1]vylosovanie!$C$10:$M$269,8,0))</f>
        <v xml:space="preserve"> </v>
      </c>
      <c r="F102" s="45" t="str">
        <f>IF(ISERROR(VLOOKUP($B102,[1]vylosovanie!$C$10:$M$269,9,0))=TRUE," ",VLOOKUP($B102,[1]vylosovanie!$C$10:$M$269,9,0))</f>
        <v xml:space="preserve"> </v>
      </c>
      <c r="G102" s="45" t="str">
        <f>IF(ISERROR(VLOOKUP($B102,[1]vylosovanie!$C$10:$M$269,10,0))=TRUE," ",VLOOKUP($B102,[1]vylosovanie!$C$10:$M$269,10,0))</f>
        <v xml:space="preserve"> </v>
      </c>
      <c r="H102" s="45" t="str">
        <f>IF(ISERROR(VLOOKUP($B102,[1]vylosovanie!$C$10:$M$269,11,0))=TRUE," ",VLOOKUP($B102,[1]vylosovanie!$C$10:$M$269,11,0))</f>
        <v xml:space="preserve"> </v>
      </c>
      <c r="I102" s="46"/>
      <c r="J102" s="47"/>
      <c r="K102" s="48"/>
      <c r="L102" s="49" t="e">
        <f>VLOOKUP(A101,'[1]zapisy skupiny'!$A$5:$AA$6403,26,0)</f>
        <v>#N/A</v>
      </c>
      <c r="M102" s="50" t="s">
        <v>24</v>
      </c>
      <c r="N102" s="51" t="e">
        <f>VLOOKUP(A101,'[1]zapisy skupiny'!$A$5:$AA$6403,27,0)</f>
        <v>#N/A</v>
      </c>
      <c r="O102" s="49" t="e">
        <f>VLOOKUP(A102,'[1]zapisy skupiny'!$A$5:$AA$6403,26,0)</f>
        <v>#N/A</v>
      </c>
      <c r="P102" s="50" t="s">
        <v>24</v>
      </c>
      <c r="Q102" s="51" t="e">
        <f>VLOOKUP(A102,'[1]zapisy skupiny'!$A$5:$AA$6403,27,0)</f>
        <v>#N/A</v>
      </c>
      <c r="R102" s="49" t="e">
        <f>VLOOKUP(A103,'[1]zapisy skupiny'!$A$5:$AA$6403,26,0)</f>
        <v>#N/A</v>
      </c>
      <c r="S102" s="50" t="s">
        <v>24</v>
      </c>
      <c r="T102" s="52" t="e">
        <f>VLOOKUP(A103,'[1]zapisy skupiny'!$A$5:$AA$6403,27,0)</f>
        <v>#N/A</v>
      </c>
      <c r="U102" s="53" t="e">
        <f>SUM(BG102:BJ102)</f>
        <v>#N/A</v>
      </c>
      <c r="V102" s="54" t="s">
        <v>24</v>
      </c>
      <c r="W102" s="53" t="e">
        <f>SUM(BL102:BO102)</f>
        <v>#N/A</v>
      </c>
      <c r="X102" s="55" t="e">
        <f>IF((W102=0)," ",U102/W102)</f>
        <v>#N/A</v>
      </c>
      <c r="Y102" s="56" t="e">
        <f>IF(AND(SUM(BB102:BE102)=0,OR(E102=0,E102=" ",SUM(BB102:BE105)=0))," ",SUM(BB102:BE102))</f>
        <v>#N/A</v>
      </c>
      <c r="Z102" s="57" t="str">
        <f>IF(ISERROR(RANK(Y102,Y102:Y105,0))=TRUE," ",IF(OR(AND(O102="x",L102="x"),AND(L102="x",R102="x"),AND(R102="x",O102="x")),0,RANK(Y102,Y102:Y105,0)))</f>
        <v xml:space="preserve"> </v>
      </c>
      <c r="AA102" s="15" t="s">
        <v>25</v>
      </c>
      <c r="AB102" s="2" t="s">
        <v>26</v>
      </c>
      <c r="AC102" s="2"/>
      <c r="AD102" s="2"/>
      <c r="AE102" s="2" t="str">
        <f>CONCATENATE(4,1,AD101,C101,1)</f>
        <v>41X1</v>
      </c>
      <c r="AF102" s="2" t="str">
        <f>E101</f>
        <v>X</v>
      </c>
      <c r="AG102" s="58">
        <f>IF(C101="X",0,AG97+1)</f>
        <v>0</v>
      </c>
      <c r="AH102" s="58"/>
      <c r="AI102" s="59" t="s">
        <v>27</v>
      </c>
      <c r="AJ102" s="58"/>
      <c r="AK102" s="60" t="e">
        <f>VLOOKUP(CONCATENATE(AF102,MID(AI102,2,1)),[1]vylosovanie!$C$10:$J$209,8,0)</f>
        <v>#N/A</v>
      </c>
      <c r="AL102" s="60" t="e">
        <f>VLOOKUP(CONCATENATE(AF102,RIGHT(AI102,1)),[1]vylosovanie!$C$10:$J$209,8,0)</f>
        <v>#N/A</v>
      </c>
      <c r="AM102" s="58" t="e">
        <f>VLOOKUP(CONCATENATE(AF102,VLOOKUP(AI102,$BU$6:$BV$11,2,0)),[1]vylosovanie!$C$10:$J$209,8,0)</f>
        <v>#N/A</v>
      </c>
      <c r="AN102" s="8"/>
      <c r="AO102" s="61"/>
      <c r="AP102" s="61"/>
      <c r="AQ102" s="61" t="str">
        <f>CONCATENATE(4,1,AD101,C101,2)</f>
        <v>41X2</v>
      </c>
      <c r="AR102" s="61" t="str">
        <f>E101</f>
        <v>X</v>
      </c>
      <c r="AS102" s="58">
        <f>IF(AG102=0,0,AG102+1)</f>
        <v>0</v>
      </c>
      <c r="AT102" s="58"/>
      <c r="AU102" s="58" t="s">
        <v>28</v>
      </c>
      <c r="AV102" s="58"/>
      <c r="AW102" s="60" t="e">
        <f>VLOOKUP(CONCATENATE(AR102,MID(AU102,2,1)),[1]vylosovanie!$C$10:$J$209,8,0)</f>
        <v>#N/A</v>
      </c>
      <c r="AX102" s="60" t="e">
        <f>VLOOKUP(CONCATENATE(AR102,RIGHT(AU102,1)),[1]vylosovanie!$C$10:$J$209,8,0)</f>
        <v>#N/A</v>
      </c>
      <c r="AY102" s="58" t="e">
        <f>VLOOKUP(CONCATENATE(AR102,VLOOKUP(AU102,$BU$6:$BV$11,2,0)),[1]vylosovanie!$C$10:$J$209,8,0)</f>
        <v>#N/A</v>
      </c>
      <c r="AZ102" s="8"/>
      <c r="BB102" s="39"/>
      <c r="BC102" s="39" t="e">
        <f>IF(OR(L102="x",L102="X",L102=""),0,IF(L102=3,2,1))</f>
        <v>#N/A</v>
      </c>
      <c r="BD102" s="39" t="e">
        <f>IF(OR(O102="x",O102="X",O102=""),0,IF(O102=3,2,1))</f>
        <v>#N/A</v>
      </c>
      <c r="BE102" s="39" t="e">
        <f>IF(OR(R102="x",R102="X",R102=""),0,IF(R102=3,2,1))</f>
        <v>#N/A</v>
      </c>
      <c r="BG102" s="62"/>
      <c r="BH102" s="62" t="e">
        <f>IF(OR(L102="x",L102="X"),0,L102)</f>
        <v>#N/A</v>
      </c>
      <c r="BI102" s="62" t="e">
        <f>IF(OR(O102="x",O102="X"),0,O102)</f>
        <v>#N/A</v>
      </c>
      <c r="BJ102" s="62" t="e">
        <f>IF(OR(R102="x",R102="X"),0,R102)</f>
        <v>#N/A</v>
      </c>
      <c r="BK102" s="63"/>
      <c r="BL102" s="62"/>
      <c r="BM102" s="62" t="e">
        <f>IF(OR(N102="x",N102="X"),0,N102)</f>
        <v>#N/A</v>
      </c>
      <c r="BN102" s="62" t="e">
        <f>IF(OR(Q102="x",Q102="X"),0,Q102)</f>
        <v>#N/A</v>
      </c>
      <c r="BO102" s="62" t="e">
        <f>IF(OR(T102="x",T102="X"),0,T102)</f>
        <v>#N/A</v>
      </c>
      <c r="BP102" s="41"/>
    </row>
    <row r="103" spans="1:68" s="15" customFormat="1" ht="45.75" thickBot="1">
      <c r="A103" s="11" t="str">
        <f>CONCATENATE(E101," 1-4")</f>
        <v>X 1-4</v>
      </c>
      <c r="B103" s="15" t="str">
        <f>CONCATENATE(E101,D103)</f>
        <v>X2</v>
      </c>
      <c r="C103" s="43"/>
      <c r="D103" s="44">
        <v>2</v>
      </c>
      <c r="E103" s="45" t="str">
        <f>IF(ISERROR(VLOOKUP($B103,[1]vylosovanie!$C$10:$M$269,8,0))=TRUE," ",VLOOKUP($B103,[1]vylosovanie!$C$10:$M$269,8,0))</f>
        <v xml:space="preserve"> </v>
      </c>
      <c r="F103" s="45" t="str">
        <f>IF(ISERROR(VLOOKUP($B103,[1]vylosovanie!$C$10:$M$269,9,0))=TRUE," ",VLOOKUP($B103,[1]vylosovanie!$C$10:$M$269,9,0))</f>
        <v xml:space="preserve"> </v>
      </c>
      <c r="G103" s="45" t="str">
        <f>IF(ISERROR(VLOOKUP($B103,[1]vylosovanie!$C$10:$M$269,10,0))=TRUE," ",VLOOKUP($B103,[1]vylosovanie!$C$10:$M$269,10,0))</f>
        <v xml:space="preserve"> </v>
      </c>
      <c r="H103" s="45" t="str">
        <f>IF(ISERROR(VLOOKUP($B103,[1]vylosovanie!$C$10:$M$269,11,0))=TRUE," ",VLOOKUP($B103,[1]vylosovanie!$C$10:$M$269,11,0))</f>
        <v xml:space="preserve"> </v>
      </c>
      <c r="I103" s="64" t="e">
        <f>N102</f>
        <v>#N/A</v>
      </c>
      <c r="J103" s="65" t="s">
        <v>24</v>
      </c>
      <c r="K103" s="66" t="e">
        <f>L102</f>
        <v>#N/A</v>
      </c>
      <c r="L103" s="67"/>
      <c r="M103" s="68"/>
      <c r="N103" s="69"/>
      <c r="O103" s="70" t="e">
        <f>VLOOKUP(A104,'[1]zapisy skupiny'!$A$5:$AA$6403,26,0)</f>
        <v>#N/A</v>
      </c>
      <c r="P103" s="65" t="s">
        <v>24</v>
      </c>
      <c r="Q103" s="71" t="e">
        <f>VLOOKUP(A104,'[1]zapisy skupiny'!$A$5:$AA$6403,27,0)</f>
        <v>#N/A</v>
      </c>
      <c r="R103" s="70" t="e">
        <f>VLOOKUP(A105,'[1]zapisy skupiny'!$A$5:$AA$6403,26,0)</f>
        <v>#N/A</v>
      </c>
      <c r="S103" s="65" t="s">
        <v>24</v>
      </c>
      <c r="T103" s="72" t="e">
        <f>VLOOKUP(A105,'[1]zapisy skupiny'!$A$5:$AA$6403,27,0)</f>
        <v>#N/A</v>
      </c>
      <c r="U103" s="73" t="e">
        <f>SUM(BG103:BJ103)</f>
        <v>#N/A</v>
      </c>
      <c r="V103" s="74" t="s">
        <v>24</v>
      </c>
      <c r="W103" s="73" t="e">
        <f>SUM(BL103:BO103)</f>
        <v>#N/A</v>
      </c>
      <c r="X103" s="75" t="e">
        <f>IF((W103=0)," ",U103/W103)</f>
        <v>#N/A</v>
      </c>
      <c r="Y103" s="76" t="e">
        <f>IF(AND(SUM(BB103:BE103)=0,OR(E103=0,E103=" ",SUM(BB102:BE105)=0))," ",SUM(BB103:BE103))</f>
        <v>#N/A</v>
      </c>
      <c r="Z103" s="77" t="str">
        <f>IF(ISERROR(RANK(Y103,Y102:Y105,0))=TRUE," ",IF(OR(AND(I103="x",O103="x"),AND(I103="x",R103="x"),AND(R103="x",O103="x")),0,RANK(Y103,Y102:Y105,0)))</f>
        <v xml:space="preserve"> </v>
      </c>
      <c r="AA103" s="15" t="s">
        <v>29</v>
      </c>
      <c r="AB103" s="2" t="s">
        <v>30</v>
      </c>
      <c r="AC103" s="2"/>
      <c r="AD103" s="2"/>
      <c r="AE103" s="2" t="str">
        <f>CONCATENATE(4,2,AD101,C101,1)</f>
        <v>42X1</v>
      </c>
      <c r="AF103" s="2" t="str">
        <f>E101</f>
        <v>X</v>
      </c>
      <c r="AG103" s="58">
        <f>IF(AS102=0,0,AS102+1)</f>
        <v>0</v>
      </c>
      <c r="AH103" s="58"/>
      <c r="AI103" s="58" t="s">
        <v>31</v>
      </c>
      <c r="AJ103" s="58"/>
      <c r="AK103" s="60" t="e">
        <f>VLOOKUP(CONCATENATE(AF103,MID(AI103,2,1)),[1]vylosovanie!$C$10:$J$209,8,0)</f>
        <v>#N/A</v>
      </c>
      <c r="AL103" s="60" t="e">
        <f>VLOOKUP(CONCATENATE(AF103,RIGHT(AI103,1)),[1]vylosovanie!$C$10:$J$209,8,0)</f>
        <v>#N/A</v>
      </c>
      <c r="AM103" s="58" t="e">
        <f>VLOOKUP(CONCATENATE(AF103,VLOOKUP(AI103,$BU$6:$BV$11,2,0)),[1]vylosovanie!$C$10:$J$209,8,0)</f>
        <v>#N/A</v>
      </c>
      <c r="AN103" s="8"/>
      <c r="AO103" s="61"/>
      <c r="AP103" s="61"/>
      <c r="AQ103" s="61" t="str">
        <f>CONCATENATE(4,2,AD101,C101,2)</f>
        <v>42X2</v>
      </c>
      <c r="AR103" s="61" t="str">
        <f>E101</f>
        <v>X</v>
      </c>
      <c r="AS103" s="58">
        <f>IF(AG103=0,0,AG103+1)</f>
        <v>0</v>
      </c>
      <c r="AT103" s="58"/>
      <c r="AU103" s="58" t="s">
        <v>32</v>
      </c>
      <c r="AV103" s="58"/>
      <c r="AW103" s="60" t="e">
        <f>VLOOKUP(CONCATENATE(AR103,MID(AU103,2,1)),[1]vylosovanie!$C$10:$J$209,8,0)</f>
        <v>#N/A</v>
      </c>
      <c r="AX103" s="60" t="e">
        <f>VLOOKUP(CONCATENATE(AR103,RIGHT(AU103,1)),[1]vylosovanie!$C$10:$J$209,8,0)</f>
        <v>#N/A</v>
      </c>
      <c r="AY103" s="58" t="e">
        <f>VLOOKUP(CONCATENATE(AR103,VLOOKUP(AU103,$BU$6:$BV$11,2,0)),[1]vylosovanie!$C$10:$J$209,8,0)</f>
        <v>#N/A</v>
      </c>
      <c r="AZ103" s="8"/>
      <c r="BB103" s="39" t="e">
        <f>IF(OR(I103="x",I103="X",I103=""),0,IF(I103=3,2,1))</f>
        <v>#N/A</v>
      </c>
      <c r="BC103" s="39"/>
      <c r="BD103" s="39" t="e">
        <f>IF(OR(O103="x",O103="X",O103=""),0,IF(O103=3,2,1))</f>
        <v>#N/A</v>
      </c>
      <c r="BE103" s="39" t="e">
        <f>IF(OR(R103="x",R103="X",R103=""),0,IF(R103=3,2,1))</f>
        <v>#N/A</v>
      </c>
      <c r="BG103" s="62" t="e">
        <f>IF(OR(I103="x",I103="X"),0,I103)</f>
        <v>#N/A</v>
      </c>
      <c r="BH103" s="62"/>
      <c r="BI103" s="62" t="e">
        <f>IF(OR(O103="x",O103="X"),0,O103)</f>
        <v>#N/A</v>
      </c>
      <c r="BJ103" s="62" t="e">
        <f>IF(OR(R103="x",R103="X"),0,R103)</f>
        <v>#N/A</v>
      </c>
      <c r="BK103" s="63"/>
      <c r="BL103" s="62" t="e">
        <f>IF(OR(K103="x",K103="X"),0,K103)</f>
        <v>#N/A</v>
      </c>
      <c r="BM103" s="62"/>
      <c r="BN103" s="62" t="e">
        <f>IF(OR(Q103="x",Q103="X"),0,Q103)</f>
        <v>#N/A</v>
      </c>
      <c r="BO103" s="62" t="e">
        <f>IF(OR(T103="x",T103="X"),0,T103)</f>
        <v>#N/A</v>
      </c>
      <c r="BP103" s="41"/>
    </row>
    <row r="104" spans="1:68" s="15" customFormat="1" ht="45.75" thickBot="1">
      <c r="A104" s="11" t="str">
        <f>CONCATENATE(E101," 2-3")</f>
        <v>X 2-3</v>
      </c>
      <c r="B104" s="15" t="str">
        <f>CONCATENATE(E101,D104)</f>
        <v>X3</v>
      </c>
      <c r="C104" s="43"/>
      <c r="D104" s="44">
        <v>3</v>
      </c>
      <c r="E104" s="45" t="str">
        <f>IF(ISERROR(VLOOKUP($B104,[1]vylosovanie!$C$10:$M$269,8,0))=TRUE," ",VLOOKUP($B104,[1]vylosovanie!$C$10:$M$269,8,0))</f>
        <v xml:space="preserve"> </v>
      </c>
      <c r="F104" s="45" t="str">
        <f>IF(ISERROR(VLOOKUP($B104,[1]vylosovanie!$C$10:$M$269,9,0))=TRUE," ",VLOOKUP($B104,[1]vylosovanie!$C$10:$M$269,9,0))</f>
        <v xml:space="preserve"> </v>
      </c>
      <c r="G104" s="45" t="str">
        <f>IF(ISERROR(VLOOKUP($B104,[1]vylosovanie!$C$10:$M$269,10,0))=TRUE," ",VLOOKUP($B104,[1]vylosovanie!$C$10:$M$269,10,0))</f>
        <v xml:space="preserve"> </v>
      </c>
      <c r="H104" s="45" t="str">
        <f>IF(ISERROR(VLOOKUP($B104,[1]vylosovanie!$C$10:$M$269,11,0))=TRUE," ",VLOOKUP($B104,[1]vylosovanie!$C$10:$M$269,11,0))</f>
        <v xml:space="preserve"> </v>
      </c>
      <c r="I104" s="64" t="e">
        <f>Q102</f>
        <v>#N/A</v>
      </c>
      <c r="J104" s="65" t="s">
        <v>24</v>
      </c>
      <c r="K104" s="66" t="e">
        <f>O102</f>
        <v>#N/A</v>
      </c>
      <c r="L104" s="78" t="e">
        <f>Q103</f>
        <v>#N/A</v>
      </c>
      <c r="M104" s="79" t="s">
        <v>24</v>
      </c>
      <c r="N104" s="80" t="e">
        <f>O103</f>
        <v>#N/A</v>
      </c>
      <c r="O104" s="67"/>
      <c r="P104" s="68"/>
      <c r="Q104" s="69"/>
      <c r="R104" s="70" t="e">
        <f>VLOOKUP(A106,'[1]zapisy skupiny'!$A$5:$AA$6403,26,0)</f>
        <v>#N/A</v>
      </c>
      <c r="S104" s="65" t="s">
        <v>24</v>
      </c>
      <c r="T104" s="72" t="e">
        <f>VLOOKUP(A106,'[1]zapisy skupiny'!$A$5:$AA$6403,27,0)</f>
        <v>#N/A</v>
      </c>
      <c r="U104" s="73" t="e">
        <f>SUM(BG104:BJ104)</f>
        <v>#N/A</v>
      </c>
      <c r="V104" s="74" t="s">
        <v>24</v>
      </c>
      <c r="W104" s="73" t="e">
        <f>SUM(BL104:BO104)</f>
        <v>#N/A</v>
      </c>
      <c r="X104" s="75" t="e">
        <f>IF((W104=0)," ",U104/W104)</f>
        <v>#N/A</v>
      </c>
      <c r="Y104" s="76" t="e">
        <f>IF(AND(SUM(BB104:BE104)=0,OR(E104=0,E104=" ",SUM(BB102:BE105)=0))," ",SUM(BB104:BE104))</f>
        <v>#N/A</v>
      </c>
      <c r="Z104" s="77" t="str">
        <f>IF(ISERROR(RANK(Y104,Y102:Y105,0))=TRUE," ",IF(OR(AND(I104="x",L104="x"),AND(I104="x",R104="x"),AND(L104="x",R104="x")),0,RANK(Y104,Y102:Y105,0)))</f>
        <v xml:space="preserve"> </v>
      </c>
      <c r="AA104" s="15" t="s">
        <v>33</v>
      </c>
      <c r="AB104" s="2" t="s">
        <v>34</v>
      </c>
      <c r="AC104" s="2"/>
      <c r="AD104" s="2"/>
      <c r="AE104" s="2" t="str">
        <f>CONCATENATE(4,3,AD101,C101,1)</f>
        <v>43X1</v>
      </c>
      <c r="AF104" s="2" t="str">
        <f>E101</f>
        <v>X</v>
      </c>
      <c r="AG104" s="58">
        <f>IF(AS103=0,0,AS103+1)</f>
        <v>0</v>
      </c>
      <c r="AH104" s="58"/>
      <c r="AI104" s="58" t="s">
        <v>35</v>
      </c>
      <c r="AJ104" s="58"/>
      <c r="AK104" s="60" t="e">
        <f>VLOOKUP(CONCATENATE(AF104,MID(AI104,2,1)),[1]vylosovanie!$C$10:$J$209,8,0)</f>
        <v>#N/A</v>
      </c>
      <c r="AL104" s="60" t="e">
        <f>VLOOKUP(CONCATENATE(AF104,RIGHT(AI104,1)),[1]vylosovanie!$C$10:$J$209,8,0)</f>
        <v>#N/A</v>
      </c>
      <c r="AM104" s="58" t="e">
        <f>VLOOKUP(CONCATENATE(AF104,VLOOKUP(AI104,$BU$6:$BV$11,2,0)),[1]vylosovanie!$C$10:$J$209,8,0)</f>
        <v>#N/A</v>
      </c>
      <c r="AN104" s="8"/>
      <c r="AO104" s="61"/>
      <c r="AP104" s="61"/>
      <c r="AQ104" s="61" t="str">
        <f>CONCATENATE(4,3,AD101,C101,2)</f>
        <v>43X2</v>
      </c>
      <c r="AR104" s="61" t="str">
        <f>E101</f>
        <v>X</v>
      </c>
      <c r="AS104" s="58">
        <f>IF(AG104=0,0,AG104+1)</f>
        <v>0</v>
      </c>
      <c r="AT104" s="58"/>
      <c r="AU104" s="58" t="s">
        <v>36</v>
      </c>
      <c r="AV104" s="58"/>
      <c r="AW104" s="60" t="e">
        <f>VLOOKUP(CONCATENATE(AR104,MID(AU104,2,1)),[1]vylosovanie!$C$10:$J$209,8,0)</f>
        <v>#N/A</v>
      </c>
      <c r="AX104" s="60" t="e">
        <f>VLOOKUP(CONCATENATE(AR104,RIGHT(AU104,1)),[1]vylosovanie!$C$10:$J$209,8,0)</f>
        <v>#N/A</v>
      </c>
      <c r="AY104" s="58" t="e">
        <f>VLOOKUP(CONCATENATE(AR104,VLOOKUP(AU104,$BU$6:$BV$11,2,0)),[1]vylosovanie!$C$10:$J$209,8,0)</f>
        <v>#N/A</v>
      </c>
      <c r="AZ104" s="8"/>
      <c r="BB104" s="39" t="e">
        <f>IF(OR(I104="x",I104="X",I104=""),0,IF(I104=3,2,1))</f>
        <v>#N/A</v>
      </c>
      <c r="BC104" s="39" t="e">
        <f>IF(OR(L104="x",L104="X",L104=""),0,IF(L104=3,2,1))</f>
        <v>#N/A</v>
      </c>
      <c r="BD104" s="39"/>
      <c r="BE104" s="39" t="e">
        <f>IF(OR(R104="x",R104="X",R104=""),0,IF(R104=3,2,1))</f>
        <v>#N/A</v>
      </c>
      <c r="BG104" s="62" t="e">
        <f>IF(OR(I104="x",I104="X"),0,I104)</f>
        <v>#N/A</v>
      </c>
      <c r="BH104" s="62" t="e">
        <f>IF(OR(L104="x",L104="X"),0,L104)</f>
        <v>#N/A</v>
      </c>
      <c r="BI104" s="62"/>
      <c r="BJ104" s="62" t="e">
        <f>IF(OR(R104="x",R104="X"),0,R104)</f>
        <v>#N/A</v>
      </c>
      <c r="BK104" s="63"/>
      <c r="BL104" s="62" t="e">
        <f>IF(OR(K104="x",K104="X"),0,K104)</f>
        <v>#N/A</v>
      </c>
      <c r="BM104" s="62" t="e">
        <f>IF(OR(N104="x",N104="X"),0,N104)</f>
        <v>#N/A</v>
      </c>
      <c r="BN104" s="62"/>
      <c r="BO104" s="62" t="e">
        <f>IF(OR(T104="x",T104="X"),0,T104)</f>
        <v>#N/A</v>
      </c>
      <c r="BP104" s="41"/>
    </row>
    <row r="105" spans="1:68" s="15" customFormat="1" ht="45.75" thickBot="1">
      <c r="A105" s="11" t="str">
        <f>CONCATENATE(E101," 2-4")</f>
        <v>X 2-4</v>
      </c>
      <c r="B105" s="15" t="str">
        <f>CONCATENATE(E101,D105)</f>
        <v>X4</v>
      </c>
      <c r="C105" s="43"/>
      <c r="D105" s="44">
        <v>4</v>
      </c>
      <c r="E105" s="45" t="str">
        <f>IF(ISERROR(VLOOKUP($B105,[1]vylosovanie!$C$10:$M$269,8,0))=TRUE," ",VLOOKUP($B105,[1]vylosovanie!$C$10:$M$269,8,0))</f>
        <v xml:space="preserve"> </v>
      </c>
      <c r="F105" s="45" t="str">
        <f>IF(ISERROR(VLOOKUP($B105,[1]vylosovanie!$C$10:$M$269,9,0))=TRUE," ",VLOOKUP($B105,[1]vylosovanie!$C$10:$M$269,9,0))</f>
        <v xml:space="preserve"> </v>
      </c>
      <c r="G105" s="45" t="str">
        <f>IF(ISERROR(VLOOKUP($B105,[1]vylosovanie!$C$10:$M$269,10,0))=TRUE," ",VLOOKUP($B105,[1]vylosovanie!$C$10:$M$269,10,0))</f>
        <v xml:space="preserve"> </v>
      </c>
      <c r="H105" s="45" t="str">
        <f>IF(ISERROR(VLOOKUP($B105,[1]vylosovanie!$C$10:$M$269,11,0))=TRUE," ",VLOOKUP($B105,[1]vylosovanie!$C$10:$M$269,11,0))</f>
        <v xml:space="preserve"> </v>
      </c>
      <c r="I105" s="81" t="e">
        <f>T102</f>
        <v>#N/A</v>
      </c>
      <c r="J105" s="82" t="s">
        <v>24</v>
      </c>
      <c r="K105" s="83" t="e">
        <f>R102</f>
        <v>#N/A</v>
      </c>
      <c r="L105" s="84" t="e">
        <f>T103</f>
        <v>#N/A</v>
      </c>
      <c r="M105" s="85" t="s">
        <v>24</v>
      </c>
      <c r="N105" s="86" t="e">
        <f>R103</f>
        <v>#N/A</v>
      </c>
      <c r="O105" s="84" t="e">
        <f>T104</f>
        <v>#N/A</v>
      </c>
      <c r="P105" s="85" t="s">
        <v>24</v>
      </c>
      <c r="Q105" s="86" t="e">
        <f>R104</f>
        <v>#N/A</v>
      </c>
      <c r="R105" s="87"/>
      <c r="S105" s="88"/>
      <c r="T105" s="88"/>
      <c r="U105" s="89" t="e">
        <f>SUM(BG105:BJ105)</f>
        <v>#N/A</v>
      </c>
      <c r="V105" s="90" t="s">
        <v>24</v>
      </c>
      <c r="W105" s="89" t="e">
        <f>SUM(BL105:BO105)</f>
        <v>#N/A</v>
      </c>
      <c r="X105" s="91" t="e">
        <f>IF((W105=0)," ",U105/W105)</f>
        <v>#N/A</v>
      </c>
      <c r="Y105" s="92" t="e">
        <f>IF(AND(SUM(BB105:BE105)=0,OR(E105=0,E105=" ",SUM(BB102:BE105)=0))," ",SUM(BB105:BE105))</f>
        <v>#N/A</v>
      </c>
      <c r="Z105" s="93" t="str">
        <f>IF(ISERROR(RANK(Y105,Y102:Y105,0))=TRUE," ",IF(OR(AND(I105="x",L105="x"),AND(I105="x",O105="x"),AND(L105="x",O105="x")),0,RANK(Y105,Y102:Y105,0)))</f>
        <v xml:space="preserve"> </v>
      </c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3"/>
      <c r="AP105" s="3"/>
      <c r="AQ105" s="3"/>
      <c r="AR105" s="3"/>
      <c r="AS105" s="2"/>
      <c r="AT105" s="2"/>
      <c r="AU105" s="2"/>
      <c r="AV105" s="2"/>
      <c r="AW105" s="2"/>
      <c r="AX105" s="2"/>
      <c r="AY105" s="2"/>
      <c r="AZ105" s="2"/>
      <c r="BB105" s="39" t="e">
        <f>IF(OR(I105="x",I105="X",I105=""),0,IF(I105=3,2,1))</f>
        <v>#N/A</v>
      </c>
      <c r="BC105" s="39" t="e">
        <f>IF(OR(L105="x",L105="X",L105=""),0,IF(L105=3,2,1))</f>
        <v>#N/A</v>
      </c>
      <c r="BD105" s="39" t="e">
        <f>IF(OR(O105="x",O105="X",O105=""),0,IF(O105=3,2,1))</f>
        <v>#N/A</v>
      </c>
      <c r="BE105" s="39"/>
      <c r="BG105" s="62" t="e">
        <f>IF(OR(I105="x",I105="X"),0,I105)</f>
        <v>#N/A</v>
      </c>
      <c r="BH105" s="62" t="e">
        <f>IF(OR(L105="x",L105="X"),0,L105)</f>
        <v>#N/A</v>
      </c>
      <c r="BI105" s="62" t="e">
        <f>IF(OR(O105="x",O105="X"),0,O105)</f>
        <v>#N/A</v>
      </c>
      <c r="BJ105" s="62"/>
      <c r="BK105" s="63"/>
      <c r="BL105" s="62" t="e">
        <f>IF(OR(K105="x",K105="X"),0,K105)</f>
        <v>#N/A</v>
      </c>
      <c r="BM105" s="62" t="e">
        <f>IF(OR(N105="x",N105="X"),0,N105)</f>
        <v>#N/A</v>
      </c>
      <c r="BN105" s="62" t="e">
        <f>IF(OR(Q105="x",Q105="X"),0,Q105)</f>
        <v>#N/A</v>
      </c>
      <c r="BO105" s="62"/>
      <c r="BP105" s="41"/>
    </row>
    <row r="106" spans="1:68" ht="45.75" thickBot="1">
      <c r="A106" s="11" t="str">
        <f>CONCATENATE(E101," 3-4")</f>
        <v>X 3-4</v>
      </c>
    </row>
    <row r="107" spans="1:68" s="15" customFormat="1" ht="90.75" thickBot="1">
      <c r="A107" s="11" t="str">
        <f>CONCATENATE(E107," 1-2")</f>
        <v>X 1-2</v>
      </c>
      <c r="C107" s="28" t="str">
        <f>IF(C101="X","X",IF(C101-$B$1&gt;=[1]vylosovanie!$O$2,"X",C101+1))</f>
        <v>X</v>
      </c>
      <c r="D107" s="2" t="s">
        <v>6</v>
      </c>
      <c r="E107" s="29" t="str">
        <f>IF(C107="X","X",VLOOKUP(C107,[1]vylosovanie!$T$10:$U$99,2,0))</f>
        <v>X</v>
      </c>
      <c r="F107" s="30" t="s">
        <v>7</v>
      </c>
      <c r="G107" s="6" t="s">
        <v>8</v>
      </c>
      <c r="H107" s="6" t="s">
        <v>9</v>
      </c>
      <c r="I107" s="31">
        <v>1</v>
      </c>
      <c r="J107" s="32"/>
      <c r="K107" s="33"/>
      <c r="L107" s="31">
        <v>2</v>
      </c>
      <c r="M107" s="32"/>
      <c r="N107" s="33"/>
      <c r="O107" s="31">
        <v>3</v>
      </c>
      <c r="P107" s="32"/>
      <c r="Q107" s="33"/>
      <c r="R107" s="31">
        <v>4</v>
      </c>
      <c r="S107" s="32"/>
      <c r="T107" s="33"/>
      <c r="U107" s="34" t="s">
        <v>10</v>
      </c>
      <c r="V107" s="35"/>
      <c r="W107" s="36"/>
      <c r="X107" s="37" t="s">
        <v>11</v>
      </c>
      <c r="Y107" s="37" t="s">
        <v>12</v>
      </c>
      <c r="Z107" s="37" t="s">
        <v>13</v>
      </c>
      <c r="AA107" s="2" t="s">
        <v>14</v>
      </c>
      <c r="AB107" s="2"/>
      <c r="AD107" s="2" t="str">
        <f>IF(C107&lt;10,0,"")</f>
        <v/>
      </c>
      <c r="AE107" s="2" t="s">
        <v>15</v>
      </c>
      <c r="AF107" s="2"/>
      <c r="AG107" s="38" t="s">
        <v>16</v>
      </c>
      <c r="AH107" s="39" t="s">
        <v>17</v>
      </c>
      <c r="AI107" s="39" t="s">
        <v>18</v>
      </c>
      <c r="AJ107" s="39" t="s">
        <v>19</v>
      </c>
      <c r="AK107" s="39" t="s">
        <v>20</v>
      </c>
      <c r="AL107" s="39" t="s">
        <v>20</v>
      </c>
      <c r="AM107" s="39" t="s">
        <v>21</v>
      </c>
      <c r="AN107" s="10"/>
      <c r="AO107" s="40"/>
      <c r="AP107" s="40" t="str">
        <f>IF(C107&lt;10,0,"")</f>
        <v/>
      </c>
      <c r="AQ107" s="2" t="s">
        <v>15</v>
      </c>
      <c r="AR107" s="40"/>
      <c r="AS107" s="38" t="s">
        <v>16</v>
      </c>
      <c r="AT107" s="39" t="s">
        <v>17</v>
      </c>
      <c r="AU107" s="39" t="s">
        <v>18</v>
      </c>
      <c r="AV107" s="39" t="s">
        <v>19</v>
      </c>
      <c r="AW107" s="39" t="s">
        <v>20</v>
      </c>
      <c r="AX107" s="39" t="s">
        <v>20</v>
      </c>
      <c r="AY107" s="39" t="s">
        <v>21</v>
      </c>
      <c r="AZ107" s="10"/>
      <c r="BB107" s="6">
        <v>1</v>
      </c>
      <c r="BC107" s="6">
        <v>2</v>
      </c>
      <c r="BD107" s="6">
        <v>3</v>
      </c>
      <c r="BE107" s="6">
        <v>4</v>
      </c>
      <c r="BG107" s="15" t="s">
        <v>22</v>
      </c>
      <c r="BI107" s="8"/>
      <c r="BJ107" s="41"/>
      <c r="BK107" s="42"/>
      <c r="BL107" s="15" t="s">
        <v>23</v>
      </c>
      <c r="BN107" s="8"/>
      <c r="BO107" s="41"/>
      <c r="BP107" s="41"/>
    </row>
    <row r="108" spans="1:68" s="15" customFormat="1" ht="45.75" thickBot="1">
      <c r="A108" s="11" t="str">
        <f>CONCATENATE(E107," 1-3")</f>
        <v>X 1-3</v>
      </c>
      <c r="B108" s="15" t="str">
        <f>CONCATENATE(E107,D108)</f>
        <v>X1</v>
      </c>
      <c r="C108" s="43" t="str">
        <f>$E$1</f>
        <v>MŽ</v>
      </c>
      <c r="D108" s="44">
        <v>1</v>
      </c>
      <c r="E108" s="45" t="str">
        <f>IF(ISERROR(VLOOKUP($B108,[1]vylosovanie!$C$10:$M$269,8,0))=TRUE," ",VLOOKUP($B108,[1]vylosovanie!$C$10:$M$269,8,0))</f>
        <v xml:space="preserve"> </v>
      </c>
      <c r="F108" s="45" t="str">
        <f>IF(ISERROR(VLOOKUP($B108,[1]vylosovanie!$C$10:$M$269,9,0))=TRUE," ",VLOOKUP($B108,[1]vylosovanie!$C$10:$M$269,9,0))</f>
        <v xml:space="preserve"> </v>
      </c>
      <c r="G108" s="45" t="str">
        <f>IF(ISERROR(VLOOKUP($B108,[1]vylosovanie!$C$10:$M$269,10,0))=TRUE," ",VLOOKUP($B108,[1]vylosovanie!$C$10:$M$269,10,0))</f>
        <v xml:space="preserve"> </v>
      </c>
      <c r="H108" s="45" t="str">
        <f>IF(ISERROR(VLOOKUP($B108,[1]vylosovanie!$C$10:$M$269,11,0))=TRUE," ",VLOOKUP($B108,[1]vylosovanie!$C$10:$M$269,11,0))</f>
        <v xml:space="preserve"> </v>
      </c>
      <c r="I108" s="46"/>
      <c r="J108" s="47"/>
      <c r="K108" s="48"/>
      <c r="L108" s="49" t="e">
        <f>VLOOKUP(A107,'[1]zapisy skupiny'!$A$5:$AA$6403,26,0)</f>
        <v>#N/A</v>
      </c>
      <c r="M108" s="50" t="s">
        <v>24</v>
      </c>
      <c r="N108" s="51" t="e">
        <f>VLOOKUP(A107,'[1]zapisy skupiny'!$A$5:$AA$6403,27,0)</f>
        <v>#N/A</v>
      </c>
      <c r="O108" s="49" t="e">
        <f>VLOOKUP(A108,'[1]zapisy skupiny'!$A$5:$AA$6403,26,0)</f>
        <v>#N/A</v>
      </c>
      <c r="P108" s="50" t="s">
        <v>24</v>
      </c>
      <c r="Q108" s="51" t="e">
        <f>VLOOKUP(A108,'[1]zapisy skupiny'!$A$5:$AA$6403,27,0)</f>
        <v>#N/A</v>
      </c>
      <c r="R108" s="49" t="e">
        <f>VLOOKUP(A109,'[1]zapisy skupiny'!$A$5:$AA$6403,26,0)</f>
        <v>#N/A</v>
      </c>
      <c r="S108" s="50" t="s">
        <v>24</v>
      </c>
      <c r="T108" s="52" t="e">
        <f>VLOOKUP(A109,'[1]zapisy skupiny'!$A$5:$AA$6403,27,0)</f>
        <v>#N/A</v>
      </c>
      <c r="U108" s="53" t="e">
        <f>SUM(BG108:BJ108)</f>
        <v>#N/A</v>
      </c>
      <c r="V108" s="54" t="s">
        <v>24</v>
      </c>
      <c r="W108" s="53" t="e">
        <f>SUM(BL108:BO108)</f>
        <v>#N/A</v>
      </c>
      <c r="X108" s="55" t="e">
        <f>IF((W108=0)," ",U108/W108)</f>
        <v>#N/A</v>
      </c>
      <c r="Y108" s="56" t="e">
        <f>IF(AND(SUM(BB108:BE108)=0,OR(E108=0,E108=" ",SUM(BB108:BE111)=0))," ",SUM(BB108:BE108))</f>
        <v>#N/A</v>
      </c>
      <c r="Z108" s="57" t="str">
        <f>IF(ISERROR(RANK(Y108,Y108:Y111,0))=TRUE," ",IF(OR(AND(O108="x",L108="x"),AND(L108="x",R108="x"),AND(R108="x",O108="x")),0,RANK(Y108,Y108:Y111,0)))</f>
        <v xml:space="preserve"> </v>
      </c>
      <c r="AA108" s="15" t="s">
        <v>25</v>
      </c>
      <c r="AB108" s="2" t="s">
        <v>26</v>
      </c>
      <c r="AC108" s="2"/>
      <c r="AD108" s="2"/>
      <c r="AE108" s="2" t="str">
        <f>CONCATENATE(4,1,AD107,C107,1)</f>
        <v>41X1</v>
      </c>
      <c r="AF108" s="2" t="str">
        <f>E107</f>
        <v>X</v>
      </c>
      <c r="AG108" s="58">
        <f>IF(C107="X",0,AG103+1)</f>
        <v>0</v>
      </c>
      <c r="AH108" s="58"/>
      <c r="AI108" s="59" t="s">
        <v>27</v>
      </c>
      <c r="AJ108" s="58"/>
      <c r="AK108" s="60" t="e">
        <f>VLOOKUP(CONCATENATE(AF108,MID(AI108,2,1)),[1]vylosovanie!$C$10:$J$209,8,0)</f>
        <v>#N/A</v>
      </c>
      <c r="AL108" s="60" t="e">
        <f>VLOOKUP(CONCATENATE(AF108,RIGHT(AI108,1)),[1]vylosovanie!$C$10:$J$209,8,0)</f>
        <v>#N/A</v>
      </c>
      <c r="AM108" s="58" t="e">
        <f>VLOOKUP(CONCATENATE(AF108,VLOOKUP(AI108,$BU$6:$BV$11,2,0)),[1]vylosovanie!$C$10:$J$209,8,0)</f>
        <v>#N/A</v>
      </c>
      <c r="AN108" s="8"/>
      <c r="AO108" s="61"/>
      <c r="AP108" s="61"/>
      <c r="AQ108" s="61" t="str">
        <f>CONCATENATE(4,1,AD107,C107,2)</f>
        <v>41X2</v>
      </c>
      <c r="AR108" s="61" t="str">
        <f>E107</f>
        <v>X</v>
      </c>
      <c r="AS108" s="58">
        <f>IF(AG108=0,0,AG108+1)</f>
        <v>0</v>
      </c>
      <c r="AT108" s="58"/>
      <c r="AU108" s="58" t="s">
        <v>28</v>
      </c>
      <c r="AV108" s="58"/>
      <c r="AW108" s="60" t="e">
        <f>VLOOKUP(CONCATENATE(AR108,MID(AU108,2,1)),[1]vylosovanie!$C$10:$J$209,8,0)</f>
        <v>#N/A</v>
      </c>
      <c r="AX108" s="60" t="e">
        <f>VLOOKUP(CONCATENATE(AR108,RIGHT(AU108,1)),[1]vylosovanie!$C$10:$J$209,8,0)</f>
        <v>#N/A</v>
      </c>
      <c r="AY108" s="58" t="e">
        <f>VLOOKUP(CONCATENATE(AR108,VLOOKUP(AU108,$BU$6:$BV$11,2,0)),[1]vylosovanie!$C$10:$J$209,8,0)</f>
        <v>#N/A</v>
      </c>
      <c r="AZ108" s="8"/>
      <c r="BB108" s="39"/>
      <c r="BC108" s="39" t="e">
        <f>IF(OR(L108="x",L108="X",L108=""),0,IF(L108=3,2,1))</f>
        <v>#N/A</v>
      </c>
      <c r="BD108" s="39" t="e">
        <f>IF(OR(O108="x",O108="X",O108=""),0,IF(O108=3,2,1))</f>
        <v>#N/A</v>
      </c>
      <c r="BE108" s="39" t="e">
        <f>IF(OR(R108="x",R108="X",R108=""),0,IF(R108=3,2,1))</f>
        <v>#N/A</v>
      </c>
      <c r="BG108" s="62"/>
      <c r="BH108" s="62" t="e">
        <f>IF(OR(L108="x",L108="X"),0,L108)</f>
        <v>#N/A</v>
      </c>
      <c r="BI108" s="62" t="e">
        <f>IF(OR(O108="x",O108="X"),0,O108)</f>
        <v>#N/A</v>
      </c>
      <c r="BJ108" s="62" t="e">
        <f>IF(OR(R108="x",R108="X"),0,R108)</f>
        <v>#N/A</v>
      </c>
      <c r="BK108" s="63"/>
      <c r="BL108" s="62"/>
      <c r="BM108" s="62" t="e">
        <f>IF(OR(N108="x",N108="X"),0,N108)</f>
        <v>#N/A</v>
      </c>
      <c r="BN108" s="62" t="e">
        <f>IF(OR(Q108="x",Q108="X"),0,Q108)</f>
        <v>#N/A</v>
      </c>
      <c r="BO108" s="62" t="e">
        <f>IF(OR(T108="x",T108="X"),0,T108)</f>
        <v>#N/A</v>
      </c>
      <c r="BP108" s="41"/>
    </row>
    <row r="109" spans="1:68" s="15" customFormat="1" ht="45.75" thickBot="1">
      <c r="A109" s="11" t="str">
        <f>CONCATENATE(E107," 1-4")</f>
        <v>X 1-4</v>
      </c>
      <c r="B109" s="15" t="str">
        <f>CONCATENATE(E107,D109)</f>
        <v>X2</v>
      </c>
      <c r="C109" s="43"/>
      <c r="D109" s="44">
        <v>2</v>
      </c>
      <c r="E109" s="45" t="str">
        <f>IF(ISERROR(VLOOKUP($B109,[1]vylosovanie!$C$10:$M$269,8,0))=TRUE," ",VLOOKUP($B109,[1]vylosovanie!$C$10:$M$269,8,0))</f>
        <v xml:space="preserve"> </v>
      </c>
      <c r="F109" s="45" t="str">
        <f>IF(ISERROR(VLOOKUP($B109,[1]vylosovanie!$C$10:$M$269,9,0))=TRUE," ",VLOOKUP($B109,[1]vylosovanie!$C$10:$M$269,9,0))</f>
        <v xml:space="preserve"> </v>
      </c>
      <c r="G109" s="45" t="str">
        <f>IF(ISERROR(VLOOKUP($B109,[1]vylosovanie!$C$10:$M$269,10,0))=TRUE," ",VLOOKUP($B109,[1]vylosovanie!$C$10:$M$269,10,0))</f>
        <v xml:space="preserve"> </v>
      </c>
      <c r="H109" s="45" t="str">
        <f>IF(ISERROR(VLOOKUP($B109,[1]vylosovanie!$C$10:$M$269,11,0))=TRUE," ",VLOOKUP($B109,[1]vylosovanie!$C$10:$M$269,11,0))</f>
        <v xml:space="preserve"> </v>
      </c>
      <c r="I109" s="64" t="e">
        <f>N108</f>
        <v>#N/A</v>
      </c>
      <c r="J109" s="65" t="s">
        <v>24</v>
      </c>
      <c r="K109" s="66" t="e">
        <f>L108</f>
        <v>#N/A</v>
      </c>
      <c r="L109" s="67"/>
      <c r="M109" s="68"/>
      <c r="N109" s="69"/>
      <c r="O109" s="70" t="e">
        <f>VLOOKUP(A110,'[1]zapisy skupiny'!$A$5:$AA$6403,26,0)</f>
        <v>#N/A</v>
      </c>
      <c r="P109" s="65" t="s">
        <v>24</v>
      </c>
      <c r="Q109" s="71" t="e">
        <f>VLOOKUP(A110,'[1]zapisy skupiny'!$A$5:$AA$6403,27,0)</f>
        <v>#N/A</v>
      </c>
      <c r="R109" s="70" t="e">
        <f>VLOOKUP(A111,'[1]zapisy skupiny'!$A$5:$AA$6403,26,0)</f>
        <v>#N/A</v>
      </c>
      <c r="S109" s="65" t="s">
        <v>24</v>
      </c>
      <c r="T109" s="72" t="e">
        <f>VLOOKUP(A111,'[1]zapisy skupiny'!$A$5:$AA$6403,27,0)</f>
        <v>#N/A</v>
      </c>
      <c r="U109" s="73" t="e">
        <f>SUM(BG109:BJ109)</f>
        <v>#N/A</v>
      </c>
      <c r="V109" s="74" t="s">
        <v>24</v>
      </c>
      <c r="W109" s="73" t="e">
        <f>SUM(BL109:BO109)</f>
        <v>#N/A</v>
      </c>
      <c r="X109" s="75" t="e">
        <f>IF((W109=0)," ",U109/W109)</f>
        <v>#N/A</v>
      </c>
      <c r="Y109" s="76" t="e">
        <f>IF(AND(SUM(BB109:BE109)=0,OR(E109=0,E109=" ",SUM(BB108:BE111)=0))," ",SUM(BB109:BE109))</f>
        <v>#N/A</v>
      </c>
      <c r="Z109" s="77" t="str">
        <f>IF(ISERROR(RANK(Y109,Y108:Y111,0))=TRUE," ",IF(OR(AND(I109="x",O109="x"),AND(I109="x",R109="x"),AND(R109="x",O109="x")),0,RANK(Y109,Y108:Y111,0)))</f>
        <v xml:space="preserve"> </v>
      </c>
      <c r="AA109" s="15" t="s">
        <v>29</v>
      </c>
      <c r="AB109" s="2" t="s">
        <v>30</v>
      </c>
      <c r="AC109" s="2"/>
      <c r="AD109" s="2"/>
      <c r="AE109" s="2" t="str">
        <f>CONCATENATE(4,2,AD107,C107,1)</f>
        <v>42X1</v>
      </c>
      <c r="AF109" s="2" t="str">
        <f>E107</f>
        <v>X</v>
      </c>
      <c r="AG109" s="58">
        <f>IF(AS108=0,0,AS108+1)</f>
        <v>0</v>
      </c>
      <c r="AH109" s="58"/>
      <c r="AI109" s="58" t="s">
        <v>31</v>
      </c>
      <c r="AJ109" s="58"/>
      <c r="AK109" s="60" t="e">
        <f>VLOOKUP(CONCATENATE(AF109,MID(AI109,2,1)),[1]vylosovanie!$C$10:$J$209,8,0)</f>
        <v>#N/A</v>
      </c>
      <c r="AL109" s="60" t="e">
        <f>VLOOKUP(CONCATENATE(AF109,RIGHT(AI109,1)),[1]vylosovanie!$C$10:$J$209,8,0)</f>
        <v>#N/A</v>
      </c>
      <c r="AM109" s="58" t="e">
        <f>VLOOKUP(CONCATENATE(AF109,VLOOKUP(AI109,$BU$6:$BV$11,2,0)),[1]vylosovanie!$C$10:$J$209,8,0)</f>
        <v>#N/A</v>
      </c>
      <c r="AN109" s="8"/>
      <c r="AO109" s="61"/>
      <c r="AP109" s="61"/>
      <c r="AQ109" s="61" t="str">
        <f>CONCATENATE(4,2,AD107,C107,2)</f>
        <v>42X2</v>
      </c>
      <c r="AR109" s="61" t="str">
        <f>E107</f>
        <v>X</v>
      </c>
      <c r="AS109" s="58">
        <f>IF(AG109=0,0,AG109+1)</f>
        <v>0</v>
      </c>
      <c r="AT109" s="58"/>
      <c r="AU109" s="58" t="s">
        <v>32</v>
      </c>
      <c r="AV109" s="58"/>
      <c r="AW109" s="60" t="e">
        <f>VLOOKUP(CONCATENATE(AR109,MID(AU109,2,1)),[1]vylosovanie!$C$10:$J$209,8,0)</f>
        <v>#N/A</v>
      </c>
      <c r="AX109" s="60" t="e">
        <f>VLOOKUP(CONCATENATE(AR109,RIGHT(AU109,1)),[1]vylosovanie!$C$10:$J$209,8,0)</f>
        <v>#N/A</v>
      </c>
      <c r="AY109" s="58" t="e">
        <f>VLOOKUP(CONCATENATE(AR109,VLOOKUP(AU109,$BU$6:$BV$11,2,0)),[1]vylosovanie!$C$10:$J$209,8,0)</f>
        <v>#N/A</v>
      </c>
      <c r="AZ109" s="8"/>
      <c r="BB109" s="39" t="e">
        <f>IF(OR(I109="x",I109="X",I109=""),0,IF(I109=3,2,1))</f>
        <v>#N/A</v>
      </c>
      <c r="BC109" s="39"/>
      <c r="BD109" s="39" t="e">
        <f>IF(OR(O109="x",O109="X",O109=""),0,IF(O109=3,2,1))</f>
        <v>#N/A</v>
      </c>
      <c r="BE109" s="39" t="e">
        <f>IF(OR(R109="x",R109="X",R109=""),0,IF(R109=3,2,1))</f>
        <v>#N/A</v>
      </c>
      <c r="BG109" s="62" t="e">
        <f>IF(OR(I109="x",I109="X"),0,I109)</f>
        <v>#N/A</v>
      </c>
      <c r="BH109" s="62"/>
      <c r="BI109" s="62" t="e">
        <f>IF(OR(O109="x",O109="X"),0,O109)</f>
        <v>#N/A</v>
      </c>
      <c r="BJ109" s="62" t="e">
        <f>IF(OR(R109="x",R109="X"),0,R109)</f>
        <v>#N/A</v>
      </c>
      <c r="BK109" s="63"/>
      <c r="BL109" s="62" t="e">
        <f>IF(OR(K109="x",K109="X"),0,K109)</f>
        <v>#N/A</v>
      </c>
      <c r="BM109" s="62"/>
      <c r="BN109" s="62" t="e">
        <f>IF(OR(Q109="x",Q109="X"),0,Q109)</f>
        <v>#N/A</v>
      </c>
      <c r="BO109" s="62" t="e">
        <f>IF(OR(T109="x",T109="X"),0,T109)</f>
        <v>#N/A</v>
      </c>
      <c r="BP109" s="41"/>
    </row>
    <row r="110" spans="1:68" s="15" customFormat="1" ht="45.75" thickBot="1">
      <c r="A110" s="11" t="str">
        <f>CONCATENATE(E107," 2-3")</f>
        <v>X 2-3</v>
      </c>
      <c r="B110" s="15" t="str">
        <f>CONCATENATE(E107,D110)</f>
        <v>X3</v>
      </c>
      <c r="C110" s="43"/>
      <c r="D110" s="44">
        <v>3</v>
      </c>
      <c r="E110" s="45" t="str">
        <f>IF(ISERROR(VLOOKUP($B110,[1]vylosovanie!$C$10:$M$269,8,0))=TRUE," ",VLOOKUP($B110,[1]vylosovanie!$C$10:$M$269,8,0))</f>
        <v xml:space="preserve"> </v>
      </c>
      <c r="F110" s="45" t="str">
        <f>IF(ISERROR(VLOOKUP($B110,[1]vylosovanie!$C$10:$M$269,9,0))=TRUE," ",VLOOKUP($B110,[1]vylosovanie!$C$10:$M$269,9,0))</f>
        <v xml:space="preserve"> </v>
      </c>
      <c r="G110" s="45" t="str">
        <f>IF(ISERROR(VLOOKUP($B110,[1]vylosovanie!$C$10:$M$269,10,0))=TRUE," ",VLOOKUP($B110,[1]vylosovanie!$C$10:$M$269,10,0))</f>
        <v xml:space="preserve"> </v>
      </c>
      <c r="H110" s="45" t="str">
        <f>IF(ISERROR(VLOOKUP($B110,[1]vylosovanie!$C$10:$M$269,11,0))=TRUE," ",VLOOKUP($B110,[1]vylosovanie!$C$10:$M$269,11,0))</f>
        <v xml:space="preserve"> </v>
      </c>
      <c r="I110" s="64" t="e">
        <f>Q108</f>
        <v>#N/A</v>
      </c>
      <c r="J110" s="65" t="s">
        <v>24</v>
      </c>
      <c r="K110" s="66" t="e">
        <f>O108</f>
        <v>#N/A</v>
      </c>
      <c r="L110" s="78" t="e">
        <f>Q109</f>
        <v>#N/A</v>
      </c>
      <c r="M110" s="79" t="s">
        <v>24</v>
      </c>
      <c r="N110" s="80" t="e">
        <f>O109</f>
        <v>#N/A</v>
      </c>
      <c r="O110" s="67"/>
      <c r="P110" s="68"/>
      <c r="Q110" s="69"/>
      <c r="R110" s="70" t="e">
        <f>VLOOKUP(A112,'[1]zapisy skupiny'!$A$5:$AA$6403,26,0)</f>
        <v>#N/A</v>
      </c>
      <c r="S110" s="65" t="s">
        <v>24</v>
      </c>
      <c r="T110" s="72" t="e">
        <f>VLOOKUP(A112,'[1]zapisy skupiny'!$A$5:$AA$6403,27,0)</f>
        <v>#N/A</v>
      </c>
      <c r="U110" s="73" t="e">
        <f>SUM(BG110:BJ110)</f>
        <v>#N/A</v>
      </c>
      <c r="V110" s="74" t="s">
        <v>24</v>
      </c>
      <c r="W110" s="73" t="e">
        <f>SUM(BL110:BO110)</f>
        <v>#N/A</v>
      </c>
      <c r="X110" s="75" t="e">
        <f>IF((W110=0)," ",U110/W110)</f>
        <v>#N/A</v>
      </c>
      <c r="Y110" s="76" t="e">
        <f>IF(AND(SUM(BB110:BE110)=0,OR(E110=0,E110=" ",SUM(BB108:BE111)=0))," ",SUM(BB110:BE110))</f>
        <v>#N/A</v>
      </c>
      <c r="Z110" s="77" t="str">
        <f>IF(ISERROR(RANK(Y110,Y108:Y111,0))=TRUE," ",IF(OR(AND(I110="x",L110="x"),AND(I110="x",R110="x"),AND(L110="x",R110="x")),0,RANK(Y110,Y108:Y111,0)))</f>
        <v xml:space="preserve"> </v>
      </c>
      <c r="AA110" s="15" t="s">
        <v>33</v>
      </c>
      <c r="AB110" s="2" t="s">
        <v>34</v>
      </c>
      <c r="AC110" s="2"/>
      <c r="AD110" s="2"/>
      <c r="AE110" s="2" t="str">
        <f>CONCATENATE(4,3,AD107,C107,1)</f>
        <v>43X1</v>
      </c>
      <c r="AF110" s="2" t="str">
        <f>E107</f>
        <v>X</v>
      </c>
      <c r="AG110" s="58">
        <f>IF(AS109=0,0,AS109+1)</f>
        <v>0</v>
      </c>
      <c r="AH110" s="58"/>
      <c r="AI110" s="58" t="s">
        <v>35</v>
      </c>
      <c r="AJ110" s="58"/>
      <c r="AK110" s="60" t="e">
        <f>VLOOKUP(CONCATENATE(AF110,MID(AI110,2,1)),[1]vylosovanie!$C$10:$J$209,8,0)</f>
        <v>#N/A</v>
      </c>
      <c r="AL110" s="60" t="e">
        <f>VLOOKUP(CONCATENATE(AF110,RIGHT(AI110,1)),[1]vylosovanie!$C$10:$J$209,8,0)</f>
        <v>#N/A</v>
      </c>
      <c r="AM110" s="58" t="e">
        <f>VLOOKUP(CONCATENATE(AF110,VLOOKUP(AI110,$BU$6:$BV$11,2,0)),[1]vylosovanie!$C$10:$J$209,8,0)</f>
        <v>#N/A</v>
      </c>
      <c r="AN110" s="8"/>
      <c r="AO110" s="61"/>
      <c r="AP110" s="61"/>
      <c r="AQ110" s="61" t="str">
        <f>CONCATENATE(4,3,AD107,C107,2)</f>
        <v>43X2</v>
      </c>
      <c r="AR110" s="61" t="str">
        <f>E107</f>
        <v>X</v>
      </c>
      <c r="AS110" s="58">
        <f>IF(AG110=0,0,AG110+1)</f>
        <v>0</v>
      </c>
      <c r="AT110" s="58"/>
      <c r="AU110" s="58" t="s">
        <v>36</v>
      </c>
      <c r="AV110" s="58"/>
      <c r="AW110" s="60" t="e">
        <f>VLOOKUP(CONCATENATE(AR110,MID(AU110,2,1)),[1]vylosovanie!$C$10:$J$209,8,0)</f>
        <v>#N/A</v>
      </c>
      <c r="AX110" s="60" t="e">
        <f>VLOOKUP(CONCATENATE(AR110,RIGHT(AU110,1)),[1]vylosovanie!$C$10:$J$209,8,0)</f>
        <v>#N/A</v>
      </c>
      <c r="AY110" s="58" t="e">
        <f>VLOOKUP(CONCATENATE(AR110,VLOOKUP(AU110,$BU$6:$BV$11,2,0)),[1]vylosovanie!$C$10:$J$209,8,0)</f>
        <v>#N/A</v>
      </c>
      <c r="AZ110" s="8"/>
      <c r="BB110" s="39" t="e">
        <f>IF(OR(I110="x",I110="X",I110=""),0,IF(I110=3,2,1))</f>
        <v>#N/A</v>
      </c>
      <c r="BC110" s="39" t="e">
        <f>IF(OR(L110="x",L110="X",L110=""),0,IF(L110=3,2,1))</f>
        <v>#N/A</v>
      </c>
      <c r="BD110" s="39"/>
      <c r="BE110" s="39" t="e">
        <f>IF(OR(R110="x",R110="X",R110=""),0,IF(R110=3,2,1))</f>
        <v>#N/A</v>
      </c>
      <c r="BG110" s="62" t="e">
        <f>IF(OR(I110="x",I110="X"),0,I110)</f>
        <v>#N/A</v>
      </c>
      <c r="BH110" s="62" t="e">
        <f>IF(OR(L110="x",L110="X"),0,L110)</f>
        <v>#N/A</v>
      </c>
      <c r="BI110" s="62"/>
      <c r="BJ110" s="62" t="e">
        <f>IF(OR(R110="x",R110="X"),0,R110)</f>
        <v>#N/A</v>
      </c>
      <c r="BK110" s="63"/>
      <c r="BL110" s="62" t="e">
        <f>IF(OR(K110="x",K110="X"),0,K110)</f>
        <v>#N/A</v>
      </c>
      <c r="BM110" s="62" t="e">
        <f>IF(OR(N110="x",N110="X"),0,N110)</f>
        <v>#N/A</v>
      </c>
      <c r="BN110" s="62"/>
      <c r="BO110" s="62" t="e">
        <f>IF(OR(T110="x",T110="X"),0,T110)</f>
        <v>#N/A</v>
      </c>
      <c r="BP110" s="41"/>
    </row>
    <row r="111" spans="1:68" s="15" customFormat="1" ht="45.75" thickBot="1">
      <c r="A111" s="11" t="str">
        <f>CONCATENATE(E107," 2-4")</f>
        <v>X 2-4</v>
      </c>
      <c r="B111" s="15" t="str">
        <f>CONCATENATE(E107,D111)</f>
        <v>X4</v>
      </c>
      <c r="C111" s="43"/>
      <c r="D111" s="44">
        <v>4</v>
      </c>
      <c r="E111" s="45" t="str">
        <f>IF(ISERROR(VLOOKUP($B111,[1]vylosovanie!$C$10:$M$269,8,0))=TRUE," ",VLOOKUP($B111,[1]vylosovanie!$C$10:$M$269,8,0))</f>
        <v xml:space="preserve"> </v>
      </c>
      <c r="F111" s="45" t="str">
        <f>IF(ISERROR(VLOOKUP($B111,[1]vylosovanie!$C$10:$M$269,9,0))=TRUE," ",VLOOKUP($B111,[1]vylosovanie!$C$10:$M$269,9,0))</f>
        <v xml:space="preserve"> </v>
      </c>
      <c r="G111" s="45" t="str">
        <f>IF(ISERROR(VLOOKUP($B111,[1]vylosovanie!$C$10:$M$269,10,0))=TRUE," ",VLOOKUP($B111,[1]vylosovanie!$C$10:$M$269,10,0))</f>
        <v xml:space="preserve"> </v>
      </c>
      <c r="H111" s="45" t="str">
        <f>IF(ISERROR(VLOOKUP($B111,[1]vylosovanie!$C$10:$M$269,11,0))=TRUE," ",VLOOKUP($B111,[1]vylosovanie!$C$10:$M$269,11,0))</f>
        <v xml:space="preserve"> </v>
      </c>
      <c r="I111" s="81" t="e">
        <f>T108</f>
        <v>#N/A</v>
      </c>
      <c r="J111" s="82" t="s">
        <v>24</v>
      </c>
      <c r="K111" s="83" t="e">
        <f>R108</f>
        <v>#N/A</v>
      </c>
      <c r="L111" s="84" t="e">
        <f>T109</f>
        <v>#N/A</v>
      </c>
      <c r="M111" s="85" t="s">
        <v>24</v>
      </c>
      <c r="N111" s="86" t="e">
        <f>R109</f>
        <v>#N/A</v>
      </c>
      <c r="O111" s="84" t="e">
        <f>T110</f>
        <v>#N/A</v>
      </c>
      <c r="P111" s="85" t="s">
        <v>24</v>
      </c>
      <c r="Q111" s="86" t="e">
        <f>R110</f>
        <v>#N/A</v>
      </c>
      <c r="R111" s="87"/>
      <c r="S111" s="88"/>
      <c r="T111" s="88"/>
      <c r="U111" s="89" t="e">
        <f>SUM(BG111:BJ111)</f>
        <v>#N/A</v>
      </c>
      <c r="V111" s="90" t="s">
        <v>24</v>
      </c>
      <c r="W111" s="89" t="e">
        <f>SUM(BL111:BO111)</f>
        <v>#N/A</v>
      </c>
      <c r="X111" s="91" t="e">
        <f>IF((W111=0)," ",U111/W111)</f>
        <v>#N/A</v>
      </c>
      <c r="Y111" s="92" t="e">
        <f>IF(AND(SUM(BB111:BE111)=0,OR(E111=0,E111=" ",SUM(BB108:BE111)=0))," ",SUM(BB111:BE111))</f>
        <v>#N/A</v>
      </c>
      <c r="Z111" s="93" t="str">
        <f>IF(ISERROR(RANK(Y111,Y108:Y111,0))=TRUE," ",IF(OR(AND(I111="x",L111="x"),AND(I111="x",O111="x"),AND(L111="x",O111="x")),0,RANK(Y111,Y108:Y111,0)))</f>
        <v xml:space="preserve"> 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3"/>
      <c r="AP111" s="3"/>
      <c r="AQ111" s="3"/>
      <c r="AR111" s="3"/>
      <c r="AS111" s="2"/>
      <c r="AT111" s="2"/>
      <c r="AU111" s="2"/>
      <c r="AV111" s="2"/>
      <c r="AW111" s="2"/>
      <c r="AX111" s="2"/>
      <c r="AY111" s="2"/>
      <c r="AZ111" s="2"/>
      <c r="BB111" s="39" t="e">
        <f>IF(OR(I111="x",I111="X",I111=""),0,IF(I111=3,2,1))</f>
        <v>#N/A</v>
      </c>
      <c r="BC111" s="39" t="e">
        <f>IF(OR(L111="x",L111="X",L111=""),0,IF(L111=3,2,1))</f>
        <v>#N/A</v>
      </c>
      <c r="BD111" s="39" t="e">
        <f>IF(OR(O111="x",O111="X",O111=""),0,IF(O111=3,2,1))</f>
        <v>#N/A</v>
      </c>
      <c r="BE111" s="39"/>
      <c r="BG111" s="62" t="e">
        <f>IF(OR(I111="x",I111="X"),0,I111)</f>
        <v>#N/A</v>
      </c>
      <c r="BH111" s="62" t="e">
        <f>IF(OR(L111="x",L111="X"),0,L111)</f>
        <v>#N/A</v>
      </c>
      <c r="BI111" s="62" t="e">
        <f>IF(OR(O111="x",O111="X"),0,O111)</f>
        <v>#N/A</v>
      </c>
      <c r="BJ111" s="62"/>
      <c r="BK111" s="63"/>
      <c r="BL111" s="62" t="e">
        <f>IF(OR(K111="x",K111="X"),0,K111)</f>
        <v>#N/A</v>
      </c>
      <c r="BM111" s="62" t="e">
        <f>IF(OR(N111="x",N111="X"),0,N111)</f>
        <v>#N/A</v>
      </c>
      <c r="BN111" s="62" t="e">
        <f>IF(OR(Q111="x",Q111="X"),0,Q111)</f>
        <v>#N/A</v>
      </c>
      <c r="BO111" s="62"/>
      <c r="BP111" s="41"/>
    </row>
    <row r="112" spans="1:68" ht="45.75" thickBot="1">
      <c r="A112" s="11" t="str">
        <f>CONCATENATE(E107," 3-4")</f>
        <v>X 3-4</v>
      </c>
    </row>
    <row r="113" spans="1:68" s="15" customFormat="1" ht="90.75" thickBot="1">
      <c r="A113" s="11" t="str">
        <f>CONCATENATE(E113," 1-2")</f>
        <v>X 1-2</v>
      </c>
      <c r="C113" s="28" t="str">
        <f>IF(C107="X","X",IF(C107-$B$1&gt;=[1]vylosovanie!$O$2,"X",C107+1))</f>
        <v>X</v>
      </c>
      <c r="D113" s="2" t="s">
        <v>6</v>
      </c>
      <c r="E113" s="29" t="str">
        <f>IF(C113="X","X",VLOOKUP(C113,[1]vylosovanie!$T$10:$U$99,2,0))</f>
        <v>X</v>
      </c>
      <c r="F113" s="30" t="s">
        <v>7</v>
      </c>
      <c r="G113" s="6" t="s">
        <v>8</v>
      </c>
      <c r="H113" s="6" t="s">
        <v>9</v>
      </c>
      <c r="I113" s="31">
        <v>1</v>
      </c>
      <c r="J113" s="32"/>
      <c r="K113" s="33"/>
      <c r="L113" s="31">
        <v>2</v>
      </c>
      <c r="M113" s="32"/>
      <c r="N113" s="33"/>
      <c r="O113" s="31">
        <v>3</v>
      </c>
      <c r="P113" s="32"/>
      <c r="Q113" s="33"/>
      <c r="R113" s="31">
        <v>4</v>
      </c>
      <c r="S113" s="32"/>
      <c r="T113" s="33"/>
      <c r="U113" s="34" t="s">
        <v>10</v>
      </c>
      <c r="V113" s="35"/>
      <c r="W113" s="36"/>
      <c r="X113" s="37" t="s">
        <v>11</v>
      </c>
      <c r="Y113" s="37" t="s">
        <v>12</v>
      </c>
      <c r="Z113" s="37" t="s">
        <v>13</v>
      </c>
      <c r="AA113" s="2" t="s">
        <v>14</v>
      </c>
      <c r="AB113" s="2"/>
      <c r="AD113" s="2" t="str">
        <f>IF(C113&lt;10,0,"")</f>
        <v/>
      </c>
      <c r="AE113" s="2" t="s">
        <v>15</v>
      </c>
      <c r="AF113" s="2"/>
      <c r="AG113" s="38" t="s">
        <v>16</v>
      </c>
      <c r="AH113" s="39" t="s">
        <v>17</v>
      </c>
      <c r="AI113" s="39" t="s">
        <v>18</v>
      </c>
      <c r="AJ113" s="39" t="s">
        <v>19</v>
      </c>
      <c r="AK113" s="39" t="s">
        <v>20</v>
      </c>
      <c r="AL113" s="39" t="s">
        <v>20</v>
      </c>
      <c r="AM113" s="39" t="s">
        <v>21</v>
      </c>
      <c r="AN113" s="10"/>
      <c r="AO113" s="40"/>
      <c r="AP113" s="40" t="str">
        <f>IF(C113&lt;10,0,"")</f>
        <v/>
      </c>
      <c r="AQ113" s="2" t="s">
        <v>15</v>
      </c>
      <c r="AR113" s="40"/>
      <c r="AS113" s="38" t="s">
        <v>16</v>
      </c>
      <c r="AT113" s="39" t="s">
        <v>17</v>
      </c>
      <c r="AU113" s="39" t="s">
        <v>18</v>
      </c>
      <c r="AV113" s="39" t="s">
        <v>19</v>
      </c>
      <c r="AW113" s="39" t="s">
        <v>20</v>
      </c>
      <c r="AX113" s="39" t="s">
        <v>20</v>
      </c>
      <c r="AY113" s="39" t="s">
        <v>21</v>
      </c>
      <c r="AZ113" s="10"/>
      <c r="BB113" s="6">
        <v>1</v>
      </c>
      <c r="BC113" s="6">
        <v>2</v>
      </c>
      <c r="BD113" s="6">
        <v>3</v>
      </c>
      <c r="BE113" s="6">
        <v>4</v>
      </c>
      <c r="BG113" s="15" t="s">
        <v>22</v>
      </c>
      <c r="BI113" s="8"/>
      <c r="BJ113" s="41"/>
      <c r="BK113" s="42"/>
      <c r="BL113" s="15" t="s">
        <v>23</v>
      </c>
      <c r="BN113" s="8"/>
      <c r="BO113" s="41"/>
      <c r="BP113" s="41"/>
    </row>
    <row r="114" spans="1:68" s="15" customFormat="1" ht="45.75" thickBot="1">
      <c r="A114" s="11" t="str">
        <f>CONCATENATE(E113," 1-3")</f>
        <v>X 1-3</v>
      </c>
      <c r="B114" s="15" t="str">
        <f>CONCATENATE(E113,D114)</f>
        <v>X1</v>
      </c>
      <c r="C114" s="43" t="str">
        <f>$E$1</f>
        <v>MŽ</v>
      </c>
      <c r="D114" s="44">
        <v>1</v>
      </c>
      <c r="E114" s="45" t="str">
        <f>IF(ISERROR(VLOOKUP($B114,[1]vylosovanie!$C$10:$M$269,8,0))=TRUE," ",VLOOKUP($B114,[1]vylosovanie!$C$10:$M$269,8,0))</f>
        <v xml:space="preserve"> </v>
      </c>
      <c r="F114" s="45" t="str">
        <f>IF(ISERROR(VLOOKUP($B114,[1]vylosovanie!$C$10:$M$269,9,0))=TRUE," ",VLOOKUP($B114,[1]vylosovanie!$C$10:$M$269,9,0))</f>
        <v xml:space="preserve"> </v>
      </c>
      <c r="G114" s="45" t="str">
        <f>IF(ISERROR(VLOOKUP($B114,[1]vylosovanie!$C$10:$M$269,10,0))=TRUE," ",VLOOKUP($B114,[1]vylosovanie!$C$10:$M$269,10,0))</f>
        <v xml:space="preserve"> </v>
      </c>
      <c r="H114" s="45" t="str">
        <f>IF(ISERROR(VLOOKUP($B114,[1]vylosovanie!$C$10:$M$269,11,0))=TRUE," ",VLOOKUP($B114,[1]vylosovanie!$C$10:$M$269,11,0))</f>
        <v xml:space="preserve"> </v>
      </c>
      <c r="I114" s="46"/>
      <c r="J114" s="47"/>
      <c r="K114" s="48"/>
      <c r="L114" s="49" t="e">
        <f>VLOOKUP(A113,'[1]zapisy skupiny'!$A$5:$AA$6403,26,0)</f>
        <v>#N/A</v>
      </c>
      <c r="M114" s="50" t="s">
        <v>24</v>
      </c>
      <c r="N114" s="51" t="e">
        <f>VLOOKUP(A113,'[1]zapisy skupiny'!$A$5:$AA$6403,27,0)</f>
        <v>#N/A</v>
      </c>
      <c r="O114" s="49" t="e">
        <f>VLOOKUP(A114,'[1]zapisy skupiny'!$A$5:$AA$6403,26,0)</f>
        <v>#N/A</v>
      </c>
      <c r="P114" s="50" t="s">
        <v>24</v>
      </c>
      <c r="Q114" s="51" t="e">
        <f>VLOOKUP(A114,'[1]zapisy skupiny'!$A$5:$AA$6403,27,0)</f>
        <v>#N/A</v>
      </c>
      <c r="R114" s="49" t="e">
        <f>VLOOKUP(A115,'[1]zapisy skupiny'!$A$5:$AA$6403,26,0)</f>
        <v>#N/A</v>
      </c>
      <c r="S114" s="50" t="s">
        <v>24</v>
      </c>
      <c r="T114" s="52" t="e">
        <f>VLOOKUP(A115,'[1]zapisy skupiny'!$A$5:$AA$6403,27,0)</f>
        <v>#N/A</v>
      </c>
      <c r="U114" s="53" t="e">
        <f>SUM(BG114:BJ114)</f>
        <v>#N/A</v>
      </c>
      <c r="V114" s="54" t="s">
        <v>24</v>
      </c>
      <c r="W114" s="53" t="e">
        <f>SUM(BL114:BO114)</f>
        <v>#N/A</v>
      </c>
      <c r="X114" s="55" t="e">
        <f>IF((W114=0)," ",U114/W114)</f>
        <v>#N/A</v>
      </c>
      <c r="Y114" s="56" t="e">
        <f>IF(AND(SUM(BB114:BE114)=0,OR(E114=0,E114=" ",SUM(BB114:BE117)=0))," ",SUM(BB114:BE114))</f>
        <v>#N/A</v>
      </c>
      <c r="Z114" s="57" t="str">
        <f>IF(ISERROR(RANK(Y114,Y114:Y117,0))=TRUE," ",IF(OR(AND(O114="x",L114="x"),AND(L114="x",R114="x"),AND(R114="x",O114="x")),0,RANK(Y114,Y114:Y117,0)))</f>
        <v xml:space="preserve"> </v>
      </c>
      <c r="AA114" s="15" t="s">
        <v>25</v>
      </c>
      <c r="AB114" s="2" t="s">
        <v>26</v>
      </c>
      <c r="AC114" s="2"/>
      <c r="AD114" s="2"/>
      <c r="AE114" s="2" t="str">
        <f>CONCATENATE(4,1,AD113,C113,1)</f>
        <v>41X1</v>
      </c>
      <c r="AF114" s="2" t="str">
        <f>E113</f>
        <v>X</v>
      </c>
      <c r="AG114" s="58">
        <f>IF(C113="X",0,AG109+1)</f>
        <v>0</v>
      </c>
      <c r="AH114" s="58"/>
      <c r="AI114" s="59" t="s">
        <v>27</v>
      </c>
      <c r="AJ114" s="58"/>
      <c r="AK114" s="60" t="e">
        <f>VLOOKUP(CONCATENATE(AF114,MID(AI114,2,1)),[1]vylosovanie!$C$10:$J$209,8,0)</f>
        <v>#N/A</v>
      </c>
      <c r="AL114" s="60" t="e">
        <f>VLOOKUP(CONCATENATE(AF114,RIGHT(AI114,1)),[1]vylosovanie!$C$10:$J$209,8,0)</f>
        <v>#N/A</v>
      </c>
      <c r="AM114" s="58" t="e">
        <f>VLOOKUP(CONCATENATE(AF114,VLOOKUP(AI114,$BU$6:$BV$11,2,0)),[1]vylosovanie!$C$10:$J$209,8,0)</f>
        <v>#N/A</v>
      </c>
      <c r="AN114" s="8"/>
      <c r="AO114" s="61"/>
      <c r="AP114" s="61"/>
      <c r="AQ114" s="61" t="str">
        <f>CONCATENATE(4,1,AD113,C113,2)</f>
        <v>41X2</v>
      </c>
      <c r="AR114" s="61" t="str">
        <f>E113</f>
        <v>X</v>
      </c>
      <c r="AS114" s="58">
        <f>IF(AG114=0,0,AG114+1)</f>
        <v>0</v>
      </c>
      <c r="AT114" s="58"/>
      <c r="AU114" s="58" t="s">
        <v>28</v>
      </c>
      <c r="AV114" s="58"/>
      <c r="AW114" s="60" t="e">
        <f>VLOOKUP(CONCATENATE(AR114,MID(AU114,2,1)),[1]vylosovanie!$C$10:$J$209,8,0)</f>
        <v>#N/A</v>
      </c>
      <c r="AX114" s="60" t="e">
        <f>VLOOKUP(CONCATENATE(AR114,RIGHT(AU114,1)),[1]vylosovanie!$C$10:$J$209,8,0)</f>
        <v>#N/A</v>
      </c>
      <c r="AY114" s="58" t="e">
        <f>VLOOKUP(CONCATENATE(AR114,VLOOKUP(AU114,$BU$6:$BV$11,2,0)),[1]vylosovanie!$C$10:$J$209,8,0)</f>
        <v>#N/A</v>
      </c>
      <c r="AZ114" s="8"/>
      <c r="BB114" s="39"/>
      <c r="BC114" s="39" t="e">
        <f>IF(OR(L114="x",L114="X",L114=""),0,IF(L114=3,2,1))</f>
        <v>#N/A</v>
      </c>
      <c r="BD114" s="39" t="e">
        <f>IF(OR(O114="x",O114="X",O114=""),0,IF(O114=3,2,1))</f>
        <v>#N/A</v>
      </c>
      <c r="BE114" s="39" t="e">
        <f>IF(OR(R114="x",R114="X",R114=""),0,IF(R114=3,2,1))</f>
        <v>#N/A</v>
      </c>
      <c r="BG114" s="62"/>
      <c r="BH114" s="62" t="e">
        <f>IF(OR(L114="x",L114="X"),0,L114)</f>
        <v>#N/A</v>
      </c>
      <c r="BI114" s="62" t="e">
        <f>IF(OR(O114="x",O114="X"),0,O114)</f>
        <v>#N/A</v>
      </c>
      <c r="BJ114" s="62" t="e">
        <f>IF(OR(R114="x",R114="X"),0,R114)</f>
        <v>#N/A</v>
      </c>
      <c r="BK114" s="63"/>
      <c r="BL114" s="62"/>
      <c r="BM114" s="62" t="e">
        <f>IF(OR(N114="x",N114="X"),0,N114)</f>
        <v>#N/A</v>
      </c>
      <c r="BN114" s="62" t="e">
        <f>IF(OR(Q114="x",Q114="X"),0,Q114)</f>
        <v>#N/A</v>
      </c>
      <c r="BO114" s="62" t="e">
        <f>IF(OR(T114="x",T114="X"),0,T114)</f>
        <v>#N/A</v>
      </c>
      <c r="BP114" s="41"/>
    </row>
    <row r="115" spans="1:68" s="15" customFormat="1" ht="45.75" thickBot="1">
      <c r="A115" s="11" t="str">
        <f>CONCATENATE(E113," 1-4")</f>
        <v>X 1-4</v>
      </c>
      <c r="B115" s="15" t="str">
        <f>CONCATENATE(E113,D115)</f>
        <v>X2</v>
      </c>
      <c r="C115" s="43"/>
      <c r="D115" s="44">
        <v>2</v>
      </c>
      <c r="E115" s="45" t="str">
        <f>IF(ISERROR(VLOOKUP($B115,[1]vylosovanie!$C$10:$M$269,8,0))=TRUE," ",VLOOKUP($B115,[1]vylosovanie!$C$10:$M$269,8,0))</f>
        <v xml:space="preserve"> </v>
      </c>
      <c r="F115" s="45" t="str">
        <f>IF(ISERROR(VLOOKUP($B115,[1]vylosovanie!$C$10:$M$269,9,0))=TRUE," ",VLOOKUP($B115,[1]vylosovanie!$C$10:$M$269,9,0))</f>
        <v xml:space="preserve"> </v>
      </c>
      <c r="G115" s="45" t="str">
        <f>IF(ISERROR(VLOOKUP($B115,[1]vylosovanie!$C$10:$M$269,10,0))=TRUE," ",VLOOKUP($B115,[1]vylosovanie!$C$10:$M$269,10,0))</f>
        <v xml:space="preserve"> </v>
      </c>
      <c r="H115" s="45" t="str">
        <f>IF(ISERROR(VLOOKUP($B115,[1]vylosovanie!$C$10:$M$269,11,0))=TRUE," ",VLOOKUP($B115,[1]vylosovanie!$C$10:$M$269,11,0))</f>
        <v xml:space="preserve"> </v>
      </c>
      <c r="I115" s="64" t="e">
        <f>N114</f>
        <v>#N/A</v>
      </c>
      <c r="J115" s="65" t="s">
        <v>24</v>
      </c>
      <c r="K115" s="66" t="e">
        <f>L114</f>
        <v>#N/A</v>
      </c>
      <c r="L115" s="67"/>
      <c r="M115" s="68"/>
      <c r="N115" s="69"/>
      <c r="O115" s="70" t="e">
        <f>VLOOKUP(A116,'[1]zapisy skupiny'!$A$5:$AA$6403,26,0)</f>
        <v>#N/A</v>
      </c>
      <c r="P115" s="65" t="s">
        <v>24</v>
      </c>
      <c r="Q115" s="71" t="e">
        <f>VLOOKUP(A116,'[1]zapisy skupiny'!$A$5:$AA$6403,27,0)</f>
        <v>#N/A</v>
      </c>
      <c r="R115" s="70" t="e">
        <f>VLOOKUP(A117,'[1]zapisy skupiny'!$A$5:$AA$6403,26,0)</f>
        <v>#N/A</v>
      </c>
      <c r="S115" s="65" t="s">
        <v>24</v>
      </c>
      <c r="T115" s="72" t="e">
        <f>VLOOKUP(A117,'[1]zapisy skupiny'!$A$5:$AA$6403,27,0)</f>
        <v>#N/A</v>
      </c>
      <c r="U115" s="73" t="e">
        <f>SUM(BG115:BJ115)</f>
        <v>#N/A</v>
      </c>
      <c r="V115" s="74" t="s">
        <v>24</v>
      </c>
      <c r="W115" s="73" t="e">
        <f>SUM(BL115:BO115)</f>
        <v>#N/A</v>
      </c>
      <c r="X115" s="75" t="e">
        <f>IF((W115=0)," ",U115/W115)</f>
        <v>#N/A</v>
      </c>
      <c r="Y115" s="76" t="e">
        <f>IF(AND(SUM(BB115:BE115)=0,OR(E115=0,E115=" ",SUM(BB114:BE117)=0))," ",SUM(BB115:BE115))</f>
        <v>#N/A</v>
      </c>
      <c r="Z115" s="77" t="str">
        <f>IF(ISERROR(RANK(Y115,Y114:Y117,0))=TRUE," ",IF(OR(AND(I115="x",O115="x"),AND(I115="x",R115="x"),AND(R115="x",O115="x")),0,RANK(Y115,Y114:Y117,0)))</f>
        <v xml:space="preserve"> </v>
      </c>
      <c r="AA115" s="15" t="s">
        <v>29</v>
      </c>
      <c r="AB115" s="2" t="s">
        <v>30</v>
      </c>
      <c r="AC115" s="2"/>
      <c r="AD115" s="2"/>
      <c r="AE115" s="2" t="str">
        <f>CONCATENATE(4,2,AD113,C113,1)</f>
        <v>42X1</v>
      </c>
      <c r="AF115" s="2" t="str">
        <f>E113</f>
        <v>X</v>
      </c>
      <c r="AG115" s="58">
        <f>IF(AS114=0,0,AS114+1)</f>
        <v>0</v>
      </c>
      <c r="AH115" s="58"/>
      <c r="AI115" s="58" t="s">
        <v>31</v>
      </c>
      <c r="AJ115" s="58"/>
      <c r="AK115" s="60" t="e">
        <f>VLOOKUP(CONCATENATE(AF115,MID(AI115,2,1)),[1]vylosovanie!$C$10:$J$209,8,0)</f>
        <v>#N/A</v>
      </c>
      <c r="AL115" s="60" t="e">
        <f>VLOOKUP(CONCATENATE(AF115,RIGHT(AI115,1)),[1]vylosovanie!$C$10:$J$209,8,0)</f>
        <v>#N/A</v>
      </c>
      <c r="AM115" s="58" t="e">
        <f>VLOOKUP(CONCATENATE(AF115,VLOOKUP(AI115,$BU$6:$BV$11,2,0)),[1]vylosovanie!$C$10:$J$209,8,0)</f>
        <v>#N/A</v>
      </c>
      <c r="AN115" s="8"/>
      <c r="AO115" s="61"/>
      <c r="AP115" s="61"/>
      <c r="AQ115" s="61" t="str">
        <f>CONCATENATE(4,2,AD113,C113,2)</f>
        <v>42X2</v>
      </c>
      <c r="AR115" s="61" t="str">
        <f>E113</f>
        <v>X</v>
      </c>
      <c r="AS115" s="58">
        <f>IF(AG115=0,0,AG115+1)</f>
        <v>0</v>
      </c>
      <c r="AT115" s="58"/>
      <c r="AU115" s="58" t="s">
        <v>32</v>
      </c>
      <c r="AV115" s="58"/>
      <c r="AW115" s="60" t="e">
        <f>VLOOKUP(CONCATENATE(AR115,MID(AU115,2,1)),[1]vylosovanie!$C$10:$J$209,8,0)</f>
        <v>#N/A</v>
      </c>
      <c r="AX115" s="60" t="e">
        <f>VLOOKUP(CONCATENATE(AR115,RIGHT(AU115,1)),[1]vylosovanie!$C$10:$J$209,8,0)</f>
        <v>#N/A</v>
      </c>
      <c r="AY115" s="58" t="e">
        <f>VLOOKUP(CONCATENATE(AR115,VLOOKUP(AU115,$BU$6:$BV$11,2,0)),[1]vylosovanie!$C$10:$J$209,8,0)</f>
        <v>#N/A</v>
      </c>
      <c r="AZ115" s="8"/>
      <c r="BB115" s="39" t="e">
        <f>IF(OR(I115="x",I115="X",I115=""),0,IF(I115=3,2,1))</f>
        <v>#N/A</v>
      </c>
      <c r="BC115" s="39"/>
      <c r="BD115" s="39" t="e">
        <f>IF(OR(O115="x",O115="X",O115=""),0,IF(O115=3,2,1))</f>
        <v>#N/A</v>
      </c>
      <c r="BE115" s="39" t="e">
        <f>IF(OR(R115="x",R115="X",R115=""),0,IF(R115=3,2,1))</f>
        <v>#N/A</v>
      </c>
      <c r="BG115" s="62" t="e">
        <f>IF(OR(I115="x",I115="X"),0,I115)</f>
        <v>#N/A</v>
      </c>
      <c r="BH115" s="62"/>
      <c r="BI115" s="62" t="e">
        <f>IF(OR(O115="x",O115="X"),0,O115)</f>
        <v>#N/A</v>
      </c>
      <c r="BJ115" s="62" t="e">
        <f>IF(OR(R115="x",R115="X"),0,R115)</f>
        <v>#N/A</v>
      </c>
      <c r="BK115" s="63"/>
      <c r="BL115" s="62" t="e">
        <f>IF(OR(K115="x",K115="X"),0,K115)</f>
        <v>#N/A</v>
      </c>
      <c r="BM115" s="62"/>
      <c r="BN115" s="62" t="e">
        <f>IF(OR(Q115="x",Q115="X"),0,Q115)</f>
        <v>#N/A</v>
      </c>
      <c r="BO115" s="62" t="e">
        <f>IF(OR(T115="x",T115="X"),0,T115)</f>
        <v>#N/A</v>
      </c>
      <c r="BP115" s="41"/>
    </row>
    <row r="116" spans="1:68" s="15" customFormat="1" ht="45.75" thickBot="1">
      <c r="A116" s="11" t="str">
        <f>CONCATENATE(E113," 2-3")</f>
        <v>X 2-3</v>
      </c>
      <c r="B116" s="15" t="str">
        <f>CONCATENATE(E113,D116)</f>
        <v>X3</v>
      </c>
      <c r="C116" s="43"/>
      <c r="D116" s="44">
        <v>3</v>
      </c>
      <c r="E116" s="45" t="str">
        <f>IF(ISERROR(VLOOKUP($B116,[1]vylosovanie!$C$10:$M$269,8,0))=TRUE," ",VLOOKUP($B116,[1]vylosovanie!$C$10:$M$269,8,0))</f>
        <v xml:space="preserve"> </v>
      </c>
      <c r="F116" s="45" t="str">
        <f>IF(ISERROR(VLOOKUP($B116,[1]vylosovanie!$C$10:$M$269,9,0))=TRUE," ",VLOOKUP($B116,[1]vylosovanie!$C$10:$M$269,9,0))</f>
        <v xml:space="preserve"> </v>
      </c>
      <c r="G116" s="45" t="str">
        <f>IF(ISERROR(VLOOKUP($B116,[1]vylosovanie!$C$10:$M$269,10,0))=TRUE," ",VLOOKUP($B116,[1]vylosovanie!$C$10:$M$269,10,0))</f>
        <v xml:space="preserve"> </v>
      </c>
      <c r="H116" s="45" t="str">
        <f>IF(ISERROR(VLOOKUP($B116,[1]vylosovanie!$C$10:$M$269,11,0))=TRUE," ",VLOOKUP($B116,[1]vylosovanie!$C$10:$M$269,11,0))</f>
        <v xml:space="preserve"> </v>
      </c>
      <c r="I116" s="64" t="e">
        <f>Q114</f>
        <v>#N/A</v>
      </c>
      <c r="J116" s="65" t="s">
        <v>24</v>
      </c>
      <c r="K116" s="66" t="e">
        <f>O114</f>
        <v>#N/A</v>
      </c>
      <c r="L116" s="78" t="e">
        <f>Q115</f>
        <v>#N/A</v>
      </c>
      <c r="M116" s="79" t="s">
        <v>24</v>
      </c>
      <c r="N116" s="80" t="e">
        <f>O115</f>
        <v>#N/A</v>
      </c>
      <c r="O116" s="67"/>
      <c r="P116" s="68"/>
      <c r="Q116" s="69"/>
      <c r="R116" s="70" t="e">
        <f>VLOOKUP(A118,'[1]zapisy skupiny'!$A$5:$AA$6403,26,0)</f>
        <v>#N/A</v>
      </c>
      <c r="S116" s="65" t="s">
        <v>24</v>
      </c>
      <c r="T116" s="72" t="e">
        <f>VLOOKUP(A118,'[1]zapisy skupiny'!$A$5:$AA$6403,27,0)</f>
        <v>#N/A</v>
      </c>
      <c r="U116" s="73" t="e">
        <f>SUM(BG116:BJ116)</f>
        <v>#N/A</v>
      </c>
      <c r="V116" s="74" t="s">
        <v>24</v>
      </c>
      <c r="W116" s="73" t="e">
        <f>SUM(BL116:BO116)</f>
        <v>#N/A</v>
      </c>
      <c r="X116" s="75" t="e">
        <f>IF((W116=0)," ",U116/W116)</f>
        <v>#N/A</v>
      </c>
      <c r="Y116" s="76" t="e">
        <f>IF(AND(SUM(BB116:BE116)=0,OR(E116=0,E116=" ",SUM(BB114:BE117)=0))," ",SUM(BB116:BE116))</f>
        <v>#N/A</v>
      </c>
      <c r="Z116" s="77" t="str">
        <f>IF(ISERROR(RANK(Y116,Y114:Y117,0))=TRUE," ",IF(OR(AND(I116="x",L116="x"),AND(I116="x",R116="x"),AND(L116="x",R116="x")),0,RANK(Y116,Y114:Y117,0)))</f>
        <v xml:space="preserve"> </v>
      </c>
      <c r="AA116" s="15" t="s">
        <v>33</v>
      </c>
      <c r="AB116" s="2" t="s">
        <v>34</v>
      </c>
      <c r="AC116" s="2"/>
      <c r="AD116" s="2"/>
      <c r="AE116" s="2" t="str">
        <f>CONCATENATE(4,3,AD113,C113,1)</f>
        <v>43X1</v>
      </c>
      <c r="AF116" s="2" t="str">
        <f>E113</f>
        <v>X</v>
      </c>
      <c r="AG116" s="58">
        <f>IF(AS115=0,0,AS115+1)</f>
        <v>0</v>
      </c>
      <c r="AH116" s="58"/>
      <c r="AI116" s="58" t="s">
        <v>35</v>
      </c>
      <c r="AJ116" s="58"/>
      <c r="AK116" s="60" t="e">
        <f>VLOOKUP(CONCATENATE(AF116,MID(AI116,2,1)),[1]vylosovanie!$C$10:$J$209,8,0)</f>
        <v>#N/A</v>
      </c>
      <c r="AL116" s="60" t="e">
        <f>VLOOKUP(CONCATENATE(AF116,RIGHT(AI116,1)),[1]vylosovanie!$C$10:$J$209,8,0)</f>
        <v>#N/A</v>
      </c>
      <c r="AM116" s="58" t="e">
        <f>VLOOKUP(CONCATENATE(AF116,VLOOKUP(AI116,$BU$6:$BV$11,2,0)),[1]vylosovanie!$C$10:$J$209,8,0)</f>
        <v>#N/A</v>
      </c>
      <c r="AN116" s="8"/>
      <c r="AO116" s="61"/>
      <c r="AP116" s="61"/>
      <c r="AQ116" s="61" t="str">
        <f>CONCATENATE(4,3,AD113,C113,2)</f>
        <v>43X2</v>
      </c>
      <c r="AR116" s="61" t="str">
        <f>E113</f>
        <v>X</v>
      </c>
      <c r="AS116" s="58">
        <f>IF(AG116=0,0,AG116+1)</f>
        <v>0</v>
      </c>
      <c r="AT116" s="58"/>
      <c r="AU116" s="58" t="s">
        <v>36</v>
      </c>
      <c r="AV116" s="58"/>
      <c r="AW116" s="60" t="e">
        <f>VLOOKUP(CONCATENATE(AR116,MID(AU116,2,1)),[1]vylosovanie!$C$10:$J$209,8,0)</f>
        <v>#N/A</v>
      </c>
      <c r="AX116" s="60" t="e">
        <f>VLOOKUP(CONCATENATE(AR116,RIGHT(AU116,1)),[1]vylosovanie!$C$10:$J$209,8,0)</f>
        <v>#N/A</v>
      </c>
      <c r="AY116" s="58" t="e">
        <f>VLOOKUP(CONCATENATE(AR116,VLOOKUP(AU116,$BU$6:$BV$11,2,0)),[1]vylosovanie!$C$10:$J$209,8,0)</f>
        <v>#N/A</v>
      </c>
      <c r="AZ116" s="8"/>
      <c r="BB116" s="39" t="e">
        <f>IF(OR(I116="x",I116="X",I116=""),0,IF(I116=3,2,1))</f>
        <v>#N/A</v>
      </c>
      <c r="BC116" s="39" t="e">
        <f>IF(OR(L116="x",L116="X",L116=""),0,IF(L116=3,2,1))</f>
        <v>#N/A</v>
      </c>
      <c r="BD116" s="39"/>
      <c r="BE116" s="39" t="e">
        <f>IF(OR(R116="x",R116="X",R116=""),0,IF(R116=3,2,1))</f>
        <v>#N/A</v>
      </c>
      <c r="BG116" s="62" t="e">
        <f>IF(OR(I116="x",I116="X"),0,I116)</f>
        <v>#N/A</v>
      </c>
      <c r="BH116" s="62" t="e">
        <f>IF(OR(L116="x",L116="X"),0,L116)</f>
        <v>#N/A</v>
      </c>
      <c r="BI116" s="62"/>
      <c r="BJ116" s="62" t="e">
        <f>IF(OR(R116="x",R116="X"),0,R116)</f>
        <v>#N/A</v>
      </c>
      <c r="BK116" s="63"/>
      <c r="BL116" s="62" t="e">
        <f>IF(OR(K116="x",K116="X"),0,K116)</f>
        <v>#N/A</v>
      </c>
      <c r="BM116" s="62" t="e">
        <f>IF(OR(N116="x",N116="X"),0,N116)</f>
        <v>#N/A</v>
      </c>
      <c r="BN116" s="62"/>
      <c r="BO116" s="62" t="e">
        <f>IF(OR(T116="x",T116="X"),0,T116)</f>
        <v>#N/A</v>
      </c>
      <c r="BP116" s="41"/>
    </row>
    <row r="117" spans="1:68" s="15" customFormat="1" ht="45.75" thickBot="1">
      <c r="A117" s="11" t="str">
        <f>CONCATENATE(E113," 2-4")</f>
        <v>X 2-4</v>
      </c>
      <c r="B117" s="15" t="str">
        <f>CONCATENATE(E113,D117)</f>
        <v>X4</v>
      </c>
      <c r="C117" s="43"/>
      <c r="D117" s="44">
        <v>4</v>
      </c>
      <c r="E117" s="45" t="str">
        <f>IF(ISERROR(VLOOKUP($B117,[1]vylosovanie!$C$10:$M$269,8,0))=TRUE," ",VLOOKUP($B117,[1]vylosovanie!$C$10:$M$269,8,0))</f>
        <v xml:space="preserve"> </v>
      </c>
      <c r="F117" s="45" t="str">
        <f>IF(ISERROR(VLOOKUP($B117,[1]vylosovanie!$C$10:$M$269,9,0))=TRUE," ",VLOOKUP($B117,[1]vylosovanie!$C$10:$M$269,9,0))</f>
        <v xml:space="preserve"> </v>
      </c>
      <c r="G117" s="45" t="str">
        <f>IF(ISERROR(VLOOKUP($B117,[1]vylosovanie!$C$10:$M$269,10,0))=TRUE," ",VLOOKUP($B117,[1]vylosovanie!$C$10:$M$269,10,0))</f>
        <v xml:space="preserve"> </v>
      </c>
      <c r="H117" s="45" t="str">
        <f>IF(ISERROR(VLOOKUP($B117,[1]vylosovanie!$C$10:$M$269,11,0))=TRUE," ",VLOOKUP($B117,[1]vylosovanie!$C$10:$M$269,11,0))</f>
        <v xml:space="preserve"> </v>
      </c>
      <c r="I117" s="81" t="e">
        <f>T114</f>
        <v>#N/A</v>
      </c>
      <c r="J117" s="82" t="s">
        <v>24</v>
      </c>
      <c r="K117" s="83" t="e">
        <f>R114</f>
        <v>#N/A</v>
      </c>
      <c r="L117" s="84" t="e">
        <f>T115</f>
        <v>#N/A</v>
      </c>
      <c r="M117" s="85" t="s">
        <v>24</v>
      </c>
      <c r="N117" s="86" t="e">
        <f>R115</f>
        <v>#N/A</v>
      </c>
      <c r="O117" s="84" t="e">
        <f>T116</f>
        <v>#N/A</v>
      </c>
      <c r="P117" s="85" t="s">
        <v>24</v>
      </c>
      <c r="Q117" s="86" t="e">
        <f>R116</f>
        <v>#N/A</v>
      </c>
      <c r="R117" s="87"/>
      <c r="S117" s="88"/>
      <c r="T117" s="88"/>
      <c r="U117" s="89" t="e">
        <f>SUM(BG117:BJ117)</f>
        <v>#N/A</v>
      </c>
      <c r="V117" s="90" t="s">
        <v>24</v>
      </c>
      <c r="W117" s="89" t="e">
        <f>SUM(BL117:BO117)</f>
        <v>#N/A</v>
      </c>
      <c r="X117" s="91" t="e">
        <f>IF((W117=0)," ",U117/W117)</f>
        <v>#N/A</v>
      </c>
      <c r="Y117" s="92" t="e">
        <f>IF(AND(SUM(BB117:BE117)=0,OR(E117=0,E117=" ",SUM(BB114:BE117)=0))," ",SUM(BB117:BE117))</f>
        <v>#N/A</v>
      </c>
      <c r="Z117" s="93" t="str">
        <f>IF(ISERROR(RANK(Y117,Y114:Y117,0))=TRUE," ",IF(OR(AND(I117="x",L117="x"),AND(I117="x",O117="x"),AND(L117="x",O117="x")),0,RANK(Y117,Y114:Y117,0)))</f>
        <v xml:space="preserve"> </v>
      </c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3"/>
      <c r="AP117" s="3"/>
      <c r="AQ117" s="3"/>
      <c r="AR117" s="3"/>
      <c r="AS117" s="2"/>
      <c r="AT117" s="2"/>
      <c r="AU117" s="2"/>
      <c r="AV117" s="2"/>
      <c r="AW117" s="2"/>
      <c r="AX117" s="2"/>
      <c r="AY117" s="2"/>
      <c r="AZ117" s="2"/>
      <c r="BB117" s="39" t="e">
        <f>IF(OR(I117="x",I117="X",I117=""),0,IF(I117=3,2,1))</f>
        <v>#N/A</v>
      </c>
      <c r="BC117" s="39" t="e">
        <f>IF(OR(L117="x",L117="X",L117=""),0,IF(L117=3,2,1))</f>
        <v>#N/A</v>
      </c>
      <c r="BD117" s="39" t="e">
        <f>IF(OR(O117="x",O117="X",O117=""),0,IF(O117=3,2,1))</f>
        <v>#N/A</v>
      </c>
      <c r="BE117" s="39"/>
      <c r="BG117" s="62" t="e">
        <f>IF(OR(I117="x",I117="X"),0,I117)</f>
        <v>#N/A</v>
      </c>
      <c r="BH117" s="62" t="e">
        <f>IF(OR(L117="x",L117="X"),0,L117)</f>
        <v>#N/A</v>
      </c>
      <c r="BI117" s="62" t="e">
        <f>IF(OR(O117="x",O117="X"),0,O117)</f>
        <v>#N/A</v>
      </c>
      <c r="BJ117" s="62"/>
      <c r="BK117" s="63"/>
      <c r="BL117" s="62" t="e">
        <f>IF(OR(K117="x",K117="X"),0,K117)</f>
        <v>#N/A</v>
      </c>
      <c r="BM117" s="62" t="e">
        <f>IF(OR(N117="x",N117="X"),0,N117)</f>
        <v>#N/A</v>
      </c>
      <c r="BN117" s="62" t="e">
        <f>IF(OR(Q117="x",Q117="X"),0,Q117)</f>
        <v>#N/A</v>
      </c>
      <c r="BO117" s="62"/>
      <c r="BP117" s="41"/>
    </row>
    <row r="118" spans="1:68" ht="45.75" thickBot="1">
      <c r="A118" s="11" t="str">
        <f>CONCATENATE(E113," 3-4")</f>
        <v>X 3-4</v>
      </c>
    </row>
    <row r="119" spans="1:68" s="15" customFormat="1" ht="90.75" thickBot="1">
      <c r="A119" s="11" t="str">
        <f>CONCATENATE(E119," 1-2")</f>
        <v>X 1-2</v>
      </c>
      <c r="C119" s="28" t="str">
        <f>IF(C113="X","X",IF(C113-$B$1&gt;=[1]vylosovanie!$O$2,"X",C113+1))</f>
        <v>X</v>
      </c>
      <c r="D119" s="2" t="s">
        <v>6</v>
      </c>
      <c r="E119" s="29" t="str">
        <f>IF(C119="X","X",VLOOKUP(C119,[1]vylosovanie!$T$10:$U$99,2,0))</f>
        <v>X</v>
      </c>
      <c r="F119" s="30" t="s">
        <v>7</v>
      </c>
      <c r="G119" s="6" t="s">
        <v>8</v>
      </c>
      <c r="H119" s="6" t="s">
        <v>9</v>
      </c>
      <c r="I119" s="31">
        <v>1</v>
      </c>
      <c r="J119" s="32"/>
      <c r="K119" s="33"/>
      <c r="L119" s="31">
        <v>2</v>
      </c>
      <c r="M119" s="32"/>
      <c r="N119" s="33"/>
      <c r="O119" s="31">
        <v>3</v>
      </c>
      <c r="P119" s="32"/>
      <c r="Q119" s="33"/>
      <c r="R119" s="31">
        <v>4</v>
      </c>
      <c r="S119" s="32"/>
      <c r="T119" s="33"/>
      <c r="U119" s="34" t="s">
        <v>10</v>
      </c>
      <c r="V119" s="35"/>
      <c r="W119" s="36"/>
      <c r="X119" s="37" t="s">
        <v>11</v>
      </c>
      <c r="Y119" s="37" t="s">
        <v>12</v>
      </c>
      <c r="Z119" s="37" t="s">
        <v>13</v>
      </c>
      <c r="AA119" s="2" t="s">
        <v>14</v>
      </c>
      <c r="AB119" s="2"/>
      <c r="AD119" s="2" t="str">
        <f>IF(C119&lt;10,0,"")</f>
        <v/>
      </c>
      <c r="AE119" s="2" t="s">
        <v>15</v>
      </c>
      <c r="AF119" s="2"/>
      <c r="AG119" s="38" t="s">
        <v>16</v>
      </c>
      <c r="AH119" s="39" t="s">
        <v>17</v>
      </c>
      <c r="AI119" s="39" t="s">
        <v>18</v>
      </c>
      <c r="AJ119" s="39" t="s">
        <v>19</v>
      </c>
      <c r="AK119" s="39" t="s">
        <v>20</v>
      </c>
      <c r="AL119" s="39" t="s">
        <v>20</v>
      </c>
      <c r="AM119" s="39" t="s">
        <v>21</v>
      </c>
      <c r="AN119" s="10"/>
      <c r="AO119" s="40"/>
      <c r="AP119" s="40" t="str">
        <f>IF(C119&lt;10,0,"")</f>
        <v/>
      </c>
      <c r="AQ119" s="2" t="s">
        <v>15</v>
      </c>
      <c r="AR119" s="40"/>
      <c r="AS119" s="38" t="s">
        <v>16</v>
      </c>
      <c r="AT119" s="39" t="s">
        <v>17</v>
      </c>
      <c r="AU119" s="39" t="s">
        <v>18</v>
      </c>
      <c r="AV119" s="39" t="s">
        <v>19</v>
      </c>
      <c r="AW119" s="39" t="s">
        <v>20</v>
      </c>
      <c r="AX119" s="39" t="s">
        <v>20</v>
      </c>
      <c r="AY119" s="39" t="s">
        <v>21</v>
      </c>
      <c r="AZ119" s="10"/>
      <c r="BB119" s="6">
        <v>1</v>
      </c>
      <c r="BC119" s="6">
        <v>2</v>
      </c>
      <c r="BD119" s="6">
        <v>3</v>
      </c>
      <c r="BE119" s="6">
        <v>4</v>
      </c>
      <c r="BG119" s="15" t="s">
        <v>22</v>
      </c>
      <c r="BI119" s="8"/>
      <c r="BJ119" s="41"/>
      <c r="BK119" s="42"/>
      <c r="BL119" s="15" t="s">
        <v>23</v>
      </c>
      <c r="BN119" s="8"/>
      <c r="BO119" s="41"/>
      <c r="BP119" s="41"/>
    </row>
    <row r="120" spans="1:68" s="15" customFormat="1" ht="45.75" thickBot="1">
      <c r="A120" s="11" t="str">
        <f>CONCATENATE(E119," 1-3")</f>
        <v>X 1-3</v>
      </c>
      <c r="B120" s="15" t="str">
        <f>CONCATENATE(E119,D120)</f>
        <v>X1</v>
      </c>
      <c r="C120" s="43" t="str">
        <f>$E$1</f>
        <v>MŽ</v>
      </c>
      <c r="D120" s="44">
        <v>1</v>
      </c>
      <c r="E120" s="45" t="str">
        <f>IF(ISERROR(VLOOKUP($B120,[1]vylosovanie!$C$10:$M$269,8,0))=TRUE," ",VLOOKUP($B120,[1]vylosovanie!$C$10:$M$269,8,0))</f>
        <v xml:space="preserve"> </v>
      </c>
      <c r="F120" s="45" t="str">
        <f>IF(ISERROR(VLOOKUP($B120,[1]vylosovanie!$C$10:$M$269,9,0))=TRUE," ",VLOOKUP($B120,[1]vylosovanie!$C$10:$M$269,9,0))</f>
        <v xml:space="preserve"> </v>
      </c>
      <c r="G120" s="45" t="str">
        <f>IF(ISERROR(VLOOKUP($B120,[1]vylosovanie!$C$10:$M$269,10,0))=TRUE," ",VLOOKUP($B120,[1]vylosovanie!$C$10:$M$269,10,0))</f>
        <v xml:space="preserve"> </v>
      </c>
      <c r="H120" s="45" t="str">
        <f>IF(ISERROR(VLOOKUP($B120,[1]vylosovanie!$C$10:$M$269,11,0))=TRUE," ",VLOOKUP($B120,[1]vylosovanie!$C$10:$M$269,11,0))</f>
        <v xml:space="preserve"> </v>
      </c>
      <c r="I120" s="46"/>
      <c r="J120" s="47"/>
      <c r="K120" s="48"/>
      <c r="L120" s="49" t="e">
        <f>VLOOKUP(A119,'[1]zapisy skupiny'!$A$5:$AA$6403,26,0)</f>
        <v>#N/A</v>
      </c>
      <c r="M120" s="50" t="s">
        <v>24</v>
      </c>
      <c r="N120" s="51" t="e">
        <f>VLOOKUP(A119,'[1]zapisy skupiny'!$A$5:$AA$6403,27,0)</f>
        <v>#N/A</v>
      </c>
      <c r="O120" s="49" t="e">
        <f>VLOOKUP(A120,'[1]zapisy skupiny'!$A$5:$AA$6403,26,0)</f>
        <v>#N/A</v>
      </c>
      <c r="P120" s="50" t="s">
        <v>24</v>
      </c>
      <c r="Q120" s="51" t="e">
        <f>VLOOKUP(A120,'[1]zapisy skupiny'!$A$5:$AA$6403,27,0)</f>
        <v>#N/A</v>
      </c>
      <c r="R120" s="49" t="e">
        <f>VLOOKUP(A121,'[1]zapisy skupiny'!$A$5:$AA$6403,26,0)</f>
        <v>#N/A</v>
      </c>
      <c r="S120" s="50" t="s">
        <v>24</v>
      </c>
      <c r="T120" s="52" t="e">
        <f>VLOOKUP(A121,'[1]zapisy skupiny'!$A$5:$AA$6403,27,0)</f>
        <v>#N/A</v>
      </c>
      <c r="U120" s="53" t="e">
        <f>SUM(BG120:BJ120)</f>
        <v>#N/A</v>
      </c>
      <c r="V120" s="54" t="s">
        <v>24</v>
      </c>
      <c r="W120" s="53" t="e">
        <f>SUM(BL120:BO120)</f>
        <v>#N/A</v>
      </c>
      <c r="X120" s="55" t="e">
        <f>IF((W120=0)," ",U120/W120)</f>
        <v>#N/A</v>
      </c>
      <c r="Y120" s="56" t="e">
        <f>IF(AND(SUM(BB120:BE120)=0,OR(E120=0,E120=" ",SUM(BB120:BE123)=0))," ",SUM(BB120:BE120))</f>
        <v>#N/A</v>
      </c>
      <c r="Z120" s="57" t="str">
        <f>IF(ISERROR(RANK(Y120,Y120:Y123,0))=TRUE," ",IF(OR(AND(O120="x",L120="x"),AND(L120="x",R120="x"),AND(R120="x",O120="x")),0,RANK(Y120,Y120:Y123,0)))</f>
        <v xml:space="preserve"> </v>
      </c>
      <c r="AA120" s="15" t="s">
        <v>25</v>
      </c>
      <c r="AB120" s="2" t="s">
        <v>26</v>
      </c>
      <c r="AC120" s="2"/>
      <c r="AD120" s="2"/>
      <c r="AE120" s="2" t="str">
        <f>CONCATENATE(4,1,AD119,C119,1)</f>
        <v>41X1</v>
      </c>
      <c r="AF120" s="2" t="str">
        <f>E119</f>
        <v>X</v>
      </c>
      <c r="AG120" s="58">
        <f>IF(C119="X",0,AG115+1)</f>
        <v>0</v>
      </c>
      <c r="AH120" s="58"/>
      <c r="AI120" s="59" t="s">
        <v>27</v>
      </c>
      <c r="AJ120" s="58"/>
      <c r="AK120" s="60" t="e">
        <f>VLOOKUP(CONCATENATE(AF120,MID(AI120,2,1)),[1]vylosovanie!$C$10:$J$209,8,0)</f>
        <v>#N/A</v>
      </c>
      <c r="AL120" s="60" t="e">
        <f>VLOOKUP(CONCATENATE(AF120,RIGHT(AI120,1)),[1]vylosovanie!$C$10:$J$209,8,0)</f>
        <v>#N/A</v>
      </c>
      <c r="AM120" s="58" t="e">
        <f>VLOOKUP(CONCATENATE(AF120,VLOOKUP(AI120,$BU$6:$BV$11,2,0)),[1]vylosovanie!$C$10:$J$209,8,0)</f>
        <v>#N/A</v>
      </c>
      <c r="AN120" s="8"/>
      <c r="AO120" s="61"/>
      <c r="AP120" s="61"/>
      <c r="AQ120" s="61" t="str">
        <f>CONCATENATE(4,1,AD119,C119,2)</f>
        <v>41X2</v>
      </c>
      <c r="AR120" s="61" t="str">
        <f>E119</f>
        <v>X</v>
      </c>
      <c r="AS120" s="58">
        <f>IF(AG120=0,0,AG120+1)</f>
        <v>0</v>
      </c>
      <c r="AT120" s="58"/>
      <c r="AU120" s="58" t="s">
        <v>28</v>
      </c>
      <c r="AV120" s="58"/>
      <c r="AW120" s="60" t="e">
        <f>VLOOKUP(CONCATENATE(AR120,MID(AU120,2,1)),[1]vylosovanie!$C$10:$J$209,8,0)</f>
        <v>#N/A</v>
      </c>
      <c r="AX120" s="60" t="e">
        <f>VLOOKUP(CONCATENATE(AR120,RIGHT(AU120,1)),[1]vylosovanie!$C$10:$J$209,8,0)</f>
        <v>#N/A</v>
      </c>
      <c r="AY120" s="58" t="e">
        <f>VLOOKUP(CONCATENATE(AR120,VLOOKUP(AU120,$BU$6:$BV$11,2,0)),[1]vylosovanie!$C$10:$J$209,8,0)</f>
        <v>#N/A</v>
      </c>
      <c r="AZ120" s="8"/>
      <c r="BB120" s="39"/>
      <c r="BC120" s="39" t="e">
        <f>IF(OR(L120="x",L120="X",L120=""),0,IF(L120=3,2,1))</f>
        <v>#N/A</v>
      </c>
      <c r="BD120" s="39" t="e">
        <f>IF(OR(O120="x",O120="X",O120=""),0,IF(O120=3,2,1))</f>
        <v>#N/A</v>
      </c>
      <c r="BE120" s="39" t="e">
        <f>IF(OR(R120="x",R120="X",R120=""),0,IF(R120=3,2,1))</f>
        <v>#N/A</v>
      </c>
      <c r="BG120" s="62"/>
      <c r="BH120" s="62" t="e">
        <f>IF(OR(L120="x",L120="X"),0,L120)</f>
        <v>#N/A</v>
      </c>
      <c r="BI120" s="62" t="e">
        <f>IF(OR(O120="x",O120="X"),0,O120)</f>
        <v>#N/A</v>
      </c>
      <c r="BJ120" s="62" t="e">
        <f>IF(OR(R120="x",R120="X"),0,R120)</f>
        <v>#N/A</v>
      </c>
      <c r="BK120" s="63"/>
      <c r="BL120" s="62"/>
      <c r="BM120" s="62" t="e">
        <f>IF(OR(N120="x",N120="X"),0,N120)</f>
        <v>#N/A</v>
      </c>
      <c r="BN120" s="62" t="e">
        <f>IF(OR(Q120="x",Q120="X"),0,Q120)</f>
        <v>#N/A</v>
      </c>
      <c r="BO120" s="62" t="e">
        <f>IF(OR(T120="x",T120="X"),0,T120)</f>
        <v>#N/A</v>
      </c>
      <c r="BP120" s="41"/>
    </row>
    <row r="121" spans="1:68" s="15" customFormat="1" ht="45.75" thickBot="1">
      <c r="A121" s="11" t="str">
        <f>CONCATENATE(E119," 1-4")</f>
        <v>X 1-4</v>
      </c>
      <c r="B121" s="15" t="str">
        <f>CONCATENATE(E119,D121)</f>
        <v>X2</v>
      </c>
      <c r="C121" s="43"/>
      <c r="D121" s="44">
        <v>2</v>
      </c>
      <c r="E121" s="45" t="str">
        <f>IF(ISERROR(VLOOKUP($B121,[1]vylosovanie!$C$10:$M$269,8,0))=TRUE," ",VLOOKUP($B121,[1]vylosovanie!$C$10:$M$269,8,0))</f>
        <v xml:space="preserve"> </v>
      </c>
      <c r="F121" s="45" t="str">
        <f>IF(ISERROR(VLOOKUP($B121,[1]vylosovanie!$C$10:$M$269,9,0))=TRUE," ",VLOOKUP($B121,[1]vylosovanie!$C$10:$M$269,9,0))</f>
        <v xml:space="preserve"> </v>
      </c>
      <c r="G121" s="45" t="str">
        <f>IF(ISERROR(VLOOKUP($B121,[1]vylosovanie!$C$10:$M$269,10,0))=TRUE," ",VLOOKUP($B121,[1]vylosovanie!$C$10:$M$269,10,0))</f>
        <v xml:space="preserve"> </v>
      </c>
      <c r="H121" s="45" t="str">
        <f>IF(ISERROR(VLOOKUP($B121,[1]vylosovanie!$C$10:$M$269,11,0))=TRUE," ",VLOOKUP($B121,[1]vylosovanie!$C$10:$M$269,11,0))</f>
        <v xml:space="preserve"> </v>
      </c>
      <c r="I121" s="64" t="e">
        <f>N120</f>
        <v>#N/A</v>
      </c>
      <c r="J121" s="65" t="s">
        <v>24</v>
      </c>
      <c r="K121" s="66" t="e">
        <f>L120</f>
        <v>#N/A</v>
      </c>
      <c r="L121" s="67"/>
      <c r="M121" s="68"/>
      <c r="N121" s="69"/>
      <c r="O121" s="70" t="e">
        <f>VLOOKUP(A122,'[1]zapisy skupiny'!$A$5:$AA$6403,26,0)</f>
        <v>#N/A</v>
      </c>
      <c r="P121" s="65" t="s">
        <v>24</v>
      </c>
      <c r="Q121" s="71" t="e">
        <f>VLOOKUP(A122,'[1]zapisy skupiny'!$A$5:$AA$6403,27,0)</f>
        <v>#N/A</v>
      </c>
      <c r="R121" s="70" t="e">
        <f>VLOOKUP(A123,'[1]zapisy skupiny'!$A$5:$AA$6403,26,0)</f>
        <v>#N/A</v>
      </c>
      <c r="S121" s="65" t="s">
        <v>24</v>
      </c>
      <c r="T121" s="72" t="e">
        <f>VLOOKUP(A123,'[1]zapisy skupiny'!$A$5:$AA$6403,27,0)</f>
        <v>#N/A</v>
      </c>
      <c r="U121" s="73" t="e">
        <f>SUM(BG121:BJ121)</f>
        <v>#N/A</v>
      </c>
      <c r="V121" s="74" t="s">
        <v>24</v>
      </c>
      <c r="W121" s="73" t="e">
        <f>SUM(BL121:BO121)</f>
        <v>#N/A</v>
      </c>
      <c r="X121" s="75" t="e">
        <f>IF((W121=0)," ",U121/W121)</f>
        <v>#N/A</v>
      </c>
      <c r="Y121" s="76" t="e">
        <f>IF(AND(SUM(BB121:BE121)=0,OR(E121=0,E121=" ",SUM(BB120:BE123)=0))," ",SUM(BB121:BE121))</f>
        <v>#N/A</v>
      </c>
      <c r="Z121" s="77" t="str">
        <f>IF(ISERROR(RANK(Y121,Y120:Y123,0))=TRUE," ",IF(OR(AND(I121="x",O121="x"),AND(I121="x",R121="x"),AND(R121="x",O121="x")),0,RANK(Y121,Y120:Y123,0)))</f>
        <v xml:space="preserve"> </v>
      </c>
      <c r="AA121" s="15" t="s">
        <v>29</v>
      </c>
      <c r="AB121" s="2" t="s">
        <v>30</v>
      </c>
      <c r="AC121" s="2"/>
      <c r="AD121" s="2"/>
      <c r="AE121" s="2" t="str">
        <f>CONCATENATE(4,2,AD119,C119,1)</f>
        <v>42X1</v>
      </c>
      <c r="AF121" s="2" t="str">
        <f>E119</f>
        <v>X</v>
      </c>
      <c r="AG121" s="58">
        <f>IF(AS120=0,0,AS120+1)</f>
        <v>0</v>
      </c>
      <c r="AH121" s="58"/>
      <c r="AI121" s="58" t="s">
        <v>31</v>
      </c>
      <c r="AJ121" s="58"/>
      <c r="AK121" s="60" t="e">
        <f>VLOOKUP(CONCATENATE(AF121,MID(AI121,2,1)),[1]vylosovanie!$C$10:$J$209,8,0)</f>
        <v>#N/A</v>
      </c>
      <c r="AL121" s="60" t="e">
        <f>VLOOKUP(CONCATENATE(AF121,RIGHT(AI121,1)),[1]vylosovanie!$C$10:$J$209,8,0)</f>
        <v>#N/A</v>
      </c>
      <c r="AM121" s="58" t="e">
        <f>VLOOKUP(CONCATENATE(AF121,VLOOKUP(AI121,$BU$6:$BV$11,2,0)),[1]vylosovanie!$C$10:$J$209,8,0)</f>
        <v>#N/A</v>
      </c>
      <c r="AN121" s="8"/>
      <c r="AO121" s="61"/>
      <c r="AP121" s="61"/>
      <c r="AQ121" s="61" t="str">
        <f>CONCATENATE(4,2,AD119,C119,2)</f>
        <v>42X2</v>
      </c>
      <c r="AR121" s="61" t="str">
        <f>E119</f>
        <v>X</v>
      </c>
      <c r="AS121" s="58">
        <f>IF(AG121=0,0,AG121+1)</f>
        <v>0</v>
      </c>
      <c r="AT121" s="58"/>
      <c r="AU121" s="58" t="s">
        <v>32</v>
      </c>
      <c r="AV121" s="58"/>
      <c r="AW121" s="60" t="e">
        <f>VLOOKUP(CONCATENATE(AR121,MID(AU121,2,1)),[1]vylosovanie!$C$10:$J$209,8,0)</f>
        <v>#N/A</v>
      </c>
      <c r="AX121" s="60" t="e">
        <f>VLOOKUP(CONCATENATE(AR121,RIGHT(AU121,1)),[1]vylosovanie!$C$10:$J$209,8,0)</f>
        <v>#N/A</v>
      </c>
      <c r="AY121" s="58" t="e">
        <f>VLOOKUP(CONCATENATE(AR121,VLOOKUP(AU121,$BU$6:$BV$11,2,0)),[1]vylosovanie!$C$10:$J$209,8,0)</f>
        <v>#N/A</v>
      </c>
      <c r="AZ121" s="8"/>
      <c r="BB121" s="39" t="e">
        <f>IF(OR(I121="x",I121="X",I121=""),0,IF(I121=3,2,1))</f>
        <v>#N/A</v>
      </c>
      <c r="BC121" s="39"/>
      <c r="BD121" s="39" t="e">
        <f>IF(OR(O121="x",O121="X",O121=""),0,IF(O121=3,2,1))</f>
        <v>#N/A</v>
      </c>
      <c r="BE121" s="39" t="e">
        <f>IF(OR(R121="x",R121="X",R121=""),0,IF(R121=3,2,1))</f>
        <v>#N/A</v>
      </c>
      <c r="BG121" s="62" t="e">
        <f>IF(OR(I121="x",I121="X"),0,I121)</f>
        <v>#N/A</v>
      </c>
      <c r="BH121" s="62"/>
      <c r="BI121" s="62" t="e">
        <f>IF(OR(O121="x",O121="X"),0,O121)</f>
        <v>#N/A</v>
      </c>
      <c r="BJ121" s="62" t="e">
        <f>IF(OR(R121="x",R121="X"),0,R121)</f>
        <v>#N/A</v>
      </c>
      <c r="BK121" s="63"/>
      <c r="BL121" s="62" t="e">
        <f>IF(OR(K121="x",K121="X"),0,K121)</f>
        <v>#N/A</v>
      </c>
      <c r="BM121" s="62"/>
      <c r="BN121" s="62" t="e">
        <f>IF(OR(Q121="x",Q121="X"),0,Q121)</f>
        <v>#N/A</v>
      </c>
      <c r="BO121" s="62" t="e">
        <f>IF(OR(T121="x",T121="X"),0,T121)</f>
        <v>#N/A</v>
      </c>
      <c r="BP121" s="41"/>
    </row>
    <row r="122" spans="1:68" s="15" customFormat="1" ht="45.75" thickBot="1">
      <c r="A122" s="11" t="str">
        <f>CONCATENATE(E119," 2-3")</f>
        <v>X 2-3</v>
      </c>
      <c r="B122" s="15" t="str">
        <f>CONCATENATE(E119,D122)</f>
        <v>X3</v>
      </c>
      <c r="C122" s="43"/>
      <c r="D122" s="44">
        <v>3</v>
      </c>
      <c r="E122" s="45" t="str">
        <f>IF(ISERROR(VLOOKUP($B122,[1]vylosovanie!$C$10:$M$269,8,0))=TRUE," ",VLOOKUP($B122,[1]vylosovanie!$C$10:$M$269,8,0))</f>
        <v xml:space="preserve"> </v>
      </c>
      <c r="F122" s="45" t="str">
        <f>IF(ISERROR(VLOOKUP($B122,[1]vylosovanie!$C$10:$M$269,9,0))=TRUE," ",VLOOKUP($B122,[1]vylosovanie!$C$10:$M$269,9,0))</f>
        <v xml:space="preserve"> </v>
      </c>
      <c r="G122" s="45" t="str">
        <f>IF(ISERROR(VLOOKUP($B122,[1]vylosovanie!$C$10:$M$269,10,0))=TRUE," ",VLOOKUP($B122,[1]vylosovanie!$C$10:$M$269,10,0))</f>
        <v xml:space="preserve"> </v>
      </c>
      <c r="H122" s="45" t="str">
        <f>IF(ISERROR(VLOOKUP($B122,[1]vylosovanie!$C$10:$M$269,11,0))=TRUE," ",VLOOKUP($B122,[1]vylosovanie!$C$10:$M$269,11,0))</f>
        <v xml:space="preserve"> </v>
      </c>
      <c r="I122" s="64" t="e">
        <f>Q120</f>
        <v>#N/A</v>
      </c>
      <c r="J122" s="65" t="s">
        <v>24</v>
      </c>
      <c r="K122" s="66" t="e">
        <f>O120</f>
        <v>#N/A</v>
      </c>
      <c r="L122" s="78" t="e">
        <f>Q121</f>
        <v>#N/A</v>
      </c>
      <c r="M122" s="79" t="s">
        <v>24</v>
      </c>
      <c r="N122" s="80" t="e">
        <f>O121</f>
        <v>#N/A</v>
      </c>
      <c r="O122" s="67"/>
      <c r="P122" s="68"/>
      <c r="Q122" s="69"/>
      <c r="R122" s="70" t="e">
        <f>VLOOKUP(A124,'[1]zapisy skupiny'!$A$5:$AA$6403,26,0)</f>
        <v>#N/A</v>
      </c>
      <c r="S122" s="65" t="s">
        <v>24</v>
      </c>
      <c r="T122" s="72" t="e">
        <f>VLOOKUP(A124,'[1]zapisy skupiny'!$A$5:$AA$6403,27,0)</f>
        <v>#N/A</v>
      </c>
      <c r="U122" s="73" t="e">
        <f>SUM(BG122:BJ122)</f>
        <v>#N/A</v>
      </c>
      <c r="V122" s="74" t="s">
        <v>24</v>
      </c>
      <c r="W122" s="73" t="e">
        <f>SUM(BL122:BO122)</f>
        <v>#N/A</v>
      </c>
      <c r="X122" s="75" t="e">
        <f>IF((W122=0)," ",U122/W122)</f>
        <v>#N/A</v>
      </c>
      <c r="Y122" s="76" t="e">
        <f>IF(AND(SUM(BB122:BE122)=0,OR(E122=0,E122=" ",SUM(BB120:BE123)=0))," ",SUM(BB122:BE122))</f>
        <v>#N/A</v>
      </c>
      <c r="Z122" s="77" t="str">
        <f>IF(ISERROR(RANK(Y122,Y120:Y123,0))=TRUE," ",IF(OR(AND(I122="x",L122="x"),AND(I122="x",R122="x"),AND(L122="x",R122="x")),0,RANK(Y122,Y120:Y123,0)))</f>
        <v xml:space="preserve"> </v>
      </c>
      <c r="AA122" s="15" t="s">
        <v>33</v>
      </c>
      <c r="AB122" s="2" t="s">
        <v>34</v>
      </c>
      <c r="AC122" s="2"/>
      <c r="AD122" s="2"/>
      <c r="AE122" s="2" t="str">
        <f>CONCATENATE(4,3,AD119,C119,1)</f>
        <v>43X1</v>
      </c>
      <c r="AF122" s="2" t="str">
        <f>E119</f>
        <v>X</v>
      </c>
      <c r="AG122" s="58">
        <f>IF(AS121=0,0,AS121+1)</f>
        <v>0</v>
      </c>
      <c r="AH122" s="58"/>
      <c r="AI122" s="58" t="s">
        <v>35</v>
      </c>
      <c r="AJ122" s="58"/>
      <c r="AK122" s="60" t="e">
        <f>VLOOKUP(CONCATENATE(AF122,MID(AI122,2,1)),[1]vylosovanie!$C$10:$J$209,8,0)</f>
        <v>#N/A</v>
      </c>
      <c r="AL122" s="60" t="e">
        <f>VLOOKUP(CONCATENATE(AF122,RIGHT(AI122,1)),[1]vylosovanie!$C$10:$J$209,8,0)</f>
        <v>#N/A</v>
      </c>
      <c r="AM122" s="58" t="e">
        <f>VLOOKUP(CONCATENATE(AF122,VLOOKUP(AI122,$BU$6:$BV$11,2,0)),[1]vylosovanie!$C$10:$J$209,8,0)</f>
        <v>#N/A</v>
      </c>
      <c r="AN122" s="8"/>
      <c r="AO122" s="61"/>
      <c r="AP122" s="61"/>
      <c r="AQ122" s="61" t="str">
        <f>CONCATENATE(4,3,AD119,C119,2)</f>
        <v>43X2</v>
      </c>
      <c r="AR122" s="61" t="str">
        <f>E119</f>
        <v>X</v>
      </c>
      <c r="AS122" s="58">
        <f>IF(AG122=0,0,AG122+1)</f>
        <v>0</v>
      </c>
      <c r="AT122" s="58"/>
      <c r="AU122" s="58" t="s">
        <v>36</v>
      </c>
      <c r="AV122" s="58"/>
      <c r="AW122" s="60" t="e">
        <f>VLOOKUP(CONCATENATE(AR122,MID(AU122,2,1)),[1]vylosovanie!$C$10:$J$209,8,0)</f>
        <v>#N/A</v>
      </c>
      <c r="AX122" s="60" t="e">
        <f>VLOOKUP(CONCATENATE(AR122,RIGHT(AU122,1)),[1]vylosovanie!$C$10:$J$209,8,0)</f>
        <v>#N/A</v>
      </c>
      <c r="AY122" s="58" t="e">
        <f>VLOOKUP(CONCATENATE(AR122,VLOOKUP(AU122,$BU$6:$BV$11,2,0)),[1]vylosovanie!$C$10:$J$209,8,0)</f>
        <v>#N/A</v>
      </c>
      <c r="AZ122" s="8"/>
      <c r="BB122" s="39" t="e">
        <f>IF(OR(I122="x",I122="X",I122=""),0,IF(I122=3,2,1))</f>
        <v>#N/A</v>
      </c>
      <c r="BC122" s="39" t="e">
        <f>IF(OR(L122="x",L122="X",L122=""),0,IF(L122=3,2,1))</f>
        <v>#N/A</v>
      </c>
      <c r="BD122" s="39"/>
      <c r="BE122" s="39" t="e">
        <f>IF(OR(R122="x",R122="X",R122=""),0,IF(R122=3,2,1))</f>
        <v>#N/A</v>
      </c>
      <c r="BG122" s="62" t="e">
        <f>IF(OR(I122="x",I122="X"),0,I122)</f>
        <v>#N/A</v>
      </c>
      <c r="BH122" s="62" t="e">
        <f>IF(OR(L122="x",L122="X"),0,L122)</f>
        <v>#N/A</v>
      </c>
      <c r="BI122" s="62"/>
      <c r="BJ122" s="62" t="e">
        <f>IF(OR(R122="x",R122="X"),0,R122)</f>
        <v>#N/A</v>
      </c>
      <c r="BK122" s="63"/>
      <c r="BL122" s="62" t="e">
        <f>IF(OR(K122="x",K122="X"),0,K122)</f>
        <v>#N/A</v>
      </c>
      <c r="BM122" s="62" t="e">
        <f>IF(OR(N122="x",N122="X"),0,N122)</f>
        <v>#N/A</v>
      </c>
      <c r="BN122" s="62"/>
      <c r="BO122" s="62" t="e">
        <f>IF(OR(T122="x",T122="X"),0,T122)</f>
        <v>#N/A</v>
      </c>
      <c r="BP122" s="41"/>
    </row>
    <row r="123" spans="1:68" s="15" customFormat="1" ht="45.75" thickBot="1">
      <c r="A123" s="11" t="str">
        <f>CONCATENATE(E119," 2-4")</f>
        <v>X 2-4</v>
      </c>
      <c r="B123" s="15" t="str">
        <f>CONCATENATE(E119,D123)</f>
        <v>X4</v>
      </c>
      <c r="C123" s="43"/>
      <c r="D123" s="44">
        <v>4</v>
      </c>
      <c r="E123" s="45" t="str">
        <f>IF(ISERROR(VLOOKUP($B123,[1]vylosovanie!$C$10:$M$269,8,0))=TRUE," ",VLOOKUP($B123,[1]vylosovanie!$C$10:$M$269,8,0))</f>
        <v xml:space="preserve"> </v>
      </c>
      <c r="F123" s="45" t="str">
        <f>IF(ISERROR(VLOOKUP($B123,[1]vylosovanie!$C$10:$M$269,9,0))=TRUE," ",VLOOKUP($B123,[1]vylosovanie!$C$10:$M$269,9,0))</f>
        <v xml:space="preserve"> </v>
      </c>
      <c r="G123" s="45" t="str">
        <f>IF(ISERROR(VLOOKUP($B123,[1]vylosovanie!$C$10:$M$269,10,0))=TRUE," ",VLOOKUP($B123,[1]vylosovanie!$C$10:$M$269,10,0))</f>
        <v xml:space="preserve"> </v>
      </c>
      <c r="H123" s="45" t="str">
        <f>IF(ISERROR(VLOOKUP($B123,[1]vylosovanie!$C$10:$M$269,11,0))=TRUE," ",VLOOKUP($B123,[1]vylosovanie!$C$10:$M$269,11,0))</f>
        <v xml:space="preserve"> </v>
      </c>
      <c r="I123" s="81" t="e">
        <f>T120</f>
        <v>#N/A</v>
      </c>
      <c r="J123" s="82" t="s">
        <v>24</v>
      </c>
      <c r="K123" s="83" t="e">
        <f>R120</f>
        <v>#N/A</v>
      </c>
      <c r="L123" s="84" t="e">
        <f>T121</f>
        <v>#N/A</v>
      </c>
      <c r="M123" s="85" t="s">
        <v>24</v>
      </c>
      <c r="N123" s="86" t="e">
        <f>R121</f>
        <v>#N/A</v>
      </c>
      <c r="O123" s="84" t="e">
        <f>T122</f>
        <v>#N/A</v>
      </c>
      <c r="P123" s="85" t="s">
        <v>24</v>
      </c>
      <c r="Q123" s="86" t="e">
        <f>R122</f>
        <v>#N/A</v>
      </c>
      <c r="R123" s="87"/>
      <c r="S123" s="88"/>
      <c r="T123" s="88"/>
      <c r="U123" s="89" t="e">
        <f>SUM(BG123:BJ123)</f>
        <v>#N/A</v>
      </c>
      <c r="V123" s="90" t="s">
        <v>24</v>
      </c>
      <c r="W123" s="89" t="e">
        <f>SUM(BL123:BO123)</f>
        <v>#N/A</v>
      </c>
      <c r="X123" s="91" t="e">
        <f>IF((W123=0)," ",U123/W123)</f>
        <v>#N/A</v>
      </c>
      <c r="Y123" s="92" t="e">
        <f>IF(AND(SUM(BB123:BE123)=0,OR(E123=0,E123=" ",SUM(BB120:BE123)=0))," ",SUM(BB123:BE123))</f>
        <v>#N/A</v>
      </c>
      <c r="Z123" s="93" t="str">
        <f>IF(ISERROR(RANK(Y123,Y120:Y123,0))=TRUE," ",IF(OR(AND(I123="x",L123="x"),AND(I123="x",O123="x"),AND(L123="x",O123="x")),0,RANK(Y123,Y120:Y123,0)))</f>
        <v xml:space="preserve"> </v>
      </c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3"/>
      <c r="AP123" s="3"/>
      <c r="AQ123" s="3"/>
      <c r="AR123" s="3"/>
      <c r="AS123" s="2"/>
      <c r="AT123" s="2"/>
      <c r="AU123" s="2"/>
      <c r="AV123" s="2"/>
      <c r="AW123" s="2"/>
      <c r="AX123" s="2"/>
      <c r="AY123" s="2"/>
      <c r="AZ123" s="2"/>
      <c r="BB123" s="39" t="e">
        <f>IF(OR(I123="x",I123="X",I123=""),0,IF(I123=3,2,1))</f>
        <v>#N/A</v>
      </c>
      <c r="BC123" s="39" t="e">
        <f>IF(OR(L123="x",L123="X",L123=""),0,IF(L123=3,2,1))</f>
        <v>#N/A</v>
      </c>
      <c r="BD123" s="39" t="e">
        <f>IF(OR(O123="x",O123="X",O123=""),0,IF(O123=3,2,1))</f>
        <v>#N/A</v>
      </c>
      <c r="BE123" s="39"/>
      <c r="BG123" s="62" t="e">
        <f>IF(OR(I123="x",I123="X"),0,I123)</f>
        <v>#N/A</v>
      </c>
      <c r="BH123" s="62" t="e">
        <f>IF(OR(L123="x",L123="X"),0,L123)</f>
        <v>#N/A</v>
      </c>
      <c r="BI123" s="62" t="e">
        <f>IF(OR(O123="x",O123="X"),0,O123)</f>
        <v>#N/A</v>
      </c>
      <c r="BJ123" s="62"/>
      <c r="BK123" s="63"/>
      <c r="BL123" s="62" t="e">
        <f>IF(OR(K123="x",K123="X"),0,K123)</f>
        <v>#N/A</v>
      </c>
      <c r="BM123" s="62" t="e">
        <f>IF(OR(N123="x",N123="X"),0,N123)</f>
        <v>#N/A</v>
      </c>
      <c r="BN123" s="62" t="e">
        <f>IF(OR(Q123="x",Q123="X"),0,Q123)</f>
        <v>#N/A</v>
      </c>
      <c r="BO123" s="62"/>
      <c r="BP123" s="41"/>
    </row>
    <row r="124" spans="1:68" ht="45.75" thickBot="1">
      <c r="A124" s="11" t="str">
        <f>CONCATENATE(E119," 3-4")</f>
        <v>X 3-4</v>
      </c>
    </row>
    <row r="125" spans="1:68" s="15" customFormat="1" ht="90.75" thickBot="1">
      <c r="A125" s="11" t="str">
        <f>CONCATENATE(E125," 1-2")</f>
        <v>X 1-2</v>
      </c>
      <c r="C125" s="28" t="str">
        <f>IF(C119="X","X",IF(C119-$B$1&gt;=[1]vylosovanie!$O$2,"X",C119+1))</f>
        <v>X</v>
      </c>
      <c r="D125" s="2" t="s">
        <v>6</v>
      </c>
      <c r="E125" s="29" t="str">
        <f>IF(C125="X","X",VLOOKUP(C125,[1]vylosovanie!$T$10:$U$99,2,0))</f>
        <v>X</v>
      </c>
      <c r="F125" s="30" t="s">
        <v>7</v>
      </c>
      <c r="G125" s="6" t="s">
        <v>8</v>
      </c>
      <c r="H125" s="6" t="s">
        <v>9</v>
      </c>
      <c r="I125" s="31">
        <v>1</v>
      </c>
      <c r="J125" s="32"/>
      <c r="K125" s="33"/>
      <c r="L125" s="31">
        <v>2</v>
      </c>
      <c r="M125" s="32"/>
      <c r="N125" s="33"/>
      <c r="O125" s="31">
        <v>3</v>
      </c>
      <c r="P125" s="32"/>
      <c r="Q125" s="33"/>
      <c r="R125" s="31">
        <v>4</v>
      </c>
      <c r="S125" s="32"/>
      <c r="T125" s="33"/>
      <c r="U125" s="34" t="s">
        <v>10</v>
      </c>
      <c r="V125" s="35"/>
      <c r="W125" s="36"/>
      <c r="X125" s="37" t="s">
        <v>11</v>
      </c>
      <c r="Y125" s="37" t="s">
        <v>12</v>
      </c>
      <c r="Z125" s="37" t="s">
        <v>13</v>
      </c>
      <c r="AA125" s="2" t="s">
        <v>14</v>
      </c>
      <c r="AB125" s="2"/>
      <c r="AD125" s="2" t="str">
        <f>IF(C125&lt;10,0,"")</f>
        <v/>
      </c>
      <c r="AE125" s="2" t="s">
        <v>15</v>
      </c>
      <c r="AF125" s="2"/>
      <c r="AG125" s="38" t="s">
        <v>16</v>
      </c>
      <c r="AH125" s="39" t="s">
        <v>17</v>
      </c>
      <c r="AI125" s="39" t="s">
        <v>18</v>
      </c>
      <c r="AJ125" s="39" t="s">
        <v>19</v>
      </c>
      <c r="AK125" s="39" t="s">
        <v>20</v>
      </c>
      <c r="AL125" s="39" t="s">
        <v>20</v>
      </c>
      <c r="AM125" s="39" t="s">
        <v>21</v>
      </c>
      <c r="AN125" s="10"/>
      <c r="AO125" s="40"/>
      <c r="AP125" s="40" t="str">
        <f>IF(C125&lt;10,0,"")</f>
        <v/>
      </c>
      <c r="AQ125" s="2" t="s">
        <v>15</v>
      </c>
      <c r="AR125" s="40"/>
      <c r="AS125" s="38" t="s">
        <v>16</v>
      </c>
      <c r="AT125" s="39" t="s">
        <v>17</v>
      </c>
      <c r="AU125" s="39" t="s">
        <v>18</v>
      </c>
      <c r="AV125" s="39" t="s">
        <v>19</v>
      </c>
      <c r="AW125" s="39" t="s">
        <v>20</v>
      </c>
      <c r="AX125" s="39" t="s">
        <v>20</v>
      </c>
      <c r="AY125" s="39" t="s">
        <v>21</v>
      </c>
      <c r="AZ125" s="10"/>
      <c r="BB125" s="6">
        <v>1</v>
      </c>
      <c r="BC125" s="6">
        <v>2</v>
      </c>
      <c r="BD125" s="6">
        <v>3</v>
      </c>
      <c r="BE125" s="6">
        <v>4</v>
      </c>
      <c r="BG125" s="15" t="s">
        <v>22</v>
      </c>
      <c r="BI125" s="8"/>
      <c r="BJ125" s="41"/>
      <c r="BK125" s="42"/>
      <c r="BL125" s="15" t="s">
        <v>23</v>
      </c>
      <c r="BN125" s="8"/>
      <c r="BO125" s="41"/>
      <c r="BP125" s="41"/>
    </row>
    <row r="126" spans="1:68" s="15" customFormat="1" ht="45.75" thickBot="1">
      <c r="A126" s="11" t="str">
        <f>CONCATENATE(E125," 1-3")</f>
        <v>X 1-3</v>
      </c>
      <c r="B126" s="15" t="str">
        <f>CONCATENATE(E125,D126)</f>
        <v>X1</v>
      </c>
      <c r="C126" s="43" t="str">
        <f>$E$1</f>
        <v>MŽ</v>
      </c>
      <c r="D126" s="44">
        <v>1</v>
      </c>
      <c r="E126" s="45" t="str">
        <f>IF(ISERROR(VLOOKUP($B126,[1]vylosovanie!$C$10:$M$269,8,0))=TRUE," ",VLOOKUP($B126,[1]vylosovanie!$C$10:$M$269,8,0))</f>
        <v xml:space="preserve"> </v>
      </c>
      <c r="F126" s="45" t="str">
        <f>IF(ISERROR(VLOOKUP($B126,[1]vylosovanie!$C$10:$M$269,9,0))=TRUE," ",VLOOKUP($B126,[1]vylosovanie!$C$10:$M$269,9,0))</f>
        <v xml:space="preserve"> </v>
      </c>
      <c r="G126" s="45" t="str">
        <f>IF(ISERROR(VLOOKUP($B126,[1]vylosovanie!$C$10:$M$269,10,0))=TRUE," ",VLOOKUP($B126,[1]vylosovanie!$C$10:$M$269,10,0))</f>
        <v xml:space="preserve"> </v>
      </c>
      <c r="H126" s="45" t="str">
        <f>IF(ISERROR(VLOOKUP($B126,[1]vylosovanie!$C$10:$M$269,11,0))=TRUE," ",VLOOKUP($B126,[1]vylosovanie!$C$10:$M$269,11,0))</f>
        <v xml:space="preserve"> </v>
      </c>
      <c r="I126" s="46"/>
      <c r="J126" s="47"/>
      <c r="K126" s="48"/>
      <c r="L126" s="49" t="e">
        <f>VLOOKUP(A125,'[1]zapisy skupiny'!$A$5:$AA$6403,26,0)</f>
        <v>#N/A</v>
      </c>
      <c r="M126" s="50" t="s">
        <v>24</v>
      </c>
      <c r="N126" s="51" t="e">
        <f>VLOOKUP(A125,'[1]zapisy skupiny'!$A$5:$AA$6403,27,0)</f>
        <v>#N/A</v>
      </c>
      <c r="O126" s="49" t="e">
        <f>VLOOKUP(A126,'[1]zapisy skupiny'!$A$5:$AA$6403,26,0)</f>
        <v>#N/A</v>
      </c>
      <c r="P126" s="50" t="s">
        <v>24</v>
      </c>
      <c r="Q126" s="51" t="e">
        <f>VLOOKUP(A126,'[1]zapisy skupiny'!$A$5:$AA$6403,27,0)</f>
        <v>#N/A</v>
      </c>
      <c r="R126" s="49" t="e">
        <f>VLOOKUP(A127,'[1]zapisy skupiny'!$A$5:$AA$6403,26,0)</f>
        <v>#N/A</v>
      </c>
      <c r="S126" s="50" t="s">
        <v>24</v>
      </c>
      <c r="T126" s="52" t="e">
        <f>VLOOKUP(A127,'[1]zapisy skupiny'!$A$5:$AA$6403,27,0)</f>
        <v>#N/A</v>
      </c>
      <c r="U126" s="53" t="e">
        <f>SUM(BG126:BJ126)</f>
        <v>#N/A</v>
      </c>
      <c r="V126" s="54" t="s">
        <v>24</v>
      </c>
      <c r="W126" s="53" t="e">
        <f>SUM(BL126:BO126)</f>
        <v>#N/A</v>
      </c>
      <c r="X126" s="55" t="e">
        <f>IF((W126=0)," ",U126/W126)</f>
        <v>#N/A</v>
      </c>
      <c r="Y126" s="56" t="e">
        <f>IF(AND(SUM(BB126:BE126)=0,OR(E126=0,E126=" ",SUM(BB126:BE129)=0))," ",SUM(BB126:BE126))</f>
        <v>#N/A</v>
      </c>
      <c r="Z126" s="57" t="str">
        <f>IF(ISERROR(RANK(Y126,Y126:Y129,0))=TRUE," ",IF(OR(AND(O126="x",L126="x"),AND(L126="x",R126="x"),AND(R126="x",O126="x")),0,RANK(Y126,Y126:Y129,0)))</f>
        <v xml:space="preserve"> </v>
      </c>
      <c r="AA126" s="15" t="s">
        <v>25</v>
      </c>
      <c r="AB126" s="2" t="s">
        <v>26</v>
      </c>
      <c r="AC126" s="2"/>
      <c r="AD126" s="2"/>
      <c r="AE126" s="2" t="str">
        <f>CONCATENATE(4,1,AD125,C125,1)</f>
        <v>41X1</v>
      </c>
      <c r="AF126" s="2" t="str">
        <f>E125</f>
        <v>X</v>
      </c>
      <c r="AG126" s="58">
        <f>IF(C125="X",0,AG121+1)</f>
        <v>0</v>
      </c>
      <c r="AH126" s="58"/>
      <c r="AI126" s="59" t="s">
        <v>27</v>
      </c>
      <c r="AJ126" s="58"/>
      <c r="AK126" s="60" t="e">
        <f>VLOOKUP(CONCATENATE(AF126,MID(AI126,2,1)),[1]vylosovanie!$C$10:$J$209,8,0)</f>
        <v>#N/A</v>
      </c>
      <c r="AL126" s="60" t="e">
        <f>VLOOKUP(CONCATENATE(AF126,RIGHT(AI126,1)),[1]vylosovanie!$C$10:$J$209,8,0)</f>
        <v>#N/A</v>
      </c>
      <c r="AM126" s="58" t="e">
        <f>VLOOKUP(CONCATENATE(AF126,VLOOKUP(AI126,$BU$6:$BV$11,2,0)),[1]vylosovanie!$C$10:$J$209,8,0)</f>
        <v>#N/A</v>
      </c>
      <c r="AN126" s="8"/>
      <c r="AO126" s="61"/>
      <c r="AP126" s="61"/>
      <c r="AQ126" s="61" t="str">
        <f>CONCATENATE(4,1,AD125,C125,2)</f>
        <v>41X2</v>
      </c>
      <c r="AR126" s="61" t="str">
        <f>E125</f>
        <v>X</v>
      </c>
      <c r="AS126" s="58">
        <f>IF(AG126=0,0,AG126+1)</f>
        <v>0</v>
      </c>
      <c r="AT126" s="58"/>
      <c r="AU126" s="58" t="s">
        <v>28</v>
      </c>
      <c r="AV126" s="58"/>
      <c r="AW126" s="60" t="e">
        <f>VLOOKUP(CONCATENATE(AR126,MID(AU126,2,1)),[1]vylosovanie!$C$10:$J$209,8,0)</f>
        <v>#N/A</v>
      </c>
      <c r="AX126" s="60" t="e">
        <f>VLOOKUP(CONCATENATE(AR126,RIGHT(AU126,1)),[1]vylosovanie!$C$10:$J$209,8,0)</f>
        <v>#N/A</v>
      </c>
      <c r="AY126" s="58" t="e">
        <f>VLOOKUP(CONCATENATE(AR126,VLOOKUP(AU126,$BU$6:$BV$11,2,0)),[1]vylosovanie!$C$10:$J$209,8,0)</f>
        <v>#N/A</v>
      </c>
      <c r="AZ126" s="8"/>
      <c r="BB126" s="39"/>
      <c r="BC126" s="39" t="e">
        <f>IF(OR(L126="x",L126="X",L126=""),0,IF(L126=3,2,1))</f>
        <v>#N/A</v>
      </c>
      <c r="BD126" s="39" t="e">
        <f>IF(OR(O126="x",O126="X",O126=""),0,IF(O126=3,2,1))</f>
        <v>#N/A</v>
      </c>
      <c r="BE126" s="39" t="e">
        <f>IF(OR(R126="x",R126="X",R126=""),0,IF(R126=3,2,1))</f>
        <v>#N/A</v>
      </c>
      <c r="BG126" s="62"/>
      <c r="BH126" s="62" t="e">
        <f>IF(OR(L126="x",L126="X"),0,L126)</f>
        <v>#N/A</v>
      </c>
      <c r="BI126" s="62" t="e">
        <f>IF(OR(O126="x",O126="X"),0,O126)</f>
        <v>#N/A</v>
      </c>
      <c r="BJ126" s="62" t="e">
        <f>IF(OR(R126="x",R126="X"),0,R126)</f>
        <v>#N/A</v>
      </c>
      <c r="BK126" s="63"/>
      <c r="BL126" s="62"/>
      <c r="BM126" s="62" t="e">
        <f>IF(OR(N126="x",N126="X"),0,N126)</f>
        <v>#N/A</v>
      </c>
      <c r="BN126" s="62" t="e">
        <f>IF(OR(Q126="x",Q126="X"),0,Q126)</f>
        <v>#N/A</v>
      </c>
      <c r="BO126" s="62" t="e">
        <f>IF(OR(T126="x",T126="X"),0,T126)</f>
        <v>#N/A</v>
      </c>
      <c r="BP126" s="41"/>
    </row>
    <row r="127" spans="1:68" s="15" customFormat="1" ht="45.75" thickBot="1">
      <c r="A127" s="11" t="str">
        <f>CONCATENATE(E125," 1-4")</f>
        <v>X 1-4</v>
      </c>
      <c r="B127" s="15" t="str">
        <f>CONCATENATE(E125,D127)</f>
        <v>X2</v>
      </c>
      <c r="C127" s="43"/>
      <c r="D127" s="44">
        <v>2</v>
      </c>
      <c r="E127" s="45" t="str">
        <f>IF(ISERROR(VLOOKUP($B127,[1]vylosovanie!$C$10:$M$269,8,0))=TRUE," ",VLOOKUP($B127,[1]vylosovanie!$C$10:$M$269,8,0))</f>
        <v xml:space="preserve"> </v>
      </c>
      <c r="F127" s="45" t="str">
        <f>IF(ISERROR(VLOOKUP($B127,[1]vylosovanie!$C$10:$M$269,9,0))=TRUE," ",VLOOKUP($B127,[1]vylosovanie!$C$10:$M$269,9,0))</f>
        <v xml:space="preserve"> </v>
      </c>
      <c r="G127" s="45" t="str">
        <f>IF(ISERROR(VLOOKUP($B127,[1]vylosovanie!$C$10:$M$269,10,0))=TRUE," ",VLOOKUP($B127,[1]vylosovanie!$C$10:$M$269,10,0))</f>
        <v xml:space="preserve"> </v>
      </c>
      <c r="H127" s="45" t="str">
        <f>IF(ISERROR(VLOOKUP($B127,[1]vylosovanie!$C$10:$M$269,11,0))=TRUE," ",VLOOKUP($B127,[1]vylosovanie!$C$10:$M$269,11,0))</f>
        <v xml:space="preserve"> </v>
      </c>
      <c r="I127" s="64" t="e">
        <f>N126</f>
        <v>#N/A</v>
      </c>
      <c r="J127" s="65" t="s">
        <v>24</v>
      </c>
      <c r="K127" s="66" t="e">
        <f>L126</f>
        <v>#N/A</v>
      </c>
      <c r="L127" s="67"/>
      <c r="M127" s="68"/>
      <c r="N127" s="69"/>
      <c r="O127" s="70" t="e">
        <f>VLOOKUP(A128,'[1]zapisy skupiny'!$A$5:$AA$6403,26,0)</f>
        <v>#N/A</v>
      </c>
      <c r="P127" s="65" t="s">
        <v>24</v>
      </c>
      <c r="Q127" s="71" t="e">
        <f>VLOOKUP(A128,'[1]zapisy skupiny'!$A$5:$AA$6403,27,0)</f>
        <v>#N/A</v>
      </c>
      <c r="R127" s="70" t="e">
        <f>VLOOKUP(A129,'[1]zapisy skupiny'!$A$5:$AA$6403,26,0)</f>
        <v>#N/A</v>
      </c>
      <c r="S127" s="65" t="s">
        <v>24</v>
      </c>
      <c r="T127" s="72" t="e">
        <f>VLOOKUP(A129,'[1]zapisy skupiny'!$A$5:$AA$6403,27,0)</f>
        <v>#N/A</v>
      </c>
      <c r="U127" s="73" t="e">
        <f>SUM(BG127:BJ127)</f>
        <v>#N/A</v>
      </c>
      <c r="V127" s="74" t="s">
        <v>24</v>
      </c>
      <c r="W127" s="73" t="e">
        <f>SUM(BL127:BO127)</f>
        <v>#N/A</v>
      </c>
      <c r="X127" s="75" t="e">
        <f>IF((W127=0)," ",U127/W127)</f>
        <v>#N/A</v>
      </c>
      <c r="Y127" s="76" t="e">
        <f>IF(AND(SUM(BB127:BE127)=0,OR(E127=0,E127=" ",SUM(BB126:BE129)=0))," ",SUM(BB127:BE127))</f>
        <v>#N/A</v>
      </c>
      <c r="Z127" s="77" t="str">
        <f>IF(ISERROR(RANK(Y127,Y126:Y129,0))=TRUE," ",IF(OR(AND(I127="x",O127="x"),AND(I127="x",R127="x"),AND(R127="x",O127="x")),0,RANK(Y127,Y126:Y129,0)))</f>
        <v xml:space="preserve"> </v>
      </c>
      <c r="AA127" s="15" t="s">
        <v>29</v>
      </c>
      <c r="AB127" s="2" t="s">
        <v>30</v>
      </c>
      <c r="AC127" s="2"/>
      <c r="AD127" s="2"/>
      <c r="AE127" s="2" t="str">
        <f>CONCATENATE(4,2,AD125,C125,1)</f>
        <v>42X1</v>
      </c>
      <c r="AF127" s="2" t="str">
        <f>E125</f>
        <v>X</v>
      </c>
      <c r="AG127" s="58">
        <f>IF(AS126=0,0,AS126+1)</f>
        <v>0</v>
      </c>
      <c r="AH127" s="58"/>
      <c r="AI127" s="58" t="s">
        <v>31</v>
      </c>
      <c r="AJ127" s="58"/>
      <c r="AK127" s="60" t="e">
        <f>VLOOKUP(CONCATENATE(AF127,MID(AI127,2,1)),[1]vylosovanie!$C$10:$J$209,8,0)</f>
        <v>#N/A</v>
      </c>
      <c r="AL127" s="60" t="e">
        <f>VLOOKUP(CONCATENATE(AF127,RIGHT(AI127,1)),[1]vylosovanie!$C$10:$J$209,8,0)</f>
        <v>#N/A</v>
      </c>
      <c r="AM127" s="58" t="e">
        <f>VLOOKUP(CONCATENATE(AF127,VLOOKUP(AI127,$BU$6:$BV$11,2,0)),[1]vylosovanie!$C$10:$J$209,8,0)</f>
        <v>#N/A</v>
      </c>
      <c r="AN127" s="8"/>
      <c r="AO127" s="61"/>
      <c r="AP127" s="61"/>
      <c r="AQ127" s="61" t="str">
        <f>CONCATENATE(4,2,AD125,C125,2)</f>
        <v>42X2</v>
      </c>
      <c r="AR127" s="61" t="str">
        <f>E125</f>
        <v>X</v>
      </c>
      <c r="AS127" s="58">
        <f>IF(AG127=0,0,AG127+1)</f>
        <v>0</v>
      </c>
      <c r="AT127" s="58"/>
      <c r="AU127" s="58" t="s">
        <v>32</v>
      </c>
      <c r="AV127" s="58"/>
      <c r="AW127" s="60" t="e">
        <f>VLOOKUP(CONCATENATE(AR127,MID(AU127,2,1)),[1]vylosovanie!$C$10:$J$209,8,0)</f>
        <v>#N/A</v>
      </c>
      <c r="AX127" s="60" t="e">
        <f>VLOOKUP(CONCATENATE(AR127,RIGHT(AU127,1)),[1]vylosovanie!$C$10:$J$209,8,0)</f>
        <v>#N/A</v>
      </c>
      <c r="AY127" s="58" t="e">
        <f>VLOOKUP(CONCATENATE(AR127,VLOOKUP(AU127,$BU$6:$BV$11,2,0)),[1]vylosovanie!$C$10:$J$209,8,0)</f>
        <v>#N/A</v>
      </c>
      <c r="AZ127" s="8"/>
      <c r="BB127" s="39" t="e">
        <f>IF(OR(I127="x",I127="X",I127=""),0,IF(I127=3,2,1))</f>
        <v>#N/A</v>
      </c>
      <c r="BC127" s="39"/>
      <c r="BD127" s="39" t="e">
        <f>IF(OR(O127="x",O127="X",O127=""),0,IF(O127=3,2,1))</f>
        <v>#N/A</v>
      </c>
      <c r="BE127" s="39" t="e">
        <f>IF(OR(R127="x",R127="X",R127=""),0,IF(R127=3,2,1))</f>
        <v>#N/A</v>
      </c>
      <c r="BG127" s="62" t="e">
        <f>IF(OR(I127="x",I127="X"),0,I127)</f>
        <v>#N/A</v>
      </c>
      <c r="BH127" s="62"/>
      <c r="BI127" s="62" t="e">
        <f>IF(OR(O127="x",O127="X"),0,O127)</f>
        <v>#N/A</v>
      </c>
      <c r="BJ127" s="62" t="e">
        <f>IF(OR(R127="x",R127="X"),0,R127)</f>
        <v>#N/A</v>
      </c>
      <c r="BK127" s="63"/>
      <c r="BL127" s="62" t="e">
        <f>IF(OR(K127="x",K127="X"),0,K127)</f>
        <v>#N/A</v>
      </c>
      <c r="BM127" s="62"/>
      <c r="BN127" s="62" t="e">
        <f>IF(OR(Q127="x",Q127="X"),0,Q127)</f>
        <v>#N/A</v>
      </c>
      <c r="BO127" s="62" t="e">
        <f>IF(OR(T127="x",T127="X"),0,T127)</f>
        <v>#N/A</v>
      </c>
      <c r="BP127" s="41"/>
    </row>
    <row r="128" spans="1:68" s="15" customFormat="1" ht="45.75" thickBot="1">
      <c r="A128" s="11" t="str">
        <f>CONCATENATE(E125," 2-3")</f>
        <v>X 2-3</v>
      </c>
      <c r="B128" s="15" t="str">
        <f>CONCATENATE(E125,D128)</f>
        <v>X3</v>
      </c>
      <c r="C128" s="43"/>
      <c r="D128" s="44">
        <v>3</v>
      </c>
      <c r="E128" s="45" t="str">
        <f>IF(ISERROR(VLOOKUP($B128,[1]vylosovanie!$C$10:$M$269,8,0))=TRUE," ",VLOOKUP($B128,[1]vylosovanie!$C$10:$M$269,8,0))</f>
        <v xml:space="preserve"> </v>
      </c>
      <c r="F128" s="45" t="str">
        <f>IF(ISERROR(VLOOKUP($B128,[1]vylosovanie!$C$10:$M$269,9,0))=TRUE," ",VLOOKUP($B128,[1]vylosovanie!$C$10:$M$269,9,0))</f>
        <v xml:space="preserve"> </v>
      </c>
      <c r="G128" s="45" t="str">
        <f>IF(ISERROR(VLOOKUP($B128,[1]vylosovanie!$C$10:$M$269,10,0))=TRUE," ",VLOOKUP($B128,[1]vylosovanie!$C$10:$M$269,10,0))</f>
        <v xml:space="preserve"> </v>
      </c>
      <c r="H128" s="45" t="str">
        <f>IF(ISERROR(VLOOKUP($B128,[1]vylosovanie!$C$10:$M$269,11,0))=TRUE," ",VLOOKUP($B128,[1]vylosovanie!$C$10:$M$269,11,0))</f>
        <v xml:space="preserve"> </v>
      </c>
      <c r="I128" s="64" t="e">
        <f>Q126</f>
        <v>#N/A</v>
      </c>
      <c r="J128" s="65" t="s">
        <v>24</v>
      </c>
      <c r="K128" s="66" t="e">
        <f>O126</f>
        <v>#N/A</v>
      </c>
      <c r="L128" s="78" t="e">
        <f>Q127</f>
        <v>#N/A</v>
      </c>
      <c r="M128" s="79" t="s">
        <v>24</v>
      </c>
      <c r="N128" s="80" t="e">
        <f>O127</f>
        <v>#N/A</v>
      </c>
      <c r="O128" s="67"/>
      <c r="P128" s="68"/>
      <c r="Q128" s="69"/>
      <c r="R128" s="70" t="e">
        <f>VLOOKUP(A130,'[1]zapisy skupiny'!$A$5:$AA$6403,26,0)</f>
        <v>#N/A</v>
      </c>
      <c r="S128" s="65" t="s">
        <v>24</v>
      </c>
      <c r="T128" s="72" t="e">
        <f>VLOOKUP(A130,'[1]zapisy skupiny'!$A$5:$AA$6403,27,0)</f>
        <v>#N/A</v>
      </c>
      <c r="U128" s="73" t="e">
        <f>SUM(BG128:BJ128)</f>
        <v>#N/A</v>
      </c>
      <c r="V128" s="74" t="s">
        <v>24</v>
      </c>
      <c r="W128" s="73" t="e">
        <f>SUM(BL128:BO128)</f>
        <v>#N/A</v>
      </c>
      <c r="X128" s="75" t="e">
        <f>IF((W128=0)," ",U128/W128)</f>
        <v>#N/A</v>
      </c>
      <c r="Y128" s="76" t="e">
        <f>IF(AND(SUM(BB128:BE128)=0,OR(E128=0,E128=" ",SUM(BB126:BE129)=0))," ",SUM(BB128:BE128))</f>
        <v>#N/A</v>
      </c>
      <c r="Z128" s="77" t="str">
        <f>IF(ISERROR(RANK(Y128,Y126:Y129,0))=TRUE," ",IF(OR(AND(I128="x",L128="x"),AND(I128="x",R128="x"),AND(L128="x",R128="x")),0,RANK(Y128,Y126:Y129,0)))</f>
        <v xml:space="preserve"> </v>
      </c>
      <c r="AA128" s="15" t="s">
        <v>33</v>
      </c>
      <c r="AB128" s="2" t="s">
        <v>34</v>
      </c>
      <c r="AC128" s="2"/>
      <c r="AD128" s="2"/>
      <c r="AE128" s="2" t="str">
        <f>CONCATENATE(4,3,AD125,C125,1)</f>
        <v>43X1</v>
      </c>
      <c r="AF128" s="2" t="str">
        <f>E125</f>
        <v>X</v>
      </c>
      <c r="AG128" s="58">
        <f>IF(AS127=0,0,AS127+1)</f>
        <v>0</v>
      </c>
      <c r="AH128" s="58"/>
      <c r="AI128" s="58" t="s">
        <v>35</v>
      </c>
      <c r="AJ128" s="58"/>
      <c r="AK128" s="60" t="e">
        <f>VLOOKUP(CONCATENATE(AF128,MID(AI128,2,1)),[1]vylosovanie!$C$10:$J$209,8,0)</f>
        <v>#N/A</v>
      </c>
      <c r="AL128" s="60" t="e">
        <f>VLOOKUP(CONCATENATE(AF128,RIGHT(AI128,1)),[1]vylosovanie!$C$10:$J$209,8,0)</f>
        <v>#N/A</v>
      </c>
      <c r="AM128" s="58" t="e">
        <f>VLOOKUP(CONCATENATE(AF128,VLOOKUP(AI128,$BU$6:$BV$11,2,0)),[1]vylosovanie!$C$10:$J$209,8,0)</f>
        <v>#N/A</v>
      </c>
      <c r="AN128" s="8"/>
      <c r="AO128" s="61"/>
      <c r="AP128" s="61"/>
      <c r="AQ128" s="61" t="str">
        <f>CONCATENATE(4,3,AD125,C125,2)</f>
        <v>43X2</v>
      </c>
      <c r="AR128" s="61" t="str">
        <f>E125</f>
        <v>X</v>
      </c>
      <c r="AS128" s="58">
        <f>IF(AG128=0,0,AG128+1)</f>
        <v>0</v>
      </c>
      <c r="AT128" s="58"/>
      <c r="AU128" s="58" t="s">
        <v>36</v>
      </c>
      <c r="AV128" s="58"/>
      <c r="AW128" s="60" t="e">
        <f>VLOOKUP(CONCATENATE(AR128,MID(AU128,2,1)),[1]vylosovanie!$C$10:$J$209,8,0)</f>
        <v>#N/A</v>
      </c>
      <c r="AX128" s="60" t="e">
        <f>VLOOKUP(CONCATENATE(AR128,RIGHT(AU128,1)),[1]vylosovanie!$C$10:$J$209,8,0)</f>
        <v>#N/A</v>
      </c>
      <c r="AY128" s="58" t="e">
        <f>VLOOKUP(CONCATENATE(AR128,VLOOKUP(AU128,$BU$6:$BV$11,2,0)),[1]vylosovanie!$C$10:$J$209,8,0)</f>
        <v>#N/A</v>
      </c>
      <c r="AZ128" s="8"/>
      <c r="BB128" s="39" t="e">
        <f>IF(OR(I128="x",I128="X",I128=""),0,IF(I128=3,2,1))</f>
        <v>#N/A</v>
      </c>
      <c r="BC128" s="39" t="e">
        <f>IF(OR(L128="x",L128="X",L128=""),0,IF(L128=3,2,1))</f>
        <v>#N/A</v>
      </c>
      <c r="BD128" s="39"/>
      <c r="BE128" s="39" t="e">
        <f>IF(OR(R128="x",R128="X",R128=""),0,IF(R128=3,2,1))</f>
        <v>#N/A</v>
      </c>
      <c r="BG128" s="62" t="e">
        <f>IF(OR(I128="x",I128="X"),0,I128)</f>
        <v>#N/A</v>
      </c>
      <c r="BH128" s="62" t="e">
        <f>IF(OR(L128="x",L128="X"),0,L128)</f>
        <v>#N/A</v>
      </c>
      <c r="BI128" s="62"/>
      <c r="BJ128" s="62" t="e">
        <f>IF(OR(R128="x",R128="X"),0,R128)</f>
        <v>#N/A</v>
      </c>
      <c r="BK128" s="63"/>
      <c r="BL128" s="62" t="e">
        <f>IF(OR(K128="x",K128="X"),0,K128)</f>
        <v>#N/A</v>
      </c>
      <c r="BM128" s="62" t="e">
        <f>IF(OR(N128="x",N128="X"),0,N128)</f>
        <v>#N/A</v>
      </c>
      <c r="BN128" s="62"/>
      <c r="BO128" s="62" t="e">
        <f>IF(OR(T128="x",T128="X"),0,T128)</f>
        <v>#N/A</v>
      </c>
      <c r="BP128" s="41"/>
    </row>
    <row r="129" spans="1:68" s="15" customFormat="1" ht="45.75" thickBot="1">
      <c r="A129" s="11" t="str">
        <f>CONCATENATE(E125," 2-4")</f>
        <v>X 2-4</v>
      </c>
      <c r="B129" s="15" t="str">
        <f>CONCATENATE(E125,D129)</f>
        <v>X4</v>
      </c>
      <c r="C129" s="43"/>
      <c r="D129" s="44">
        <v>4</v>
      </c>
      <c r="E129" s="45" t="str">
        <f>IF(ISERROR(VLOOKUP($B129,[1]vylosovanie!$C$10:$M$269,8,0))=TRUE," ",VLOOKUP($B129,[1]vylosovanie!$C$10:$M$269,8,0))</f>
        <v xml:space="preserve"> </v>
      </c>
      <c r="F129" s="45" t="str">
        <f>IF(ISERROR(VLOOKUP($B129,[1]vylosovanie!$C$10:$M$269,9,0))=TRUE," ",VLOOKUP($B129,[1]vylosovanie!$C$10:$M$269,9,0))</f>
        <v xml:space="preserve"> </v>
      </c>
      <c r="G129" s="45" t="str">
        <f>IF(ISERROR(VLOOKUP($B129,[1]vylosovanie!$C$10:$M$269,10,0))=TRUE," ",VLOOKUP($B129,[1]vylosovanie!$C$10:$M$269,10,0))</f>
        <v xml:space="preserve"> </v>
      </c>
      <c r="H129" s="45" t="str">
        <f>IF(ISERROR(VLOOKUP($B129,[1]vylosovanie!$C$10:$M$269,11,0))=TRUE," ",VLOOKUP($B129,[1]vylosovanie!$C$10:$M$269,11,0))</f>
        <v xml:space="preserve"> </v>
      </c>
      <c r="I129" s="81" t="e">
        <f>T126</f>
        <v>#N/A</v>
      </c>
      <c r="J129" s="82" t="s">
        <v>24</v>
      </c>
      <c r="K129" s="83" t="e">
        <f>R126</f>
        <v>#N/A</v>
      </c>
      <c r="L129" s="84" t="e">
        <f>T127</f>
        <v>#N/A</v>
      </c>
      <c r="M129" s="85" t="s">
        <v>24</v>
      </c>
      <c r="N129" s="86" t="e">
        <f>R127</f>
        <v>#N/A</v>
      </c>
      <c r="O129" s="84" t="e">
        <f>T128</f>
        <v>#N/A</v>
      </c>
      <c r="P129" s="85" t="s">
        <v>24</v>
      </c>
      <c r="Q129" s="86" t="e">
        <f>R128</f>
        <v>#N/A</v>
      </c>
      <c r="R129" s="87"/>
      <c r="S129" s="88"/>
      <c r="T129" s="88"/>
      <c r="U129" s="89" t="e">
        <f>SUM(BG129:BJ129)</f>
        <v>#N/A</v>
      </c>
      <c r="V129" s="90" t="s">
        <v>24</v>
      </c>
      <c r="W129" s="89" t="e">
        <f>SUM(BL129:BO129)</f>
        <v>#N/A</v>
      </c>
      <c r="X129" s="91" t="e">
        <f>IF((W129=0)," ",U129/W129)</f>
        <v>#N/A</v>
      </c>
      <c r="Y129" s="92" t="e">
        <f>IF(AND(SUM(BB129:BE129)=0,OR(E129=0,E129=" ",SUM(BB126:BE129)=0))," ",SUM(BB129:BE129))</f>
        <v>#N/A</v>
      </c>
      <c r="Z129" s="93" t="str">
        <f>IF(ISERROR(RANK(Y129,Y126:Y129,0))=TRUE," ",IF(OR(AND(I129="x",L129="x"),AND(I129="x",O129="x"),AND(L129="x",O129="x")),0,RANK(Y129,Y126:Y129,0)))</f>
        <v xml:space="preserve"> </v>
      </c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3"/>
      <c r="AP129" s="3"/>
      <c r="AQ129" s="3"/>
      <c r="AR129" s="3"/>
      <c r="AS129" s="2"/>
      <c r="AT129" s="2"/>
      <c r="AU129" s="2"/>
      <c r="AV129" s="2"/>
      <c r="AW129" s="2"/>
      <c r="AX129" s="2"/>
      <c r="AY129" s="2"/>
      <c r="AZ129" s="2"/>
      <c r="BB129" s="39" t="e">
        <f>IF(OR(I129="x",I129="X",I129=""),0,IF(I129=3,2,1))</f>
        <v>#N/A</v>
      </c>
      <c r="BC129" s="39" t="e">
        <f>IF(OR(L129="x",L129="X",L129=""),0,IF(L129=3,2,1))</f>
        <v>#N/A</v>
      </c>
      <c r="BD129" s="39" t="e">
        <f>IF(OR(O129="x",O129="X",O129=""),0,IF(O129=3,2,1))</f>
        <v>#N/A</v>
      </c>
      <c r="BE129" s="39"/>
      <c r="BG129" s="62" t="e">
        <f>IF(OR(I129="x",I129="X"),0,I129)</f>
        <v>#N/A</v>
      </c>
      <c r="BH129" s="62" t="e">
        <f>IF(OR(L129="x",L129="X"),0,L129)</f>
        <v>#N/A</v>
      </c>
      <c r="BI129" s="62" t="e">
        <f>IF(OR(O129="x",O129="X"),0,O129)</f>
        <v>#N/A</v>
      </c>
      <c r="BJ129" s="62"/>
      <c r="BK129" s="63"/>
      <c r="BL129" s="62" t="e">
        <f>IF(OR(K129="x",K129="X"),0,K129)</f>
        <v>#N/A</v>
      </c>
      <c r="BM129" s="62" t="e">
        <f>IF(OR(N129="x",N129="X"),0,N129)</f>
        <v>#N/A</v>
      </c>
      <c r="BN129" s="62" t="e">
        <f>IF(OR(Q129="x",Q129="X"),0,Q129)</f>
        <v>#N/A</v>
      </c>
      <c r="BO129" s="62"/>
      <c r="BP129" s="41"/>
    </row>
    <row r="130" spans="1:68" ht="45.75" thickBot="1">
      <c r="A130" s="11" t="str">
        <f>CONCATENATE(E125," 3-4")</f>
        <v>X 3-4</v>
      </c>
    </row>
    <row r="131" spans="1:68" s="15" customFormat="1" ht="90.75" thickBot="1">
      <c r="A131" s="11" t="str">
        <f>CONCATENATE(E131," 1-2")</f>
        <v>X 1-2</v>
      </c>
      <c r="C131" s="28" t="str">
        <f>IF(C125="X","X",IF(C125-$B$1&gt;=[1]vylosovanie!$O$2,"X",C125+1))</f>
        <v>X</v>
      </c>
      <c r="D131" s="2" t="s">
        <v>6</v>
      </c>
      <c r="E131" s="29" t="str">
        <f>IF(C131="X","X",VLOOKUP(C131,[1]vylosovanie!$T$10:$U$99,2,0))</f>
        <v>X</v>
      </c>
      <c r="F131" s="30" t="s">
        <v>7</v>
      </c>
      <c r="G131" s="6" t="s">
        <v>8</v>
      </c>
      <c r="H131" s="6" t="s">
        <v>9</v>
      </c>
      <c r="I131" s="31">
        <v>1</v>
      </c>
      <c r="J131" s="32"/>
      <c r="K131" s="33"/>
      <c r="L131" s="31">
        <v>2</v>
      </c>
      <c r="M131" s="32"/>
      <c r="N131" s="33"/>
      <c r="O131" s="31">
        <v>3</v>
      </c>
      <c r="P131" s="32"/>
      <c r="Q131" s="33"/>
      <c r="R131" s="31">
        <v>4</v>
      </c>
      <c r="S131" s="32"/>
      <c r="T131" s="33"/>
      <c r="U131" s="34" t="s">
        <v>10</v>
      </c>
      <c r="V131" s="35"/>
      <c r="W131" s="36"/>
      <c r="X131" s="37" t="s">
        <v>11</v>
      </c>
      <c r="Y131" s="37" t="s">
        <v>12</v>
      </c>
      <c r="Z131" s="37" t="s">
        <v>13</v>
      </c>
      <c r="AA131" s="2" t="s">
        <v>14</v>
      </c>
      <c r="AB131" s="2"/>
      <c r="AD131" s="2" t="str">
        <f>IF(C131&lt;10,0,"")</f>
        <v/>
      </c>
      <c r="AE131" s="2" t="s">
        <v>15</v>
      </c>
      <c r="AF131" s="2"/>
      <c r="AG131" s="38" t="s">
        <v>16</v>
      </c>
      <c r="AH131" s="39" t="s">
        <v>17</v>
      </c>
      <c r="AI131" s="39" t="s">
        <v>18</v>
      </c>
      <c r="AJ131" s="39" t="s">
        <v>19</v>
      </c>
      <c r="AK131" s="39" t="s">
        <v>20</v>
      </c>
      <c r="AL131" s="39" t="s">
        <v>20</v>
      </c>
      <c r="AM131" s="39" t="s">
        <v>21</v>
      </c>
      <c r="AN131" s="10"/>
      <c r="AO131" s="40"/>
      <c r="AP131" s="40" t="str">
        <f>IF(C131&lt;10,0,"")</f>
        <v/>
      </c>
      <c r="AQ131" s="2" t="s">
        <v>15</v>
      </c>
      <c r="AR131" s="40"/>
      <c r="AS131" s="38" t="s">
        <v>16</v>
      </c>
      <c r="AT131" s="39" t="s">
        <v>17</v>
      </c>
      <c r="AU131" s="39" t="s">
        <v>18</v>
      </c>
      <c r="AV131" s="39" t="s">
        <v>19</v>
      </c>
      <c r="AW131" s="39" t="s">
        <v>20</v>
      </c>
      <c r="AX131" s="39" t="s">
        <v>20</v>
      </c>
      <c r="AY131" s="39" t="s">
        <v>21</v>
      </c>
      <c r="AZ131" s="10"/>
      <c r="BB131" s="6">
        <v>1</v>
      </c>
      <c r="BC131" s="6">
        <v>2</v>
      </c>
      <c r="BD131" s="6">
        <v>3</v>
      </c>
      <c r="BE131" s="6">
        <v>4</v>
      </c>
      <c r="BG131" s="15" t="s">
        <v>22</v>
      </c>
      <c r="BI131" s="8"/>
      <c r="BJ131" s="41"/>
      <c r="BK131" s="42"/>
      <c r="BL131" s="15" t="s">
        <v>23</v>
      </c>
      <c r="BN131" s="8"/>
      <c r="BO131" s="41"/>
      <c r="BP131" s="41"/>
    </row>
    <row r="132" spans="1:68" s="15" customFormat="1" ht="45.75" thickBot="1">
      <c r="A132" s="11" t="str">
        <f>CONCATENATE(E131," 1-3")</f>
        <v>X 1-3</v>
      </c>
      <c r="B132" s="15" t="str">
        <f>CONCATENATE(E131,D132)</f>
        <v>X1</v>
      </c>
      <c r="C132" s="43" t="str">
        <f>$E$1</f>
        <v>MŽ</v>
      </c>
      <c r="D132" s="44">
        <v>1</v>
      </c>
      <c r="E132" s="45" t="str">
        <f>IF(ISERROR(VLOOKUP($B132,[1]vylosovanie!$C$10:$M$269,8,0))=TRUE," ",VLOOKUP($B132,[1]vylosovanie!$C$10:$M$269,8,0))</f>
        <v xml:space="preserve"> </v>
      </c>
      <c r="F132" s="45" t="str">
        <f>IF(ISERROR(VLOOKUP($B132,[1]vylosovanie!$C$10:$M$269,9,0))=TRUE," ",VLOOKUP($B132,[1]vylosovanie!$C$10:$M$269,9,0))</f>
        <v xml:space="preserve"> </v>
      </c>
      <c r="G132" s="45" t="str">
        <f>IF(ISERROR(VLOOKUP($B132,[1]vylosovanie!$C$10:$M$269,10,0))=TRUE," ",VLOOKUP($B132,[1]vylosovanie!$C$10:$M$269,10,0))</f>
        <v xml:space="preserve"> </v>
      </c>
      <c r="H132" s="45" t="str">
        <f>IF(ISERROR(VLOOKUP($B132,[1]vylosovanie!$C$10:$M$269,11,0))=TRUE," ",VLOOKUP($B132,[1]vylosovanie!$C$10:$M$269,11,0))</f>
        <v xml:space="preserve"> </v>
      </c>
      <c r="I132" s="46"/>
      <c r="J132" s="47"/>
      <c r="K132" s="48"/>
      <c r="L132" s="49" t="e">
        <f>VLOOKUP(A131,'[1]zapisy skupiny'!$A$5:$AA$6403,26,0)</f>
        <v>#N/A</v>
      </c>
      <c r="M132" s="50" t="s">
        <v>24</v>
      </c>
      <c r="N132" s="51" t="e">
        <f>VLOOKUP(A131,'[1]zapisy skupiny'!$A$5:$AA$6403,27,0)</f>
        <v>#N/A</v>
      </c>
      <c r="O132" s="49" t="e">
        <f>VLOOKUP(A132,'[1]zapisy skupiny'!$A$5:$AA$6403,26,0)</f>
        <v>#N/A</v>
      </c>
      <c r="P132" s="50" t="s">
        <v>24</v>
      </c>
      <c r="Q132" s="51" t="e">
        <f>VLOOKUP(A132,'[1]zapisy skupiny'!$A$5:$AA$6403,27,0)</f>
        <v>#N/A</v>
      </c>
      <c r="R132" s="49" t="e">
        <f>VLOOKUP(A133,'[1]zapisy skupiny'!$A$5:$AA$6403,26,0)</f>
        <v>#N/A</v>
      </c>
      <c r="S132" s="50" t="s">
        <v>24</v>
      </c>
      <c r="T132" s="52" t="e">
        <f>VLOOKUP(A133,'[1]zapisy skupiny'!$A$5:$AA$6403,27,0)</f>
        <v>#N/A</v>
      </c>
      <c r="U132" s="53" t="e">
        <f>SUM(BG132:BJ132)</f>
        <v>#N/A</v>
      </c>
      <c r="V132" s="54" t="s">
        <v>24</v>
      </c>
      <c r="W132" s="53" t="e">
        <f>SUM(BL132:BO132)</f>
        <v>#N/A</v>
      </c>
      <c r="X132" s="55" t="e">
        <f>IF((W132=0)," ",U132/W132)</f>
        <v>#N/A</v>
      </c>
      <c r="Y132" s="56" t="e">
        <f>IF(AND(SUM(BB132:BE132)=0,OR(E132=0,E132=" ",SUM(BB132:BE135)=0))," ",SUM(BB132:BE132))</f>
        <v>#N/A</v>
      </c>
      <c r="Z132" s="57" t="str">
        <f>IF(ISERROR(RANK(Y132,Y132:Y135,0))=TRUE," ",IF(OR(AND(O132="x",L132="x"),AND(L132="x",R132="x"),AND(R132="x",O132="x")),0,RANK(Y132,Y132:Y135,0)))</f>
        <v xml:space="preserve"> </v>
      </c>
      <c r="AA132" s="15" t="s">
        <v>25</v>
      </c>
      <c r="AB132" s="2" t="s">
        <v>26</v>
      </c>
      <c r="AC132" s="2"/>
      <c r="AD132" s="2"/>
      <c r="AE132" s="2" t="str">
        <f>CONCATENATE(4,1,AD131,C131,1)</f>
        <v>41X1</v>
      </c>
      <c r="AF132" s="2" t="str">
        <f>E131</f>
        <v>X</v>
      </c>
      <c r="AG132" s="58">
        <f>IF(C131="X",0,AG127+1)</f>
        <v>0</v>
      </c>
      <c r="AH132" s="58"/>
      <c r="AI132" s="59" t="s">
        <v>27</v>
      </c>
      <c r="AJ132" s="58"/>
      <c r="AK132" s="60" t="e">
        <f>VLOOKUP(CONCATENATE(AF132,MID(AI132,2,1)),[1]vylosovanie!$C$10:$J$209,8,0)</f>
        <v>#N/A</v>
      </c>
      <c r="AL132" s="60" t="e">
        <f>VLOOKUP(CONCATENATE(AF132,RIGHT(AI132,1)),[1]vylosovanie!$C$10:$J$209,8,0)</f>
        <v>#N/A</v>
      </c>
      <c r="AM132" s="58" t="e">
        <f>VLOOKUP(CONCATENATE(AF132,VLOOKUP(AI132,$BU$6:$BV$11,2,0)),[1]vylosovanie!$C$10:$J$209,8,0)</f>
        <v>#N/A</v>
      </c>
      <c r="AN132" s="8"/>
      <c r="AO132" s="61"/>
      <c r="AP132" s="61"/>
      <c r="AQ132" s="61" t="str">
        <f>CONCATENATE(4,1,AD131,C131,2)</f>
        <v>41X2</v>
      </c>
      <c r="AR132" s="61" t="str">
        <f>E131</f>
        <v>X</v>
      </c>
      <c r="AS132" s="58">
        <f>IF(AG132=0,0,AG132+1)</f>
        <v>0</v>
      </c>
      <c r="AT132" s="58"/>
      <c r="AU132" s="58" t="s">
        <v>28</v>
      </c>
      <c r="AV132" s="58"/>
      <c r="AW132" s="60" t="e">
        <f>VLOOKUP(CONCATENATE(AR132,MID(AU132,2,1)),[1]vylosovanie!$C$10:$J$209,8,0)</f>
        <v>#N/A</v>
      </c>
      <c r="AX132" s="60" t="e">
        <f>VLOOKUP(CONCATENATE(AR132,RIGHT(AU132,1)),[1]vylosovanie!$C$10:$J$209,8,0)</f>
        <v>#N/A</v>
      </c>
      <c r="AY132" s="58" t="e">
        <f>VLOOKUP(CONCATENATE(AR132,VLOOKUP(AU132,$BU$6:$BV$11,2,0)),[1]vylosovanie!$C$10:$J$209,8,0)</f>
        <v>#N/A</v>
      </c>
      <c r="AZ132" s="8"/>
      <c r="BB132" s="39"/>
      <c r="BC132" s="39" t="e">
        <f>IF(OR(L132="x",L132="X",L132=""),0,IF(L132=3,2,1))</f>
        <v>#N/A</v>
      </c>
      <c r="BD132" s="39" t="e">
        <f>IF(OR(O132="x",O132="X",O132=""),0,IF(O132=3,2,1))</f>
        <v>#N/A</v>
      </c>
      <c r="BE132" s="39" t="e">
        <f>IF(OR(R132="x",R132="X",R132=""),0,IF(R132=3,2,1))</f>
        <v>#N/A</v>
      </c>
      <c r="BG132" s="62"/>
      <c r="BH132" s="62" t="e">
        <f>IF(OR(L132="x",L132="X"),0,L132)</f>
        <v>#N/A</v>
      </c>
      <c r="BI132" s="62" t="e">
        <f>IF(OR(O132="x",O132="X"),0,O132)</f>
        <v>#N/A</v>
      </c>
      <c r="BJ132" s="62" t="e">
        <f>IF(OR(R132="x",R132="X"),0,R132)</f>
        <v>#N/A</v>
      </c>
      <c r="BK132" s="63"/>
      <c r="BL132" s="62"/>
      <c r="BM132" s="62" t="e">
        <f>IF(OR(N132="x",N132="X"),0,N132)</f>
        <v>#N/A</v>
      </c>
      <c r="BN132" s="62" t="e">
        <f>IF(OR(Q132="x",Q132="X"),0,Q132)</f>
        <v>#N/A</v>
      </c>
      <c r="BO132" s="62" t="e">
        <f>IF(OR(T132="x",T132="X"),0,T132)</f>
        <v>#N/A</v>
      </c>
      <c r="BP132" s="41"/>
    </row>
    <row r="133" spans="1:68" s="15" customFormat="1" ht="45.75" thickBot="1">
      <c r="A133" s="11" t="str">
        <f>CONCATENATE(E131," 1-4")</f>
        <v>X 1-4</v>
      </c>
      <c r="B133" s="15" t="str">
        <f>CONCATENATE(E131,D133)</f>
        <v>X2</v>
      </c>
      <c r="C133" s="43"/>
      <c r="D133" s="44">
        <v>2</v>
      </c>
      <c r="E133" s="45" t="str">
        <f>IF(ISERROR(VLOOKUP($B133,[1]vylosovanie!$C$10:$M$269,8,0))=TRUE," ",VLOOKUP($B133,[1]vylosovanie!$C$10:$M$269,8,0))</f>
        <v xml:space="preserve"> </v>
      </c>
      <c r="F133" s="45" t="str">
        <f>IF(ISERROR(VLOOKUP($B133,[1]vylosovanie!$C$10:$M$269,9,0))=TRUE," ",VLOOKUP($B133,[1]vylosovanie!$C$10:$M$269,9,0))</f>
        <v xml:space="preserve"> </v>
      </c>
      <c r="G133" s="45" t="str">
        <f>IF(ISERROR(VLOOKUP($B133,[1]vylosovanie!$C$10:$M$269,10,0))=TRUE," ",VLOOKUP($B133,[1]vylosovanie!$C$10:$M$269,10,0))</f>
        <v xml:space="preserve"> </v>
      </c>
      <c r="H133" s="45" t="str">
        <f>IF(ISERROR(VLOOKUP($B133,[1]vylosovanie!$C$10:$M$269,11,0))=TRUE," ",VLOOKUP($B133,[1]vylosovanie!$C$10:$M$269,11,0))</f>
        <v xml:space="preserve"> </v>
      </c>
      <c r="I133" s="64" t="e">
        <f>N132</f>
        <v>#N/A</v>
      </c>
      <c r="J133" s="65" t="s">
        <v>24</v>
      </c>
      <c r="K133" s="66" t="e">
        <f>L132</f>
        <v>#N/A</v>
      </c>
      <c r="L133" s="67"/>
      <c r="M133" s="68"/>
      <c r="N133" s="69"/>
      <c r="O133" s="70" t="e">
        <f>VLOOKUP(A134,'[1]zapisy skupiny'!$A$5:$AA$6403,26,0)</f>
        <v>#N/A</v>
      </c>
      <c r="P133" s="65" t="s">
        <v>24</v>
      </c>
      <c r="Q133" s="71" t="e">
        <f>VLOOKUP(A134,'[1]zapisy skupiny'!$A$5:$AA$6403,27,0)</f>
        <v>#N/A</v>
      </c>
      <c r="R133" s="70" t="e">
        <f>VLOOKUP(A135,'[1]zapisy skupiny'!$A$5:$AA$6403,26,0)</f>
        <v>#N/A</v>
      </c>
      <c r="S133" s="65" t="s">
        <v>24</v>
      </c>
      <c r="T133" s="72" t="e">
        <f>VLOOKUP(A135,'[1]zapisy skupiny'!$A$5:$AA$6403,27,0)</f>
        <v>#N/A</v>
      </c>
      <c r="U133" s="73" t="e">
        <f>SUM(BG133:BJ133)</f>
        <v>#N/A</v>
      </c>
      <c r="V133" s="74" t="s">
        <v>24</v>
      </c>
      <c r="W133" s="73" t="e">
        <f>SUM(BL133:BO133)</f>
        <v>#N/A</v>
      </c>
      <c r="X133" s="75" t="e">
        <f>IF((W133=0)," ",U133/W133)</f>
        <v>#N/A</v>
      </c>
      <c r="Y133" s="76" t="e">
        <f>IF(AND(SUM(BB133:BE133)=0,OR(E133=0,E133=" ",SUM(BB132:BE135)=0))," ",SUM(BB133:BE133))</f>
        <v>#N/A</v>
      </c>
      <c r="Z133" s="77" t="str">
        <f>IF(ISERROR(RANK(Y133,Y132:Y135,0))=TRUE," ",IF(OR(AND(I133="x",O133="x"),AND(I133="x",R133="x"),AND(R133="x",O133="x")),0,RANK(Y133,Y132:Y135,0)))</f>
        <v xml:space="preserve"> </v>
      </c>
      <c r="AA133" s="15" t="s">
        <v>29</v>
      </c>
      <c r="AB133" s="2" t="s">
        <v>30</v>
      </c>
      <c r="AC133" s="2"/>
      <c r="AD133" s="2"/>
      <c r="AE133" s="2" t="str">
        <f>CONCATENATE(4,2,AD131,C131,1)</f>
        <v>42X1</v>
      </c>
      <c r="AF133" s="2" t="str">
        <f>E131</f>
        <v>X</v>
      </c>
      <c r="AG133" s="58">
        <f>IF(AS132=0,0,AS132+1)</f>
        <v>0</v>
      </c>
      <c r="AH133" s="58"/>
      <c r="AI133" s="58" t="s">
        <v>31</v>
      </c>
      <c r="AJ133" s="58"/>
      <c r="AK133" s="60" t="e">
        <f>VLOOKUP(CONCATENATE(AF133,MID(AI133,2,1)),[1]vylosovanie!$C$10:$J$209,8,0)</f>
        <v>#N/A</v>
      </c>
      <c r="AL133" s="60" t="e">
        <f>VLOOKUP(CONCATENATE(AF133,RIGHT(AI133,1)),[1]vylosovanie!$C$10:$J$209,8,0)</f>
        <v>#N/A</v>
      </c>
      <c r="AM133" s="58" t="e">
        <f>VLOOKUP(CONCATENATE(AF133,VLOOKUP(AI133,$BU$6:$BV$11,2,0)),[1]vylosovanie!$C$10:$J$209,8,0)</f>
        <v>#N/A</v>
      </c>
      <c r="AN133" s="8"/>
      <c r="AO133" s="61"/>
      <c r="AP133" s="61"/>
      <c r="AQ133" s="61" t="str">
        <f>CONCATENATE(4,2,AD131,C131,2)</f>
        <v>42X2</v>
      </c>
      <c r="AR133" s="61" t="str">
        <f>E131</f>
        <v>X</v>
      </c>
      <c r="AS133" s="58">
        <f>IF(AG133=0,0,AG133+1)</f>
        <v>0</v>
      </c>
      <c r="AT133" s="58"/>
      <c r="AU133" s="58" t="s">
        <v>32</v>
      </c>
      <c r="AV133" s="58"/>
      <c r="AW133" s="60" t="e">
        <f>VLOOKUP(CONCATENATE(AR133,MID(AU133,2,1)),[1]vylosovanie!$C$10:$J$209,8,0)</f>
        <v>#N/A</v>
      </c>
      <c r="AX133" s="60" t="e">
        <f>VLOOKUP(CONCATENATE(AR133,RIGHT(AU133,1)),[1]vylosovanie!$C$10:$J$209,8,0)</f>
        <v>#N/A</v>
      </c>
      <c r="AY133" s="58" t="e">
        <f>VLOOKUP(CONCATENATE(AR133,VLOOKUP(AU133,$BU$6:$BV$11,2,0)),[1]vylosovanie!$C$10:$J$209,8,0)</f>
        <v>#N/A</v>
      </c>
      <c r="AZ133" s="8"/>
      <c r="BB133" s="39" t="e">
        <f>IF(OR(I133="x",I133="X",I133=""),0,IF(I133=3,2,1))</f>
        <v>#N/A</v>
      </c>
      <c r="BC133" s="39"/>
      <c r="BD133" s="39" t="e">
        <f>IF(OR(O133="x",O133="X",O133=""),0,IF(O133=3,2,1))</f>
        <v>#N/A</v>
      </c>
      <c r="BE133" s="39" t="e">
        <f>IF(OR(R133="x",R133="X",R133=""),0,IF(R133=3,2,1))</f>
        <v>#N/A</v>
      </c>
      <c r="BG133" s="62" t="e">
        <f>IF(OR(I133="x",I133="X"),0,I133)</f>
        <v>#N/A</v>
      </c>
      <c r="BH133" s="62"/>
      <c r="BI133" s="62" t="e">
        <f>IF(OR(O133="x",O133="X"),0,O133)</f>
        <v>#N/A</v>
      </c>
      <c r="BJ133" s="62" t="e">
        <f>IF(OR(R133="x",R133="X"),0,R133)</f>
        <v>#N/A</v>
      </c>
      <c r="BK133" s="63"/>
      <c r="BL133" s="62" t="e">
        <f>IF(OR(K133="x",K133="X"),0,K133)</f>
        <v>#N/A</v>
      </c>
      <c r="BM133" s="62"/>
      <c r="BN133" s="62" t="e">
        <f>IF(OR(Q133="x",Q133="X"),0,Q133)</f>
        <v>#N/A</v>
      </c>
      <c r="BO133" s="62" t="e">
        <f>IF(OR(T133="x",T133="X"),0,T133)</f>
        <v>#N/A</v>
      </c>
      <c r="BP133" s="41"/>
    </row>
    <row r="134" spans="1:68" s="15" customFormat="1" ht="45.75" thickBot="1">
      <c r="A134" s="11" t="str">
        <f>CONCATENATE(E131," 2-3")</f>
        <v>X 2-3</v>
      </c>
      <c r="B134" s="15" t="str">
        <f>CONCATENATE(E131,D134)</f>
        <v>X3</v>
      </c>
      <c r="C134" s="43"/>
      <c r="D134" s="44">
        <v>3</v>
      </c>
      <c r="E134" s="45" t="str">
        <f>IF(ISERROR(VLOOKUP($B134,[1]vylosovanie!$C$10:$M$269,8,0))=TRUE," ",VLOOKUP($B134,[1]vylosovanie!$C$10:$M$269,8,0))</f>
        <v xml:space="preserve"> </v>
      </c>
      <c r="F134" s="45" t="str">
        <f>IF(ISERROR(VLOOKUP($B134,[1]vylosovanie!$C$10:$M$269,9,0))=TRUE," ",VLOOKUP($B134,[1]vylosovanie!$C$10:$M$269,9,0))</f>
        <v xml:space="preserve"> </v>
      </c>
      <c r="G134" s="45" t="str">
        <f>IF(ISERROR(VLOOKUP($B134,[1]vylosovanie!$C$10:$M$269,10,0))=TRUE," ",VLOOKUP($B134,[1]vylosovanie!$C$10:$M$269,10,0))</f>
        <v xml:space="preserve"> </v>
      </c>
      <c r="H134" s="45" t="str">
        <f>IF(ISERROR(VLOOKUP($B134,[1]vylosovanie!$C$10:$M$269,11,0))=TRUE," ",VLOOKUP($B134,[1]vylosovanie!$C$10:$M$269,11,0))</f>
        <v xml:space="preserve"> </v>
      </c>
      <c r="I134" s="64" t="e">
        <f>Q132</f>
        <v>#N/A</v>
      </c>
      <c r="J134" s="65" t="s">
        <v>24</v>
      </c>
      <c r="K134" s="66" t="e">
        <f>O132</f>
        <v>#N/A</v>
      </c>
      <c r="L134" s="78" t="e">
        <f>Q133</f>
        <v>#N/A</v>
      </c>
      <c r="M134" s="79" t="s">
        <v>24</v>
      </c>
      <c r="N134" s="80" t="e">
        <f>O133</f>
        <v>#N/A</v>
      </c>
      <c r="O134" s="67"/>
      <c r="P134" s="68"/>
      <c r="Q134" s="69"/>
      <c r="R134" s="70" t="e">
        <f>VLOOKUP(A136,'[1]zapisy skupiny'!$A$5:$AA$6403,26,0)</f>
        <v>#N/A</v>
      </c>
      <c r="S134" s="65" t="s">
        <v>24</v>
      </c>
      <c r="T134" s="72" t="e">
        <f>VLOOKUP(A136,'[1]zapisy skupiny'!$A$5:$AA$6403,27,0)</f>
        <v>#N/A</v>
      </c>
      <c r="U134" s="73" t="e">
        <f>SUM(BG134:BJ134)</f>
        <v>#N/A</v>
      </c>
      <c r="V134" s="74" t="s">
        <v>24</v>
      </c>
      <c r="W134" s="73" t="e">
        <f>SUM(BL134:BO134)</f>
        <v>#N/A</v>
      </c>
      <c r="X134" s="75" t="e">
        <f>IF((W134=0)," ",U134/W134)</f>
        <v>#N/A</v>
      </c>
      <c r="Y134" s="76" t="e">
        <f>IF(AND(SUM(BB134:BE134)=0,OR(E134=0,E134=" ",SUM(BB132:BE135)=0))," ",SUM(BB134:BE134))</f>
        <v>#N/A</v>
      </c>
      <c r="Z134" s="77" t="str">
        <f>IF(ISERROR(RANK(Y134,Y132:Y135,0))=TRUE," ",IF(OR(AND(I134="x",L134="x"),AND(I134="x",R134="x"),AND(L134="x",R134="x")),0,RANK(Y134,Y132:Y135,0)))</f>
        <v xml:space="preserve"> </v>
      </c>
      <c r="AA134" s="15" t="s">
        <v>33</v>
      </c>
      <c r="AB134" s="2" t="s">
        <v>34</v>
      </c>
      <c r="AC134" s="2"/>
      <c r="AD134" s="2"/>
      <c r="AE134" s="2" t="str">
        <f>CONCATENATE(4,3,AD131,C131,1)</f>
        <v>43X1</v>
      </c>
      <c r="AF134" s="2" t="str">
        <f>E131</f>
        <v>X</v>
      </c>
      <c r="AG134" s="58">
        <f>IF(AS133=0,0,AS133+1)</f>
        <v>0</v>
      </c>
      <c r="AH134" s="58"/>
      <c r="AI134" s="58" t="s">
        <v>35</v>
      </c>
      <c r="AJ134" s="58"/>
      <c r="AK134" s="60" t="e">
        <f>VLOOKUP(CONCATENATE(AF134,MID(AI134,2,1)),[1]vylosovanie!$C$10:$J$209,8,0)</f>
        <v>#N/A</v>
      </c>
      <c r="AL134" s="60" t="e">
        <f>VLOOKUP(CONCATENATE(AF134,RIGHT(AI134,1)),[1]vylosovanie!$C$10:$J$209,8,0)</f>
        <v>#N/A</v>
      </c>
      <c r="AM134" s="58" t="e">
        <f>VLOOKUP(CONCATENATE(AF134,VLOOKUP(AI134,$BU$6:$BV$11,2,0)),[1]vylosovanie!$C$10:$J$209,8,0)</f>
        <v>#N/A</v>
      </c>
      <c r="AN134" s="8"/>
      <c r="AO134" s="61"/>
      <c r="AP134" s="61"/>
      <c r="AQ134" s="61" t="str">
        <f>CONCATENATE(4,3,AD131,C131,2)</f>
        <v>43X2</v>
      </c>
      <c r="AR134" s="61" t="str">
        <f>E131</f>
        <v>X</v>
      </c>
      <c r="AS134" s="58">
        <f>IF(AG134=0,0,AG134+1)</f>
        <v>0</v>
      </c>
      <c r="AT134" s="58"/>
      <c r="AU134" s="58" t="s">
        <v>36</v>
      </c>
      <c r="AV134" s="58"/>
      <c r="AW134" s="60" t="e">
        <f>VLOOKUP(CONCATENATE(AR134,MID(AU134,2,1)),[1]vylosovanie!$C$10:$J$209,8,0)</f>
        <v>#N/A</v>
      </c>
      <c r="AX134" s="60" t="e">
        <f>VLOOKUP(CONCATENATE(AR134,RIGHT(AU134,1)),[1]vylosovanie!$C$10:$J$209,8,0)</f>
        <v>#N/A</v>
      </c>
      <c r="AY134" s="58" t="e">
        <f>VLOOKUP(CONCATENATE(AR134,VLOOKUP(AU134,$BU$6:$BV$11,2,0)),[1]vylosovanie!$C$10:$J$209,8,0)</f>
        <v>#N/A</v>
      </c>
      <c r="AZ134" s="8"/>
      <c r="BB134" s="39" t="e">
        <f>IF(OR(I134="x",I134="X",I134=""),0,IF(I134=3,2,1))</f>
        <v>#N/A</v>
      </c>
      <c r="BC134" s="39" t="e">
        <f>IF(OR(L134="x",L134="X",L134=""),0,IF(L134=3,2,1))</f>
        <v>#N/A</v>
      </c>
      <c r="BD134" s="39"/>
      <c r="BE134" s="39" t="e">
        <f>IF(OR(R134="x",R134="X",R134=""),0,IF(R134=3,2,1))</f>
        <v>#N/A</v>
      </c>
      <c r="BG134" s="62" t="e">
        <f>IF(OR(I134="x",I134="X"),0,I134)</f>
        <v>#N/A</v>
      </c>
      <c r="BH134" s="62" t="e">
        <f>IF(OR(L134="x",L134="X"),0,L134)</f>
        <v>#N/A</v>
      </c>
      <c r="BI134" s="62"/>
      <c r="BJ134" s="62" t="e">
        <f>IF(OR(R134="x",R134="X"),0,R134)</f>
        <v>#N/A</v>
      </c>
      <c r="BK134" s="63"/>
      <c r="BL134" s="62" t="e">
        <f>IF(OR(K134="x",K134="X"),0,K134)</f>
        <v>#N/A</v>
      </c>
      <c r="BM134" s="62" t="e">
        <f>IF(OR(N134="x",N134="X"),0,N134)</f>
        <v>#N/A</v>
      </c>
      <c r="BN134" s="62"/>
      <c r="BO134" s="62" t="e">
        <f>IF(OR(T134="x",T134="X"),0,T134)</f>
        <v>#N/A</v>
      </c>
      <c r="BP134" s="41"/>
    </row>
    <row r="135" spans="1:68" s="15" customFormat="1" ht="45.75" thickBot="1">
      <c r="A135" s="11" t="str">
        <f>CONCATENATE(E131," 2-4")</f>
        <v>X 2-4</v>
      </c>
      <c r="B135" s="15" t="str">
        <f>CONCATENATE(E131,D135)</f>
        <v>X4</v>
      </c>
      <c r="C135" s="43"/>
      <c r="D135" s="44">
        <v>4</v>
      </c>
      <c r="E135" s="45" t="str">
        <f>IF(ISERROR(VLOOKUP($B135,[1]vylosovanie!$C$10:$M$269,8,0))=TRUE," ",VLOOKUP($B135,[1]vylosovanie!$C$10:$M$269,8,0))</f>
        <v xml:space="preserve"> </v>
      </c>
      <c r="F135" s="45" t="str">
        <f>IF(ISERROR(VLOOKUP($B135,[1]vylosovanie!$C$10:$M$269,9,0))=TRUE," ",VLOOKUP($B135,[1]vylosovanie!$C$10:$M$269,9,0))</f>
        <v xml:space="preserve"> </v>
      </c>
      <c r="G135" s="45" t="str">
        <f>IF(ISERROR(VLOOKUP($B135,[1]vylosovanie!$C$10:$M$269,10,0))=TRUE," ",VLOOKUP($B135,[1]vylosovanie!$C$10:$M$269,10,0))</f>
        <v xml:space="preserve"> </v>
      </c>
      <c r="H135" s="45" t="str">
        <f>IF(ISERROR(VLOOKUP($B135,[1]vylosovanie!$C$10:$M$269,11,0))=TRUE," ",VLOOKUP($B135,[1]vylosovanie!$C$10:$M$269,11,0))</f>
        <v xml:space="preserve"> </v>
      </c>
      <c r="I135" s="81" t="e">
        <f>T132</f>
        <v>#N/A</v>
      </c>
      <c r="J135" s="82" t="s">
        <v>24</v>
      </c>
      <c r="K135" s="83" t="e">
        <f>R132</f>
        <v>#N/A</v>
      </c>
      <c r="L135" s="84" t="e">
        <f>T133</f>
        <v>#N/A</v>
      </c>
      <c r="M135" s="85" t="s">
        <v>24</v>
      </c>
      <c r="N135" s="86" t="e">
        <f>R133</f>
        <v>#N/A</v>
      </c>
      <c r="O135" s="84" t="e">
        <f>T134</f>
        <v>#N/A</v>
      </c>
      <c r="P135" s="85" t="s">
        <v>24</v>
      </c>
      <c r="Q135" s="86" t="e">
        <f>R134</f>
        <v>#N/A</v>
      </c>
      <c r="R135" s="87"/>
      <c r="S135" s="88"/>
      <c r="T135" s="88"/>
      <c r="U135" s="89" t="e">
        <f>SUM(BG135:BJ135)</f>
        <v>#N/A</v>
      </c>
      <c r="V135" s="90" t="s">
        <v>24</v>
      </c>
      <c r="W135" s="89" t="e">
        <f>SUM(BL135:BO135)</f>
        <v>#N/A</v>
      </c>
      <c r="X135" s="91" t="e">
        <f>IF((W135=0)," ",U135/W135)</f>
        <v>#N/A</v>
      </c>
      <c r="Y135" s="92" t="e">
        <f>IF(AND(SUM(BB135:BE135)=0,OR(E135=0,E135=" ",SUM(BB132:BE135)=0))," ",SUM(BB135:BE135))</f>
        <v>#N/A</v>
      </c>
      <c r="Z135" s="93" t="str">
        <f>IF(ISERROR(RANK(Y135,Y132:Y135,0))=TRUE," ",IF(OR(AND(I135="x",L135="x"),AND(I135="x",O135="x"),AND(L135="x",O135="x")),0,RANK(Y135,Y132:Y135,0)))</f>
        <v xml:space="preserve"> </v>
      </c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3"/>
      <c r="AP135" s="3"/>
      <c r="AQ135" s="3"/>
      <c r="AR135" s="3"/>
      <c r="AS135" s="2"/>
      <c r="AT135" s="2"/>
      <c r="AU135" s="2"/>
      <c r="AV135" s="2"/>
      <c r="AW135" s="2"/>
      <c r="AX135" s="2"/>
      <c r="AY135" s="2"/>
      <c r="AZ135" s="2"/>
      <c r="BB135" s="39" t="e">
        <f>IF(OR(I135="x",I135="X",I135=""),0,IF(I135=3,2,1))</f>
        <v>#N/A</v>
      </c>
      <c r="BC135" s="39" t="e">
        <f>IF(OR(L135="x",L135="X",L135=""),0,IF(L135=3,2,1))</f>
        <v>#N/A</v>
      </c>
      <c r="BD135" s="39" t="e">
        <f>IF(OR(O135="x",O135="X",O135=""),0,IF(O135=3,2,1))</f>
        <v>#N/A</v>
      </c>
      <c r="BE135" s="39"/>
      <c r="BG135" s="62" t="e">
        <f>IF(OR(I135="x",I135="X"),0,I135)</f>
        <v>#N/A</v>
      </c>
      <c r="BH135" s="62" t="e">
        <f>IF(OR(L135="x",L135="X"),0,L135)</f>
        <v>#N/A</v>
      </c>
      <c r="BI135" s="62" t="e">
        <f>IF(OR(O135="x",O135="X"),0,O135)</f>
        <v>#N/A</v>
      </c>
      <c r="BJ135" s="62"/>
      <c r="BK135" s="63"/>
      <c r="BL135" s="62" t="e">
        <f>IF(OR(K135="x",K135="X"),0,K135)</f>
        <v>#N/A</v>
      </c>
      <c r="BM135" s="62" t="e">
        <f>IF(OR(N135="x",N135="X"),0,N135)</f>
        <v>#N/A</v>
      </c>
      <c r="BN135" s="62" t="e">
        <f>IF(OR(Q135="x",Q135="X"),0,Q135)</f>
        <v>#N/A</v>
      </c>
      <c r="BO135" s="62"/>
      <c r="BP135" s="41"/>
    </row>
    <row r="136" spans="1:68" ht="45.75" thickBot="1">
      <c r="A136" s="11" t="str">
        <f>CONCATENATE(E131," 3-4")</f>
        <v>X 3-4</v>
      </c>
    </row>
    <row r="137" spans="1:68" s="15" customFormat="1" ht="90.75" thickBot="1">
      <c r="A137" s="11" t="str">
        <f>CONCATENATE(E137," 1-2")</f>
        <v>X 1-2</v>
      </c>
      <c r="C137" s="28" t="str">
        <f>IF(C131="X","X",IF(C131-$B$1&gt;=[1]vylosovanie!$O$2,"X",C131+1))</f>
        <v>X</v>
      </c>
      <c r="D137" s="2" t="s">
        <v>37</v>
      </c>
      <c r="E137" s="29" t="str">
        <f>IF(C137="X","X",VLOOKUP(C137,[1]vylosovanie!$T$10:$U$99,2,0))</f>
        <v>X</v>
      </c>
      <c r="F137" s="30" t="s">
        <v>7</v>
      </c>
      <c r="G137" s="6" t="s">
        <v>8</v>
      </c>
      <c r="H137" s="6" t="s">
        <v>9</v>
      </c>
      <c r="I137" s="31">
        <v>1</v>
      </c>
      <c r="J137" s="32"/>
      <c r="K137" s="33"/>
      <c r="L137" s="31">
        <v>2</v>
      </c>
      <c r="M137" s="32"/>
      <c r="N137" s="33"/>
      <c r="O137" s="31">
        <v>3</v>
      </c>
      <c r="P137" s="32"/>
      <c r="Q137" s="33"/>
      <c r="R137" s="31">
        <v>4</v>
      </c>
      <c r="S137" s="32"/>
      <c r="T137" s="33"/>
      <c r="U137" s="34" t="s">
        <v>10</v>
      </c>
      <c r="V137" s="35"/>
      <c r="W137" s="36"/>
      <c r="X137" s="37" t="s">
        <v>11</v>
      </c>
      <c r="Y137" s="37" t="s">
        <v>12</v>
      </c>
      <c r="Z137" s="37" t="s">
        <v>13</v>
      </c>
      <c r="AA137" s="2" t="s">
        <v>14</v>
      </c>
      <c r="AB137" s="2"/>
      <c r="AD137" s="2" t="str">
        <f>IF(C137&lt;10,0,"")</f>
        <v/>
      </c>
      <c r="AE137" s="2" t="s">
        <v>15</v>
      </c>
      <c r="AF137" s="2"/>
      <c r="AG137" s="38" t="s">
        <v>16</v>
      </c>
      <c r="AH137" s="39" t="s">
        <v>17</v>
      </c>
      <c r="AI137" s="39" t="s">
        <v>18</v>
      </c>
      <c r="AJ137" s="39" t="s">
        <v>19</v>
      </c>
      <c r="AK137" s="39" t="s">
        <v>20</v>
      </c>
      <c r="AL137" s="39" t="s">
        <v>20</v>
      </c>
      <c r="AM137" s="39" t="s">
        <v>21</v>
      </c>
      <c r="AN137" s="10"/>
      <c r="AO137" s="40"/>
      <c r="AP137" s="40" t="str">
        <f>IF(C137&lt;10,0,"")</f>
        <v/>
      </c>
      <c r="AQ137" s="2" t="s">
        <v>15</v>
      </c>
      <c r="AR137" s="40"/>
      <c r="AS137" s="38" t="s">
        <v>16</v>
      </c>
      <c r="AT137" s="39" t="s">
        <v>17</v>
      </c>
      <c r="AU137" s="39" t="s">
        <v>18</v>
      </c>
      <c r="AV137" s="39" t="s">
        <v>19</v>
      </c>
      <c r="AW137" s="39" t="s">
        <v>20</v>
      </c>
      <c r="AX137" s="39" t="s">
        <v>20</v>
      </c>
      <c r="AY137" s="39" t="s">
        <v>21</v>
      </c>
      <c r="AZ137" s="10"/>
      <c r="BB137" s="6">
        <v>1</v>
      </c>
      <c r="BC137" s="6">
        <v>2</v>
      </c>
      <c r="BD137" s="6">
        <v>3</v>
      </c>
      <c r="BE137" s="6">
        <v>4</v>
      </c>
      <c r="BG137" s="15" t="s">
        <v>22</v>
      </c>
      <c r="BI137" s="8"/>
      <c r="BJ137" s="41"/>
      <c r="BK137" s="42"/>
      <c r="BL137" s="15" t="s">
        <v>23</v>
      </c>
      <c r="BN137" s="8"/>
      <c r="BO137" s="41"/>
      <c r="BP137" s="41"/>
    </row>
    <row r="138" spans="1:68" s="15" customFormat="1" ht="45.75" thickBot="1">
      <c r="A138" s="11" t="str">
        <f>CONCATENATE(E137," 1-3")</f>
        <v>X 1-3</v>
      </c>
      <c r="B138" s="15" t="str">
        <f>CONCATENATE(E137,D138)</f>
        <v>X1</v>
      </c>
      <c r="C138" s="43" t="str">
        <f>$E$1</f>
        <v>MŽ</v>
      </c>
      <c r="D138" s="44">
        <v>1</v>
      </c>
      <c r="E138" s="45" t="str">
        <f>IF(ISERROR(VLOOKUP($B138,[1]vylosovanie!$C$10:$M$269,8,0))=TRUE," ",VLOOKUP($B138,[1]vylosovanie!$C$10:$M$269,8,0))</f>
        <v xml:space="preserve"> </v>
      </c>
      <c r="F138" s="45" t="str">
        <f>IF(ISERROR(VLOOKUP($B138,[1]vylosovanie!$C$10:$M$269,9,0))=TRUE," ",VLOOKUP($B138,[1]vylosovanie!$C$10:$M$269,9,0))</f>
        <v xml:space="preserve"> </v>
      </c>
      <c r="G138" s="45" t="str">
        <f>IF(ISERROR(VLOOKUP($B138,[1]vylosovanie!$C$10:$M$269,10,0))=TRUE," ",VLOOKUP($B138,[1]vylosovanie!$C$10:$M$269,10,0))</f>
        <v xml:space="preserve"> </v>
      </c>
      <c r="H138" s="45" t="str">
        <f>IF(ISERROR(VLOOKUP($B138,[1]vylosovanie!$C$10:$M$269,11,0))=TRUE," ",VLOOKUP($B138,[1]vylosovanie!$C$10:$M$269,11,0))</f>
        <v xml:space="preserve"> </v>
      </c>
      <c r="I138" s="46"/>
      <c r="J138" s="47"/>
      <c r="K138" s="48"/>
      <c r="L138" s="49" t="e">
        <f>VLOOKUP(A137,'[1]zapisy skupiny'!$A$5:$AA$6403,26,0)</f>
        <v>#N/A</v>
      </c>
      <c r="M138" s="50" t="s">
        <v>24</v>
      </c>
      <c r="N138" s="51" t="e">
        <f>VLOOKUP(A137,'[1]zapisy skupiny'!$A$5:$AA$6403,27,0)</f>
        <v>#N/A</v>
      </c>
      <c r="O138" s="49" t="e">
        <f>VLOOKUP(A138,'[1]zapisy skupiny'!$A$5:$AA$6403,26,0)</f>
        <v>#N/A</v>
      </c>
      <c r="P138" s="50" t="s">
        <v>24</v>
      </c>
      <c r="Q138" s="51" t="e">
        <f>VLOOKUP(A138,'[1]zapisy skupiny'!$A$5:$AA$6403,27,0)</f>
        <v>#N/A</v>
      </c>
      <c r="R138" s="49" t="e">
        <f>VLOOKUP(A139,'[1]zapisy skupiny'!$A$5:$AA$6403,26,0)</f>
        <v>#N/A</v>
      </c>
      <c r="S138" s="50" t="s">
        <v>24</v>
      </c>
      <c r="T138" s="52" t="e">
        <f>VLOOKUP(A139,'[1]zapisy skupiny'!$A$5:$AA$6403,27,0)</f>
        <v>#N/A</v>
      </c>
      <c r="U138" s="53" t="e">
        <f>SUM(BG138:BJ138)</f>
        <v>#N/A</v>
      </c>
      <c r="V138" s="54" t="s">
        <v>24</v>
      </c>
      <c r="W138" s="53" t="e">
        <f>SUM(BL138:BO138)</f>
        <v>#N/A</v>
      </c>
      <c r="X138" s="55" t="e">
        <f>IF((W138=0)," ",U138/W138)</f>
        <v>#N/A</v>
      </c>
      <c r="Y138" s="56" t="e">
        <f>IF(AND(SUM(BB138:BE138)=0,OR(E138=0,E138=" ",SUM(BB138:BE141)=0))," ",SUM(BB138:BE138))</f>
        <v>#N/A</v>
      </c>
      <c r="Z138" s="57" t="str">
        <f>IF(ISERROR(RANK(Y138,Y138:Y141,0))=TRUE," ",IF(OR(AND(O138="x",L138="x"),AND(L138="x",R138="x"),AND(R138="x",O138="x")),0,RANK(Y138,Y138:Y141,0)))</f>
        <v xml:space="preserve"> </v>
      </c>
      <c r="AA138" s="15" t="s">
        <v>25</v>
      </c>
      <c r="AB138" s="2" t="s">
        <v>26</v>
      </c>
      <c r="AC138" s="2"/>
      <c r="AD138" s="2"/>
      <c r="AE138" s="2" t="str">
        <f>CONCATENATE(4,1,AD137,C137,1)</f>
        <v>41X1</v>
      </c>
      <c r="AF138" s="2" t="str">
        <f>E137</f>
        <v>X</v>
      </c>
      <c r="AG138" s="58">
        <f>IF(C137="X",0,AG133+1)</f>
        <v>0</v>
      </c>
      <c r="AH138" s="58"/>
      <c r="AI138" s="59" t="s">
        <v>27</v>
      </c>
      <c r="AJ138" s="58"/>
      <c r="AK138" s="60" t="e">
        <f>VLOOKUP(CONCATENATE(AF138,MID(AI138,2,1)),[1]vylosovanie!$C$10:$J$209,8,0)</f>
        <v>#N/A</v>
      </c>
      <c r="AL138" s="60" t="e">
        <f>VLOOKUP(CONCATENATE(AF138,RIGHT(AI138,1)),[1]vylosovanie!$C$10:$J$209,8,0)</f>
        <v>#N/A</v>
      </c>
      <c r="AM138" s="58" t="e">
        <f>VLOOKUP(CONCATENATE(AF138,VLOOKUP(AI138,$BU$6:$BV$11,2,0)),[1]vylosovanie!$C$10:$J$209,8,0)</f>
        <v>#N/A</v>
      </c>
      <c r="AN138" s="8"/>
      <c r="AO138" s="61"/>
      <c r="AP138" s="61"/>
      <c r="AQ138" s="61" t="str">
        <f>CONCATENATE(4,1,AD137,C137,2)</f>
        <v>41X2</v>
      </c>
      <c r="AR138" s="61" t="str">
        <f>E137</f>
        <v>X</v>
      </c>
      <c r="AS138" s="58">
        <f>IF(AG138=0,0,AG138+1)</f>
        <v>0</v>
      </c>
      <c r="AT138" s="58"/>
      <c r="AU138" s="58" t="s">
        <v>28</v>
      </c>
      <c r="AV138" s="58"/>
      <c r="AW138" s="60" t="e">
        <f>VLOOKUP(CONCATENATE(AR138,MID(AU138,2,1)),[1]vylosovanie!$C$10:$J$209,8,0)</f>
        <v>#N/A</v>
      </c>
      <c r="AX138" s="60" t="e">
        <f>VLOOKUP(CONCATENATE(AR138,RIGHT(AU138,1)),[1]vylosovanie!$C$10:$J$209,8,0)</f>
        <v>#N/A</v>
      </c>
      <c r="AY138" s="58" t="e">
        <f>VLOOKUP(CONCATENATE(AR138,VLOOKUP(AU138,$BU$6:$BV$11,2,0)),[1]vylosovanie!$C$10:$J$209,8,0)</f>
        <v>#N/A</v>
      </c>
      <c r="AZ138" s="8"/>
      <c r="BB138" s="39"/>
      <c r="BC138" s="39" t="e">
        <f>IF(OR(L138="x",L138="X",L138=""),0,IF(L138=3,2,1))</f>
        <v>#N/A</v>
      </c>
      <c r="BD138" s="39" t="e">
        <f>IF(OR(O138="x",O138="X",O138=""),0,IF(O138=3,2,1))</f>
        <v>#N/A</v>
      </c>
      <c r="BE138" s="39" t="e">
        <f>IF(OR(R138="x",R138="X",R138=""),0,IF(R138=3,2,1))</f>
        <v>#N/A</v>
      </c>
      <c r="BG138" s="62"/>
      <c r="BH138" s="62" t="e">
        <f>IF(OR(L138="x",L138="X"),0,L138)</f>
        <v>#N/A</v>
      </c>
      <c r="BI138" s="62" t="e">
        <f>IF(OR(O138="x",O138="X"),0,O138)</f>
        <v>#N/A</v>
      </c>
      <c r="BJ138" s="62" t="e">
        <f>IF(OR(R138="x",R138="X"),0,R138)</f>
        <v>#N/A</v>
      </c>
      <c r="BK138" s="63"/>
      <c r="BL138" s="62"/>
      <c r="BM138" s="62" t="e">
        <f>IF(OR(N138="x",N138="X"),0,N138)</f>
        <v>#N/A</v>
      </c>
      <c r="BN138" s="62" t="e">
        <f>IF(OR(Q138="x",Q138="X"),0,Q138)</f>
        <v>#N/A</v>
      </c>
      <c r="BO138" s="62" t="e">
        <f>IF(OR(T138="x",T138="X"),0,T138)</f>
        <v>#N/A</v>
      </c>
      <c r="BP138" s="41"/>
    </row>
    <row r="139" spans="1:68" s="15" customFormat="1" ht="45.75" thickBot="1">
      <c r="A139" s="11" t="str">
        <f>CONCATENATE(E137," 1-4")</f>
        <v>X 1-4</v>
      </c>
      <c r="B139" s="15" t="str">
        <f>CONCATENATE(E137,D139)</f>
        <v>X2</v>
      </c>
      <c r="C139" s="43"/>
      <c r="D139" s="44">
        <v>2</v>
      </c>
      <c r="E139" s="45" t="str">
        <f>IF(ISERROR(VLOOKUP($B139,[1]vylosovanie!$C$10:$M$269,8,0))=TRUE," ",VLOOKUP($B139,[1]vylosovanie!$C$10:$M$269,8,0))</f>
        <v xml:space="preserve"> </v>
      </c>
      <c r="F139" s="45" t="str">
        <f>IF(ISERROR(VLOOKUP($B139,[1]vylosovanie!$C$10:$M$269,9,0))=TRUE," ",VLOOKUP($B139,[1]vylosovanie!$C$10:$M$269,9,0))</f>
        <v xml:space="preserve"> </v>
      </c>
      <c r="G139" s="45" t="str">
        <f>IF(ISERROR(VLOOKUP($B139,[1]vylosovanie!$C$10:$M$269,10,0))=TRUE," ",VLOOKUP($B139,[1]vylosovanie!$C$10:$M$269,10,0))</f>
        <v xml:space="preserve"> </v>
      </c>
      <c r="H139" s="45" t="str">
        <f>IF(ISERROR(VLOOKUP($B139,[1]vylosovanie!$C$10:$M$269,11,0))=TRUE," ",VLOOKUP($B139,[1]vylosovanie!$C$10:$M$269,11,0))</f>
        <v xml:space="preserve"> </v>
      </c>
      <c r="I139" s="64" t="e">
        <f>N138</f>
        <v>#N/A</v>
      </c>
      <c r="J139" s="65" t="s">
        <v>24</v>
      </c>
      <c r="K139" s="66" t="e">
        <f>L138</f>
        <v>#N/A</v>
      </c>
      <c r="L139" s="67"/>
      <c r="M139" s="68"/>
      <c r="N139" s="69"/>
      <c r="O139" s="70" t="e">
        <f>VLOOKUP(A140,'[1]zapisy skupiny'!$A$5:$AA$6403,26,0)</f>
        <v>#N/A</v>
      </c>
      <c r="P139" s="65" t="s">
        <v>24</v>
      </c>
      <c r="Q139" s="71" t="e">
        <f>VLOOKUP(A140,'[1]zapisy skupiny'!$A$5:$AA$6403,27,0)</f>
        <v>#N/A</v>
      </c>
      <c r="R139" s="70" t="e">
        <f>VLOOKUP(A141,'[1]zapisy skupiny'!$A$5:$AA$6403,26,0)</f>
        <v>#N/A</v>
      </c>
      <c r="S139" s="65" t="s">
        <v>24</v>
      </c>
      <c r="T139" s="72" t="e">
        <f>VLOOKUP(A141,'[1]zapisy skupiny'!$A$5:$AA$6403,27,0)</f>
        <v>#N/A</v>
      </c>
      <c r="U139" s="73" t="e">
        <f>SUM(BG139:BJ139)</f>
        <v>#N/A</v>
      </c>
      <c r="V139" s="74" t="s">
        <v>24</v>
      </c>
      <c r="W139" s="73" t="e">
        <f>SUM(BL139:BO139)</f>
        <v>#N/A</v>
      </c>
      <c r="X139" s="75" t="e">
        <f>IF((W139=0)," ",U139/W139)</f>
        <v>#N/A</v>
      </c>
      <c r="Y139" s="76" t="e">
        <f>IF(AND(SUM(BB139:BE139)=0,OR(E139=0,E139=" ",SUM(BB138:BE141)=0))," ",SUM(BB139:BE139))</f>
        <v>#N/A</v>
      </c>
      <c r="Z139" s="77" t="str">
        <f>IF(ISERROR(RANK(Y139,Y138:Y141,0))=TRUE," ",IF(OR(AND(I139="x",O139="x"),AND(I139="x",R139="x"),AND(R139="x",O139="x")),0,RANK(Y139,Y138:Y141,0)))</f>
        <v xml:space="preserve"> </v>
      </c>
      <c r="AA139" s="15" t="s">
        <v>29</v>
      </c>
      <c r="AB139" s="2" t="s">
        <v>30</v>
      </c>
      <c r="AC139" s="2"/>
      <c r="AD139" s="2"/>
      <c r="AE139" s="2" t="str">
        <f>CONCATENATE(4,2,AD137,C137,1)</f>
        <v>42X1</v>
      </c>
      <c r="AF139" s="2" t="str">
        <f>E137</f>
        <v>X</v>
      </c>
      <c r="AG139" s="58">
        <f>IF(AS138=0,0,AS138+1)</f>
        <v>0</v>
      </c>
      <c r="AH139" s="58"/>
      <c r="AI139" s="58" t="s">
        <v>31</v>
      </c>
      <c r="AJ139" s="58"/>
      <c r="AK139" s="60" t="e">
        <f>VLOOKUP(CONCATENATE(AF139,MID(AI139,2,1)),[1]vylosovanie!$C$10:$J$209,8,0)</f>
        <v>#N/A</v>
      </c>
      <c r="AL139" s="60" t="e">
        <f>VLOOKUP(CONCATENATE(AF139,RIGHT(AI139,1)),[1]vylosovanie!$C$10:$J$209,8,0)</f>
        <v>#N/A</v>
      </c>
      <c r="AM139" s="58" t="e">
        <f>VLOOKUP(CONCATENATE(AF139,VLOOKUP(AI139,$BU$6:$BV$11,2,0)),[1]vylosovanie!$C$10:$J$209,8,0)</f>
        <v>#N/A</v>
      </c>
      <c r="AN139" s="8"/>
      <c r="AO139" s="61"/>
      <c r="AP139" s="61"/>
      <c r="AQ139" s="61" t="str">
        <f>CONCATENATE(4,2,AD137,C137,2)</f>
        <v>42X2</v>
      </c>
      <c r="AR139" s="61" t="str">
        <f>E137</f>
        <v>X</v>
      </c>
      <c r="AS139" s="58">
        <f>IF(AG139=0,0,AG139+1)</f>
        <v>0</v>
      </c>
      <c r="AT139" s="58"/>
      <c r="AU139" s="58" t="s">
        <v>32</v>
      </c>
      <c r="AV139" s="58"/>
      <c r="AW139" s="60" t="e">
        <f>VLOOKUP(CONCATENATE(AR139,MID(AU139,2,1)),[1]vylosovanie!$C$10:$J$209,8,0)</f>
        <v>#N/A</v>
      </c>
      <c r="AX139" s="60" t="e">
        <f>VLOOKUP(CONCATENATE(AR139,RIGHT(AU139,1)),[1]vylosovanie!$C$10:$J$209,8,0)</f>
        <v>#N/A</v>
      </c>
      <c r="AY139" s="58" t="e">
        <f>VLOOKUP(CONCATENATE(AR139,VLOOKUP(AU139,$BU$6:$BV$11,2,0)),[1]vylosovanie!$C$10:$J$209,8,0)</f>
        <v>#N/A</v>
      </c>
      <c r="AZ139" s="8"/>
      <c r="BB139" s="39" t="e">
        <f>IF(OR(I139="x",I139="X",I139=""),0,IF(I139=3,2,1))</f>
        <v>#N/A</v>
      </c>
      <c r="BC139" s="39"/>
      <c r="BD139" s="39" t="e">
        <f>IF(OR(O139="x",O139="X",O139=""),0,IF(O139=3,2,1))</f>
        <v>#N/A</v>
      </c>
      <c r="BE139" s="39" t="e">
        <f>IF(OR(R139="x",R139="X",R139=""),0,IF(R139=3,2,1))</f>
        <v>#N/A</v>
      </c>
      <c r="BG139" s="62" t="e">
        <f>IF(OR(I139="x",I139="X"),0,I139)</f>
        <v>#N/A</v>
      </c>
      <c r="BH139" s="62"/>
      <c r="BI139" s="62" t="e">
        <f>IF(OR(O139="x",O139="X"),0,O139)</f>
        <v>#N/A</v>
      </c>
      <c r="BJ139" s="62" t="e">
        <f>IF(OR(R139="x",R139="X"),0,R139)</f>
        <v>#N/A</v>
      </c>
      <c r="BK139" s="63"/>
      <c r="BL139" s="62" t="e">
        <f>IF(OR(K139="x",K139="X"),0,K139)</f>
        <v>#N/A</v>
      </c>
      <c r="BM139" s="62"/>
      <c r="BN139" s="62" t="e">
        <f>IF(OR(Q139="x",Q139="X"),0,Q139)</f>
        <v>#N/A</v>
      </c>
      <c r="BO139" s="62" t="e">
        <f>IF(OR(T139="x",T139="X"),0,T139)</f>
        <v>#N/A</v>
      </c>
      <c r="BP139" s="41"/>
    </row>
    <row r="140" spans="1:68" s="15" customFormat="1" ht="45.75" thickBot="1">
      <c r="A140" s="11" t="str">
        <f>CONCATENATE(E137," 2-3")</f>
        <v>X 2-3</v>
      </c>
      <c r="B140" s="15" t="str">
        <f>CONCATENATE(E137,D140)</f>
        <v>X3</v>
      </c>
      <c r="C140" s="43"/>
      <c r="D140" s="44">
        <v>3</v>
      </c>
      <c r="E140" s="45" t="str">
        <f>IF(ISERROR(VLOOKUP($B140,[1]vylosovanie!$C$10:$M$269,8,0))=TRUE," ",VLOOKUP($B140,[1]vylosovanie!$C$10:$M$269,8,0))</f>
        <v xml:space="preserve"> </v>
      </c>
      <c r="F140" s="45" t="str">
        <f>IF(ISERROR(VLOOKUP($B140,[1]vylosovanie!$C$10:$M$269,9,0))=TRUE," ",VLOOKUP($B140,[1]vylosovanie!$C$10:$M$269,9,0))</f>
        <v xml:space="preserve"> </v>
      </c>
      <c r="G140" s="45" t="str">
        <f>IF(ISERROR(VLOOKUP($B140,[1]vylosovanie!$C$10:$M$269,10,0))=TRUE," ",VLOOKUP($B140,[1]vylosovanie!$C$10:$M$269,10,0))</f>
        <v xml:space="preserve"> </v>
      </c>
      <c r="H140" s="45" t="str">
        <f>IF(ISERROR(VLOOKUP($B140,[1]vylosovanie!$C$10:$M$269,11,0))=TRUE," ",VLOOKUP($B140,[1]vylosovanie!$C$10:$M$269,11,0))</f>
        <v xml:space="preserve"> </v>
      </c>
      <c r="I140" s="64" t="e">
        <f>Q138</f>
        <v>#N/A</v>
      </c>
      <c r="J140" s="65" t="s">
        <v>24</v>
      </c>
      <c r="K140" s="66" t="e">
        <f>O138</f>
        <v>#N/A</v>
      </c>
      <c r="L140" s="78" t="e">
        <f>Q139</f>
        <v>#N/A</v>
      </c>
      <c r="M140" s="79" t="s">
        <v>24</v>
      </c>
      <c r="N140" s="80" t="e">
        <f>O139</f>
        <v>#N/A</v>
      </c>
      <c r="O140" s="67"/>
      <c r="P140" s="68"/>
      <c r="Q140" s="69"/>
      <c r="R140" s="70" t="e">
        <f>VLOOKUP(A142,'[1]zapisy skupiny'!$A$5:$AA$6403,26,0)</f>
        <v>#N/A</v>
      </c>
      <c r="S140" s="65" t="s">
        <v>24</v>
      </c>
      <c r="T140" s="72" t="e">
        <f>VLOOKUP(A142,'[1]zapisy skupiny'!$A$5:$AA$6403,27,0)</f>
        <v>#N/A</v>
      </c>
      <c r="U140" s="73" t="e">
        <f>SUM(BG140:BJ140)</f>
        <v>#N/A</v>
      </c>
      <c r="V140" s="74" t="s">
        <v>24</v>
      </c>
      <c r="W140" s="73" t="e">
        <f>SUM(BL140:BO140)</f>
        <v>#N/A</v>
      </c>
      <c r="X140" s="75" t="e">
        <f>IF((W140=0)," ",U140/W140)</f>
        <v>#N/A</v>
      </c>
      <c r="Y140" s="76" t="e">
        <f>IF(AND(SUM(BB140:BE140)=0,OR(E140=0,E140=" ",SUM(BB138:BE141)=0))," ",SUM(BB140:BE140))</f>
        <v>#N/A</v>
      </c>
      <c r="Z140" s="77" t="str">
        <f>IF(ISERROR(RANK(Y140,Y138:Y141,0))=TRUE," ",IF(OR(AND(I140="x",L140="x"),AND(I140="x",R140="x"),AND(L140="x",R140="x")),0,RANK(Y140,Y138:Y141,0)))</f>
        <v xml:space="preserve"> </v>
      </c>
      <c r="AA140" s="15" t="s">
        <v>33</v>
      </c>
      <c r="AB140" s="2" t="s">
        <v>34</v>
      </c>
      <c r="AC140" s="2"/>
      <c r="AD140" s="2"/>
      <c r="AE140" s="2" t="str">
        <f>CONCATENATE(4,3,AD137,C137,1)</f>
        <v>43X1</v>
      </c>
      <c r="AF140" s="2" t="str">
        <f>E137</f>
        <v>X</v>
      </c>
      <c r="AG140" s="58">
        <f>IF(AS139=0,0,AS139+1)</f>
        <v>0</v>
      </c>
      <c r="AH140" s="58"/>
      <c r="AI140" s="58" t="s">
        <v>35</v>
      </c>
      <c r="AJ140" s="58"/>
      <c r="AK140" s="60" t="e">
        <f>VLOOKUP(CONCATENATE(AF140,MID(AI140,2,1)),[1]vylosovanie!$C$10:$J$209,8,0)</f>
        <v>#N/A</v>
      </c>
      <c r="AL140" s="60" t="e">
        <f>VLOOKUP(CONCATENATE(AF140,RIGHT(AI140,1)),[1]vylosovanie!$C$10:$J$209,8,0)</f>
        <v>#N/A</v>
      </c>
      <c r="AM140" s="58" t="e">
        <f>VLOOKUP(CONCATENATE(AF140,VLOOKUP(AI140,$BU$6:$BV$11,2,0)),[1]vylosovanie!$C$10:$J$209,8,0)</f>
        <v>#N/A</v>
      </c>
      <c r="AN140" s="8"/>
      <c r="AO140" s="61"/>
      <c r="AP140" s="61"/>
      <c r="AQ140" s="61" t="str">
        <f>CONCATENATE(4,3,AD137,C137,2)</f>
        <v>43X2</v>
      </c>
      <c r="AR140" s="61" t="str">
        <f>E137</f>
        <v>X</v>
      </c>
      <c r="AS140" s="58">
        <f>IF(AG140=0,0,AG140+1)</f>
        <v>0</v>
      </c>
      <c r="AT140" s="58"/>
      <c r="AU140" s="58" t="s">
        <v>36</v>
      </c>
      <c r="AV140" s="58"/>
      <c r="AW140" s="60" t="e">
        <f>VLOOKUP(CONCATENATE(AR140,MID(AU140,2,1)),[1]vylosovanie!$C$10:$J$209,8,0)</f>
        <v>#N/A</v>
      </c>
      <c r="AX140" s="60" t="e">
        <f>VLOOKUP(CONCATENATE(AR140,RIGHT(AU140,1)),[1]vylosovanie!$C$10:$J$209,8,0)</f>
        <v>#N/A</v>
      </c>
      <c r="AY140" s="58" t="e">
        <f>VLOOKUP(CONCATENATE(AR140,VLOOKUP(AU140,$BU$6:$BV$11,2,0)),[1]vylosovanie!$C$10:$J$209,8,0)</f>
        <v>#N/A</v>
      </c>
      <c r="AZ140" s="8"/>
      <c r="BB140" s="39" t="e">
        <f>IF(OR(I140="x",I140="X",I140=""),0,IF(I140=3,2,1))</f>
        <v>#N/A</v>
      </c>
      <c r="BC140" s="39" t="e">
        <f>IF(OR(L140="x",L140="X",L140=""),0,IF(L140=3,2,1))</f>
        <v>#N/A</v>
      </c>
      <c r="BD140" s="39"/>
      <c r="BE140" s="39" t="e">
        <f>IF(OR(R140="x",R140="X",R140=""),0,IF(R140=3,2,1))</f>
        <v>#N/A</v>
      </c>
      <c r="BG140" s="62" t="e">
        <f>IF(OR(I140="x",I140="X"),0,I140)</f>
        <v>#N/A</v>
      </c>
      <c r="BH140" s="62" t="e">
        <f>IF(OR(L140="x",L140="X"),0,L140)</f>
        <v>#N/A</v>
      </c>
      <c r="BI140" s="62"/>
      <c r="BJ140" s="62" t="e">
        <f>IF(OR(R140="x",R140="X"),0,R140)</f>
        <v>#N/A</v>
      </c>
      <c r="BK140" s="63"/>
      <c r="BL140" s="62" t="e">
        <f>IF(OR(K140="x",K140="X"),0,K140)</f>
        <v>#N/A</v>
      </c>
      <c r="BM140" s="62" t="e">
        <f>IF(OR(N140="x",N140="X"),0,N140)</f>
        <v>#N/A</v>
      </c>
      <c r="BN140" s="62"/>
      <c r="BO140" s="62" t="e">
        <f>IF(OR(T140="x",T140="X"),0,T140)</f>
        <v>#N/A</v>
      </c>
      <c r="BP140" s="41"/>
    </row>
    <row r="141" spans="1:68" s="15" customFormat="1" ht="45.75" thickBot="1">
      <c r="A141" s="11" t="str">
        <f>CONCATENATE(E137," 2-4")</f>
        <v>X 2-4</v>
      </c>
      <c r="B141" s="15" t="str">
        <f>CONCATENATE(E137,D141)</f>
        <v>X4</v>
      </c>
      <c r="C141" s="43"/>
      <c r="D141" s="44">
        <v>4</v>
      </c>
      <c r="E141" s="45" t="str">
        <f>IF(ISERROR(VLOOKUP($B141,[1]vylosovanie!$C$10:$M$269,8,0))=TRUE," ",VLOOKUP($B141,[1]vylosovanie!$C$10:$M$269,8,0))</f>
        <v xml:space="preserve"> </v>
      </c>
      <c r="F141" s="45" t="str">
        <f>IF(ISERROR(VLOOKUP($B141,[1]vylosovanie!$C$10:$M$269,9,0))=TRUE," ",VLOOKUP($B141,[1]vylosovanie!$C$10:$M$269,9,0))</f>
        <v xml:space="preserve"> </v>
      </c>
      <c r="G141" s="45" t="str">
        <f>IF(ISERROR(VLOOKUP($B141,[1]vylosovanie!$C$10:$M$269,10,0))=TRUE," ",VLOOKUP($B141,[1]vylosovanie!$C$10:$M$269,10,0))</f>
        <v xml:space="preserve"> </v>
      </c>
      <c r="H141" s="45" t="str">
        <f>IF(ISERROR(VLOOKUP($B141,[1]vylosovanie!$C$10:$M$269,11,0))=TRUE," ",VLOOKUP($B141,[1]vylosovanie!$C$10:$M$269,11,0))</f>
        <v xml:space="preserve"> </v>
      </c>
      <c r="I141" s="81" t="e">
        <f>T138</f>
        <v>#N/A</v>
      </c>
      <c r="J141" s="82" t="s">
        <v>24</v>
      </c>
      <c r="K141" s="83" t="e">
        <f>R138</f>
        <v>#N/A</v>
      </c>
      <c r="L141" s="84" t="e">
        <f>T139</f>
        <v>#N/A</v>
      </c>
      <c r="M141" s="85" t="s">
        <v>24</v>
      </c>
      <c r="N141" s="86" t="e">
        <f>R139</f>
        <v>#N/A</v>
      </c>
      <c r="O141" s="84" t="e">
        <f>T140</f>
        <v>#N/A</v>
      </c>
      <c r="P141" s="85" t="s">
        <v>24</v>
      </c>
      <c r="Q141" s="86" t="e">
        <f>R140</f>
        <v>#N/A</v>
      </c>
      <c r="R141" s="87"/>
      <c r="S141" s="88"/>
      <c r="T141" s="88"/>
      <c r="U141" s="89" t="e">
        <f>SUM(BG141:BJ141)</f>
        <v>#N/A</v>
      </c>
      <c r="V141" s="90" t="s">
        <v>24</v>
      </c>
      <c r="W141" s="89" t="e">
        <f>SUM(BL141:BO141)</f>
        <v>#N/A</v>
      </c>
      <c r="X141" s="91" t="e">
        <f>IF((W141=0)," ",U141/W141)</f>
        <v>#N/A</v>
      </c>
      <c r="Y141" s="92" t="e">
        <f>IF(AND(SUM(BB141:BE141)=0,OR(E141=0,E141=" ",SUM(BB138:BE141)=0))," ",SUM(BB141:BE141))</f>
        <v>#N/A</v>
      </c>
      <c r="Z141" s="93" t="str">
        <f>IF(ISERROR(RANK(Y141,Y138:Y141,0))=TRUE," ",IF(OR(AND(I141="x",L141="x"),AND(I141="x",O141="x"),AND(L141="x",O141="x")),0,RANK(Y141,Y138:Y141,0)))</f>
        <v xml:space="preserve"> </v>
      </c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3"/>
      <c r="AP141" s="3"/>
      <c r="AQ141" s="3"/>
      <c r="AR141" s="3"/>
      <c r="AS141" s="2"/>
      <c r="AT141" s="2"/>
      <c r="AU141" s="2"/>
      <c r="AV141" s="2"/>
      <c r="AW141" s="2"/>
      <c r="AX141" s="2"/>
      <c r="AY141" s="2"/>
      <c r="AZ141" s="2"/>
      <c r="BB141" s="39" t="e">
        <f>IF(OR(I141="x",I141="X",I141=""),0,IF(I141=3,2,1))</f>
        <v>#N/A</v>
      </c>
      <c r="BC141" s="39" t="e">
        <f>IF(OR(L141="x",L141="X",L141=""),0,IF(L141=3,2,1))</f>
        <v>#N/A</v>
      </c>
      <c r="BD141" s="39" t="e">
        <f>IF(OR(O141="x",O141="X",O141=""),0,IF(O141=3,2,1))</f>
        <v>#N/A</v>
      </c>
      <c r="BE141" s="39"/>
      <c r="BG141" s="62" t="e">
        <f>IF(OR(I141="x",I141="X"),0,I141)</f>
        <v>#N/A</v>
      </c>
      <c r="BH141" s="62" t="e">
        <f>IF(OR(L141="x",L141="X"),0,L141)</f>
        <v>#N/A</v>
      </c>
      <c r="BI141" s="62" t="e">
        <f>IF(OR(O141="x",O141="X"),0,O141)</f>
        <v>#N/A</v>
      </c>
      <c r="BJ141" s="62"/>
      <c r="BK141" s="63"/>
      <c r="BL141" s="62" t="e">
        <f>IF(OR(K141="x",K141="X"),0,K141)</f>
        <v>#N/A</v>
      </c>
      <c r="BM141" s="62" t="e">
        <f>IF(OR(N141="x",N141="X"),0,N141)</f>
        <v>#N/A</v>
      </c>
      <c r="BN141" s="62" t="e">
        <f>IF(OR(Q141="x",Q141="X"),0,Q141)</f>
        <v>#N/A</v>
      </c>
      <c r="BO141" s="62"/>
      <c r="BP141" s="41"/>
    </row>
    <row r="142" spans="1:68" ht="45.75" thickBot="1">
      <c r="A142" s="11" t="str">
        <f>CONCATENATE(E137," 3-4")</f>
        <v>X 3-4</v>
      </c>
    </row>
    <row r="143" spans="1:68" s="15" customFormat="1" ht="90.75" thickBot="1">
      <c r="A143" s="11" t="str">
        <f>CONCATENATE(E143," 1-2")</f>
        <v>X 1-2</v>
      </c>
      <c r="C143" s="28" t="str">
        <f>IF(C137="X","X",IF(C137-$B$1&gt;=[1]vylosovanie!$O$2,"X",C137+1))</f>
        <v>X</v>
      </c>
      <c r="D143" s="2" t="s">
        <v>6</v>
      </c>
      <c r="E143" s="29" t="str">
        <f>IF(C143="X","X",VLOOKUP(C143,[1]vylosovanie!$T$10:$U$99,2,0))</f>
        <v>X</v>
      </c>
      <c r="F143" s="30" t="s">
        <v>7</v>
      </c>
      <c r="G143" s="6" t="s">
        <v>8</v>
      </c>
      <c r="H143" s="6" t="s">
        <v>9</v>
      </c>
      <c r="I143" s="31">
        <v>1</v>
      </c>
      <c r="J143" s="32"/>
      <c r="K143" s="33"/>
      <c r="L143" s="31">
        <v>2</v>
      </c>
      <c r="M143" s="32"/>
      <c r="N143" s="33"/>
      <c r="O143" s="31">
        <v>3</v>
      </c>
      <c r="P143" s="32"/>
      <c r="Q143" s="33"/>
      <c r="R143" s="31">
        <v>4</v>
      </c>
      <c r="S143" s="32"/>
      <c r="T143" s="33"/>
      <c r="U143" s="34" t="s">
        <v>10</v>
      </c>
      <c r="V143" s="35"/>
      <c r="W143" s="36"/>
      <c r="X143" s="37" t="s">
        <v>11</v>
      </c>
      <c r="Y143" s="37" t="s">
        <v>12</v>
      </c>
      <c r="Z143" s="37" t="s">
        <v>13</v>
      </c>
      <c r="AA143" s="2" t="s">
        <v>14</v>
      </c>
      <c r="AB143" s="2"/>
      <c r="AD143" s="2" t="str">
        <f>IF(C143&lt;10,0,"")</f>
        <v/>
      </c>
      <c r="AE143" s="2" t="s">
        <v>15</v>
      </c>
      <c r="AF143" s="2"/>
      <c r="AG143" s="38" t="s">
        <v>16</v>
      </c>
      <c r="AH143" s="39" t="s">
        <v>17</v>
      </c>
      <c r="AI143" s="39" t="s">
        <v>18</v>
      </c>
      <c r="AJ143" s="39" t="s">
        <v>19</v>
      </c>
      <c r="AK143" s="39" t="s">
        <v>20</v>
      </c>
      <c r="AL143" s="39" t="s">
        <v>20</v>
      </c>
      <c r="AM143" s="39" t="s">
        <v>21</v>
      </c>
      <c r="AN143" s="10"/>
      <c r="AO143" s="40"/>
      <c r="AP143" s="40" t="str">
        <f>IF(C143&lt;10,0,"")</f>
        <v/>
      </c>
      <c r="AQ143" s="2" t="s">
        <v>15</v>
      </c>
      <c r="AR143" s="40"/>
      <c r="AS143" s="38" t="s">
        <v>16</v>
      </c>
      <c r="AT143" s="39" t="s">
        <v>17</v>
      </c>
      <c r="AU143" s="39" t="s">
        <v>18</v>
      </c>
      <c r="AV143" s="39" t="s">
        <v>19</v>
      </c>
      <c r="AW143" s="39" t="s">
        <v>20</v>
      </c>
      <c r="AX143" s="39" t="s">
        <v>20</v>
      </c>
      <c r="AY143" s="39" t="s">
        <v>21</v>
      </c>
      <c r="AZ143" s="10"/>
      <c r="BB143" s="6">
        <v>1</v>
      </c>
      <c r="BC143" s="6">
        <v>2</v>
      </c>
      <c r="BD143" s="6">
        <v>3</v>
      </c>
      <c r="BE143" s="6">
        <v>4</v>
      </c>
      <c r="BG143" s="15" t="s">
        <v>22</v>
      </c>
      <c r="BI143" s="8"/>
      <c r="BJ143" s="41"/>
      <c r="BK143" s="42"/>
      <c r="BL143" s="15" t="s">
        <v>23</v>
      </c>
      <c r="BN143" s="8"/>
      <c r="BO143" s="41"/>
      <c r="BP143" s="41"/>
    </row>
    <row r="144" spans="1:68" s="15" customFormat="1" ht="45.75" thickBot="1">
      <c r="A144" s="11" t="str">
        <f>CONCATENATE(E143," 1-3")</f>
        <v>X 1-3</v>
      </c>
      <c r="B144" s="15" t="str">
        <f>CONCATENATE(E143,D144)</f>
        <v>X1</v>
      </c>
      <c r="C144" s="43" t="str">
        <f>$E$1</f>
        <v>MŽ</v>
      </c>
      <c r="D144" s="44">
        <v>1</v>
      </c>
      <c r="E144" s="45" t="str">
        <f>IF(ISERROR(VLOOKUP($B144,[1]vylosovanie!$C$10:$M$269,8,0))=TRUE," ",VLOOKUP($B144,[1]vylosovanie!$C$10:$M$269,8,0))</f>
        <v xml:space="preserve"> </v>
      </c>
      <c r="F144" s="45" t="str">
        <f>IF(ISERROR(VLOOKUP($B144,[1]vylosovanie!$C$10:$M$269,9,0))=TRUE," ",VLOOKUP($B144,[1]vylosovanie!$C$10:$M$269,9,0))</f>
        <v xml:space="preserve"> </v>
      </c>
      <c r="G144" s="45" t="str">
        <f>IF(ISERROR(VLOOKUP($B144,[1]vylosovanie!$C$10:$M$269,10,0))=TRUE," ",VLOOKUP($B144,[1]vylosovanie!$C$10:$M$269,10,0))</f>
        <v xml:space="preserve"> </v>
      </c>
      <c r="H144" s="45" t="str">
        <f>IF(ISERROR(VLOOKUP($B144,[1]vylosovanie!$C$10:$M$269,11,0))=TRUE," ",VLOOKUP($B144,[1]vylosovanie!$C$10:$M$269,11,0))</f>
        <v xml:space="preserve"> </v>
      </c>
      <c r="I144" s="46"/>
      <c r="J144" s="47"/>
      <c r="K144" s="48"/>
      <c r="L144" s="49" t="e">
        <f>VLOOKUP(A143,'[1]zapisy skupiny'!$A$5:$AA$6403,26,0)</f>
        <v>#N/A</v>
      </c>
      <c r="M144" s="50" t="s">
        <v>24</v>
      </c>
      <c r="N144" s="51" t="e">
        <f>VLOOKUP(A143,'[1]zapisy skupiny'!$A$5:$AA$6403,27,0)</f>
        <v>#N/A</v>
      </c>
      <c r="O144" s="49" t="e">
        <f>VLOOKUP(A144,'[1]zapisy skupiny'!$A$5:$AA$6403,26,0)</f>
        <v>#N/A</v>
      </c>
      <c r="P144" s="50" t="s">
        <v>24</v>
      </c>
      <c r="Q144" s="51" t="e">
        <f>VLOOKUP(A144,'[1]zapisy skupiny'!$A$5:$AA$6403,27,0)</f>
        <v>#N/A</v>
      </c>
      <c r="R144" s="49" t="e">
        <f>VLOOKUP(A145,'[1]zapisy skupiny'!$A$5:$AA$6403,26,0)</f>
        <v>#N/A</v>
      </c>
      <c r="S144" s="50" t="s">
        <v>24</v>
      </c>
      <c r="T144" s="52" t="e">
        <f>VLOOKUP(A145,'[1]zapisy skupiny'!$A$5:$AA$6403,27,0)</f>
        <v>#N/A</v>
      </c>
      <c r="U144" s="53" t="e">
        <f>SUM(BG144:BJ144)</f>
        <v>#N/A</v>
      </c>
      <c r="V144" s="54" t="s">
        <v>24</v>
      </c>
      <c r="W144" s="53" t="e">
        <f>SUM(BL144:BO144)</f>
        <v>#N/A</v>
      </c>
      <c r="X144" s="55" t="e">
        <f>IF((W144=0)," ",U144/W144)</f>
        <v>#N/A</v>
      </c>
      <c r="Y144" s="56" t="e">
        <f>IF(AND(SUM(BB144:BE144)=0,OR(E144=0,E144=" ",SUM(BB144:BE147)=0))," ",SUM(BB144:BE144))</f>
        <v>#N/A</v>
      </c>
      <c r="Z144" s="57" t="str">
        <f>IF(ISERROR(RANK(Y144,Y144:Y147,0))=TRUE," ",IF(OR(AND(O144="x",L144="x"),AND(L144="x",R144="x"),AND(R144="x",O144="x")),0,RANK(Y144,Y144:Y147,0)))</f>
        <v xml:space="preserve"> </v>
      </c>
      <c r="AA144" s="15" t="s">
        <v>25</v>
      </c>
      <c r="AB144" s="2" t="s">
        <v>26</v>
      </c>
      <c r="AC144" s="2"/>
      <c r="AD144" s="2"/>
      <c r="AE144" s="2" t="str">
        <f>CONCATENATE(4,1,AD143,C143,1)</f>
        <v>41X1</v>
      </c>
      <c r="AF144" s="2" t="str">
        <f>E143</f>
        <v>X</v>
      </c>
      <c r="AG144" s="58">
        <f>IF(C143="X",0,AG139+1)</f>
        <v>0</v>
      </c>
      <c r="AH144" s="58"/>
      <c r="AI144" s="59" t="s">
        <v>27</v>
      </c>
      <c r="AJ144" s="58"/>
      <c r="AK144" s="60" t="e">
        <f>VLOOKUP(CONCATENATE(AF144,MID(AI144,2,1)),[1]vylosovanie!$C$10:$J$209,8,0)</f>
        <v>#N/A</v>
      </c>
      <c r="AL144" s="60" t="e">
        <f>VLOOKUP(CONCATENATE(AF144,RIGHT(AI144,1)),[1]vylosovanie!$C$10:$J$209,8,0)</f>
        <v>#N/A</v>
      </c>
      <c r="AM144" s="58" t="e">
        <f>VLOOKUP(CONCATENATE(AF144,VLOOKUP(AI144,$BU$6:$BV$11,2,0)),[1]vylosovanie!$C$10:$J$209,8,0)</f>
        <v>#N/A</v>
      </c>
      <c r="AN144" s="8"/>
      <c r="AO144" s="61"/>
      <c r="AP144" s="61"/>
      <c r="AQ144" s="61" t="str">
        <f>CONCATENATE(4,1,AD143,C143,2)</f>
        <v>41X2</v>
      </c>
      <c r="AR144" s="61" t="str">
        <f>E143</f>
        <v>X</v>
      </c>
      <c r="AS144" s="58">
        <f>IF(AG144=0,0,AG144+1)</f>
        <v>0</v>
      </c>
      <c r="AT144" s="58"/>
      <c r="AU144" s="58" t="s">
        <v>28</v>
      </c>
      <c r="AV144" s="58"/>
      <c r="AW144" s="60" t="e">
        <f>VLOOKUP(CONCATENATE(AR144,MID(AU144,2,1)),[1]vylosovanie!$C$10:$J$209,8,0)</f>
        <v>#N/A</v>
      </c>
      <c r="AX144" s="60" t="e">
        <f>VLOOKUP(CONCATENATE(AR144,RIGHT(AU144,1)),[1]vylosovanie!$C$10:$J$209,8,0)</f>
        <v>#N/A</v>
      </c>
      <c r="AY144" s="58" t="e">
        <f>VLOOKUP(CONCATENATE(AR144,VLOOKUP(AU144,$BU$6:$BV$11,2,0)),[1]vylosovanie!$C$10:$J$209,8,0)</f>
        <v>#N/A</v>
      </c>
      <c r="AZ144" s="8"/>
      <c r="BB144" s="39"/>
      <c r="BC144" s="39" t="e">
        <f>IF(OR(L144="x",L144="X",L144=""),0,IF(L144=3,2,1))</f>
        <v>#N/A</v>
      </c>
      <c r="BD144" s="39" t="e">
        <f>IF(OR(O144="x",O144="X",O144=""),0,IF(O144=3,2,1))</f>
        <v>#N/A</v>
      </c>
      <c r="BE144" s="39" t="e">
        <f>IF(OR(R144="x",R144="X",R144=""),0,IF(R144=3,2,1))</f>
        <v>#N/A</v>
      </c>
      <c r="BG144" s="62"/>
      <c r="BH144" s="62" t="e">
        <f>IF(OR(L144="x",L144="X"),0,L144)</f>
        <v>#N/A</v>
      </c>
      <c r="BI144" s="62" t="e">
        <f>IF(OR(O144="x",O144="X"),0,O144)</f>
        <v>#N/A</v>
      </c>
      <c r="BJ144" s="62" t="e">
        <f>IF(OR(R144="x",R144="X"),0,R144)</f>
        <v>#N/A</v>
      </c>
      <c r="BK144" s="63"/>
      <c r="BL144" s="62"/>
      <c r="BM144" s="62" t="e">
        <f>IF(OR(N144="x",N144="X"),0,N144)</f>
        <v>#N/A</v>
      </c>
      <c r="BN144" s="62" t="e">
        <f>IF(OR(Q144="x",Q144="X"),0,Q144)</f>
        <v>#N/A</v>
      </c>
      <c r="BO144" s="62" t="e">
        <f>IF(OR(T144="x",T144="X"),0,T144)</f>
        <v>#N/A</v>
      </c>
      <c r="BP144" s="41"/>
    </row>
    <row r="145" spans="1:68" s="15" customFormat="1" ht="45.75" thickBot="1">
      <c r="A145" s="11" t="str">
        <f>CONCATENATE(E143," 1-4")</f>
        <v>X 1-4</v>
      </c>
      <c r="B145" s="15" t="str">
        <f>CONCATENATE(E143,D145)</f>
        <v>X2</v>
      </c>
      <c r="C145" s="43"/>
      <c r="D145" s="44">
        <v>2</v>
      </c>
      <c r="E145" s="45" t="str">
        <f>IF(ISERROR(VLOOKUP($B145,[1]vylosovanie!$C$10:$M$269,8,0))=TRUE," ",VLOOKUP($B145,[1]vylosovanie!$C$10:$M$269,8,0))</f>
        <v xml:space="preserve"> </v>
      </c>
      <c r="F145" s="45" t="str">
        <f>IF(ISERROR(VLOOKUP($B145,[1]vylosovanie!$C$10:$M$269,9,0))=TRUE," ",VLOOKUP($B145,[1]vylosovanie!$C$10:$M$269,9,0))</f>
        <v xml:space="preserve"> </v>
      </c>
      <c r="G145" s="45" t="str">
        <f>IF(ISERROR(VLOOKUP($B145,[1]vylosovanie!$C$10:$M$269,10,0))=TRUE," ",VLOOKUP($B145,[1]vylosovanie!$C$10:$M$269,10,0))</f>
        <v xml:space="preserve"> </v>
      </c>
      <c r="H145" s="45" t="str">
        <f>IF(ISERROR(VLOOKUP($B145,[1]vylosovanie!$C$10:$M$269,11,0))=TRUE," ",VLOOKUP($B145,[1]vylosovanie!$C$10:$M$269,11,0))</f>
        <v xml:space="preserve"> </v>
      </c>
      <c r="I145" s="64" t="e">
        <f>N144</f>
        <v>#N/A</v>
      </c>
      <c r="J145" s="65" t="s">
        <v>24</v>
      </c>
      <c r="K145" s="66" t="e">
        <f>L144</f>
        <v>#N/A</v>
      </c>
      <c r="L145" s="67"/>
      <c r="M145" s="68"/>
      <c r="N145" s="69"/>
      <c r="O145" s="70" t="e">
        <f>VLOOKUP(A146,'[1]zapisy skupiny'!$A$5:$AA$6403,26,0)</f>
        <v>#N/A</v>
      </c>
      <c r="P145" s="65" t="s">
        <v>24</v>
      </c>
      <c r="Q145" s="71" t="e">
        <f>VLOOKUP(A146,'[1]zapisy skupiny'!$A$5:$AA$6403,27,0)</f>
        <v>#N/A</v>
      </c>
      <c r="R145" s="70" t="e">
        <f>VLOOKUP(A147,'[1]zapisy skupiny'!$A$5:$AA$6403,26,0)</f>
        <v>#N/A</v>
      </c>
      <c r="S145" s="65" t="s">
        <v>24</v>
      </c>
      <c r="T145" s="72" t="e">
        <f>VLOOKUP(A147,'[1]zapisy skupiny'!$A$5:$AA$6403,27,0)</f>
        <v>#N/A</v>
      </c>
      <c r="U145" s="73" t="e">
        <f>SUM(BG145:BJ145)</f>
        <v>#N/A</v>
      </c>
      <c r="V145" s="74" t="s">
        <v>24</v>
      </c>
      <c r="W145" s="73" t="e">
        <f>SUM(BL145:BO145)</f>
        <v>#N/A</v>
      </c>
      <c r="X145" s="75" t="e">
        <f>IF((W145=0)," ",U145/W145)</f>
        <v>#N/A</v>
      </c>
      <c r="Y145" s="76" t="e">
        <f>IF(AND(SUM(BB145:BE145)=0,OR(E145=0,E145=" ",SUM(BB144:BE147)=0))," ",SUM(BB145:BE145))</f>
        <v>#N/A</v>
      </c>
      <c r="Z145" s="77" t="str">
        <f>IF(ISERROR(RANK(Y145,Y144:Y147,0))=TRUE," ",IF(OR(AND(I145="x",O145="x"),AND(I145="x",R145="x"),AND(R145="x",O145="x")),0,RANK(Y145,Y144:Y147,0)))</f>
        <v xml:space="preserve"> </v>
      </c>
      <c r="AA145" s="15" t="s">
        <v>29</v>
      </c>
      <c r="AB145" s="2" t="s">
        <v>30</v>
      </c>
      <c r="AC145" s="2"/>
      <c r="AD145" s="2"/>
      <c r="AE145" s="2" t="str">
        <f>CONCATENATE(4,2,AD143,C143,1)</f>
        <v>42X1</v>
      </c>
      <c r="AF145" s="2" t="str">
        <f>E143</f>
        <v>X</v>
      </c>
      <c r="AG145" s="58">
        <f>IF(AS144=0,0,AS144+1)</f>
        <v>0</v>
      </c>
      <c r="AH145" s="58"/>
      <c r="AI145" s="58" t="s">
        <v>31</v>
      </c>
      <c r="AJ145" s="58"/>
      <c r="AK145" s="60" t="e">
        <f>VLOOKUP(CONCATENATE(AF145,MID(AI145,2,1)),[1]vylosovanie!$C$10:$J$209,8,0)</f>
        <v>#N/A</v>
      </c>
      <c r="AL145" s="60" t="e">
        <f>VLOOKUP(CONCATENATE(AF145,RIGHT(AI145,1)),[1]vylosovanie!$C$10:$J$209,8,0)</f>
        <v>#N/A</v>
      </c>
      <c r="AM145" s="58" t="e">
        <f>VLOOKUP(CONCATENATE(AF145,VLOOKUP(AI145,$BU$6:$BV$11,2,0)),[1]vylosovanie!$C$10:$J$209,8,0)</f>
        <v>#N/A</v>
      </c>
      <c r="AN145" s="8"/>
      <c r="AO145" s="61"/>
      <c r="AP145" s="61"/>
      <c r="AQ145" s="61" t="str">
        <f>CONCATENATE(4,2,AD143,C143,2)</f>
        <v>42X2</v>
      </c>
      <c r="AR145" s="61" t="str">
        <f>E143</f>
        <v>X</v>
      </c>
      <c r="AS145" s="58">
        <f>IF(AG145=0,0,AG145+1)</f>
        <v>0</v>
      </c>
      <c r="AT145" s="58"/>
      <c r="AU145" s="58" t="s">
        <v>32</v>
      </c>
      <c r="AV145" s="58"/>
      <c r="AW145" s="60" t="e">
        <f>VLOOKUP(CONCATENATE(AR145,MID(AU145,2,1)),[1]vylosovanie!$C$10:$J$209,8,0)</f>
        <v>#N/A</v>
      </c>
      <c r="AX145" s="60" t="e">
        <f>VLOOKUP(CONCATENATE(AR145,RIGHT(AU145,1)),[1]vylosovanie!$C$10:$J$209,8,0)</f>
        <v>#N/A</v>
      </c>
      <c r="AY145" s="58" t="e">
        <f>VLOOKUP(CONCATENATE(AR145,VLOOKUP(AU145,$BU$6:$BV$11,2,0)),[1]vylosovanie!$C$10:$J$209,8,0)</f>
        <v>#N/A</v>
      </c>
      <c r="AZ145" s="8"/>
      <c r="BB145" s="39" t="e">
        <f>IF(OR(I145="x",I145="X",I145=""),0,IF(I145=3,2,1))</f>
        <v>#N/A</v>
      </c>
      <c r="BC145" s="39"/>
      <c r="BD145" s="39" t="e">
        <f>IF(OR(O145="x",O145="X",O145=""),0,IF(O145=3,2,1))</f>
        <v>#N/A</v>
      </c>
      <c r="BE145" s="39" t="e">
        <f>IF(OR(R145="x",R145="X",R145=""),0,IF(R145=3,2,1))</f>
        <v>#N/A</v>
      </c>
      <c r="BG145" s="62" t="e">
        <f>IF(OR(I145="x",I145="X"),0,I145)</f>
        <v>#N/A</v>
      </c>
      <c r="BH145" s="62"/>
      <c r="BI145" s="62" t="e">
        <f>IF(OR(O145="x",O145="X"),0,O145)</f>
        <v>#N/A</v>
      </c>
      <c r="BJ145" s="62" t="e">
        <f>IF(OR(R145="x",R145="X"),0,R145)</f>
        <v>#N/A</v>
      </c>
      <c r="BK145" s="63"/>
      <c r="BL145" s="62" t="e">
        <f>IF(OR(K145="x",K145="X"),0,K145)</f>
        <v>#N/A</v>
      </c>
      <c r="BM145" s="62"/>
      <c r="BN145" s="62" t="e">
        <f>IF(OR(Q145="x",Q145="X"),0,Q145)</f>
        <v>#N/A</v>
      </c>
      <c r="BO145" s="62" t="e">
        <f>IF(OR(T145="x",T145="X"),0,T145)</f>
        <v>#N/A</v>
      </c>
      <c r="BP145" s="41"/>
    </row>
    <row r="146" spans="1:68" s="15" customFormat="1" ht="45.75" thickBot="1">
      <c r="A146" s="11" t="str">
        <f>CONCATENATE(E143," 2-3")</f>
        <v>X 2-3</v>
      </c>
      <c r="B146" s="15" t="str">
        <f>CONCATENATE(E143,D146)</f>
        <v>X3</v>
      </c>
      <c r="C146" s="43"/>
      <c r="D146" s="44">
        <v>3</v>
      </c>
      <c r="E146" s="45" t="str">
        <f>IF(ISERROR(VLOOKUP($B146,[1]vylosovanie!$C$10:$M$269,8,0))=TRUE," ",VLOOKUP($B146,[1]vylosovanie!$C$10:$M$269,8,0))</f>
        <v xml:space="preserve"> </v>
      </c>
      <c r="F146" s="45" t="str">
        <f>IF(ISERROR(VLOOKUP($B146,[1]vylosovanie!$C$10:$M$269,9,0))=TRUE," ",VLOOKUP($B146,[1]vylosovanie!$C$10:$M$269,9,0))</f>
        <v xml:space="preserve"> </v>
      </c>
      <c r="G146" s="45" t="str">
        <f>IF(ISERROR(VLOOKUP($B146,[1]vylosovanie!$C$10:$M$269,10,0))=TRUE," ",VLOOKUP($B146,[1]vylosovanie!$C$10:$M$269,10,0))</f>
        <v xml:space="preserve"> </v>
      </c>
      <c r="H146" s="45" t="str">
        <f>IF(ISERROR(VLOOKUP($B146,[1]vylosovanie!$C$10:$M$269,11,0))=TRUE," ",VLOOKUP($B146,[1]vylosovanie!$C$10:$M$269,11,0))</f>
        <v xml:space="preserve"> </v>
      </c>
      <c r="I146" s="64" t="e">
        <f>Q144</f>
        <v>#N/A</v>
      </c>
      <c r="J146" s="65" t="s">
        <v>24</v>
      </c>
      <c r="K146" s="66" t="e">
        <f>O144</f>
        <v>#N/A</v>
      </c>
      <c r="L146" s="78" t="e">
        <f>Q145</f>
        <v>#N/A</v>
      </c>
      <c r="M146" s="79" t="s">
        <v>24</v>
      </c>
      <c r="N146" s="80" t="e">
        <f>O145</f>
        <v>#N/A</v>
      </c>
      <c r="O146" s="67"/>
      <c r="P146" s="68"/>
      <c r="Q146" s="69"/>
      <c r="R146" s="70" t="e">
        <f>VLOOKUP(A148,'[1]zapisy skupiny'!$A$5:$AA$6403,26,0)</f>
        <v>#N/A</v>
      </c>
      <c r="S146" s="65" t="s">
        <v>24</v>
      </c>
      <c r="T146" s="72" t="e">
        <f>VLOOKUP(A148,'[1]zapisy skupiny'!$A$5:$AA$6403,27,0)</f>
        <v>#N/A</v>
      </c>
      <c r="U146" s="73" t="e">
        <f>SUM(BG146:BJ146)</f>
        <v>#N/A</v>
      </c>
      <c r="V146" s="74" t="s">
        <v>24</v>
      </c>
      <c r="W146" s="73" t="e">
        <f>SUM(BL146:BO146)</f>
        <v>#N/A</v>
      </c>
      <c r="X146" s="75" t="e">
        <f>IF((W146=0)," ",U146/W146)</f>
        <v>#N/A</v>
      </c>
      <c r="Y146" s="76" t="e">
        <f>IF(AND(SUM(BB146:BE146)=0,OR(E146=0,E146=" ",SUM(BB144:BE147)=0))," ",SUM(BB146:BE146))</f>
        <v>#N/A</v>
      </c>
      <c r="Z146" s="77" t="str">
        <f>IF(ISERROR(RANK(Y146,Y144:Y147,0))=TRUE," ",IF(OR(AND(I146="x",L146="x"),AND(I146="x",R146="x"),AND(L146="x",R146="x")),0,RANK(Y146,Y144:Y147,0)))</f>
        <v xml:space="preserve"> </v>
      </c>
      <c r="AA146" s="15" t="s">
        <v>33</v>
      </c>
      <c r="AB146" s="2" t="s">
        <v>34</v>
      </c>
      <c r="AC146" s="2"/>
      <c r="AD146" s="2"/>
      <c r="AE146" s="2" t="str">
        <f>CONCATENATE(4,3,AD143,C143,1)</f>
        <v>43X1</v>
      </c>
      <c r="AF146" s="2" t="str">
        <f>E143</f>
        <v>X</v>
      </c>
      <c r="AG146" s="58">
        <f>IF(AS145=0,0,AS145+1)</f>
        <v>0</v>
      </c>
      <c r="AH146" s="58"/>
      <c r="AI146" s="58" t="s">
        <v>35</v>
      </c>
      <c r="AJ146" s="58"/>
      <c r="AK146" s="60" t="e">
        <f>VLOOKUP(CONCATENATE(AF146,MID(AI146,2,1)),[1]vylosovanie!$C$10:$J$209,8,0)</f>
        <v>#N/A</v>
      </c>
      <c r="AL146" s="60" t="e">
        <f>VLOOKUP(CONCATENATE(AF146,RIGHT(AI146,1)),[1]vylosovanie!$C$10:$J$209,8,0)</f>
        <v>#N/A</v>
      </c>
      <c r="AM146" s="58" t="e">
        <f>VLOOKUP(CONCATENATE(AF146,VLOOKUP(AI146,$BU$6:$BV$11,2,0)),[1]vylosovanie!$C$10:$J$209,8,0)</f>
        <v>#N/A</v>
      </c>
      <c r="AN146" s="8"/>
      <c r="AO146" s="61"/>
      <c r="AP146" s="61"/>
      <c r="AQ146" s="61" t="str">
        <f>CONCATENATE(4,3,AD143,C143,2)</f>
        <v>43X2</v>
      </c>
      <c r="AR146" s="61" t="str">
        <f>E143</f>
        <v>X</v>
      </c>
      <c r="AS146" s="58">
        <f>IF(AG146=0,0,AG146+1)</f>
        <v>0</v>
      </c>
      <c r="AT146" s="58"/>
      <c r="AU146" s="58" t="s">
        <v>36</v>
      </c>
      <c r="AV146" s="58"/>
      <c r="AW146" s="60" t="e">
        <f>VLOOKUP(CONCATENATE(AR146,MID(AU146,2,1)),[1]vylosovanie!$C$10:$J$209,8,0)</f>
        <v>#N/A</v>
      </c>
      <c r="AX146" s="60" t="e">
        <f>VLOOKUP(CONCATENATE(AR146,RIGHT(AU146,1)),[1]vylosovanie!$C$10:$J$209,8,0)</f>
        <v>#N/A</v>
      </c>
      <c r="AY146" s="58" t="e">
        <f>VLOOKUP(CONCATENATE(AR146,VLOOKUP(AU146,$BU$6:$BV$11,2,0)),[1]vylosovanie!$C$10:$J$209,8,0)</f>
        <v>#N/A</v>
      </c>
      <c r="AZ146" s="8"/>
      <c r="BB146" s="39" t="e">
        <f>IF(OR(I146="x",I146="X",I146=""),0,IF(I146=3,2,1))</f>
        <v>#N/A</v>
      </c>
      <c r="BC146" s="39" t="e">
        <f>IF(OR(L146="x",L146="X",L146=""),0,IF(L146=3,2,1))</f>
        <v>#N/A</v>
      </c>
      <c r="BD146" s="39"/>
      <c r="BE146" s="39" t="e">
        <f>IF(OR(R146="x",R146="X",R146=""),0,IF(R146=3,2,1))</f>
        <v>#N/A</v>
      </c>
      <c r="BG146" s="62" t="e">
        <f>IF(OR(I146="x",I146="X"),0,I146)</f>
        <v>#N/A</v>
      </c>
      <c r="BH146" s="62" t="e">
        <f>IF(OR(L146="x",L146="X"),0,L146)</f>
        <v>#N/A</v>
      </c>
      <c r="BI146" s="62"/>
      <c r="BJ146" s="62" t="e">
        <f>IF(OR(R146="x",R146="X"),0,R146)</f>
        <v>#N/A</v>
      </c>
      <c r="BK146" s="63"/>
      <c r="BL146" s="62" t="e">
        <f>IF(OR(K146="x",K146="X"),0,K146)</f>
        <v>#N/A</v>
      </c>
      <c r="BM146" s="62" t="e">
        <f>IF(OR(N146="x",N146="X"),0,N146)</f>
        <v>#N/A</v>
      </c>
      <c r="BN146" s="62"/>
      <c r="BO146" s="62" t="e">
        <f>IF(OR(T146="x",T146="X"),0,T146)</f>
        <v>#N/A</v>
      </c>
      <c r="BP146" s="41"/>
    </row>
    <row r="147" spans="1:68" s="15" customFormat="1" ht="45.75" thickBot="1">
      <c r="A147" s="11" t="str">
        <f>CONCATENATE(E143," 2-4")</f>
        <v>X 2-4</v>
      </c>
      <c r="B147" s="15" t="str">
        <f>CONCATENATE(E143,D147)</f>
        <v>X4</v>
      </c>
      <c r="C147" s="43"/>
      <c r="D147" s="44">
        <v>4</v>
      </c>
      <c r="E147" s="45" t="str">
        <f>IF(ISERROR(VLOOKUP($B147,[1]vylosovanie!$C$10:$M$269,8,0))=TRUE," ",VLOOKUP($B147,[1]vylosovanie!$C$10:$M$269,8,0))</f>
        <v xml:space="preserve"> </v>
      </c>
      <c r="F147" s="45" t="str">
        <f>IF(ISERROR(VLOOKUP($B147,[1]vylosovanie!$C$10:$M$269,9,0))=TRUE," ",VLOOKUP($B147,[1]vylosovanie!$C$10:$M$269,9,0))</f>
        <v xml:space="preserve"> </v>
      </c>
      <c r="G147" s="45" t="str">
        <f>IF(ISERROR(VLOOKUP($B147,[1]vylosovanie!$C$10:$M$269,10,0))=TRUE," ",VLOOKUP($B147,[1]vylosovanie!$C$10:$M$269,10,0))</f>
        <v xml:space="preserve"> </v>
      </c>
      <c r="H147" s="45" t="str">
        <f>IF(ISERROR(VLOOKUP($B147,[1]vylosovanie!$C$10:$M$269,11,0))=TRUE," ",VLOOKUP($B147,[1]vylosovanie!$C$10:$M$269,11,0))</f>
        <v xml:space="preserve"> </v>
      </c>
      <c r="I147" s="81" t="e">
        <f>T144</f>
        <v>#N/A</v>
      </c>
      <c r="J147" s="82" t="s">
        <v>24</v>
      </c>
      <c r="K147" s="83" t="e">
        <f>R144</f>
        <v>#N/A</v>
      </c>
      <c r="L147" s="84" t="e">
        <f>T145</f>
        <v>#N/A</v>
      </c>
      <c r="M147" s="85" t="s">
        <v>24</v>
      </c>
      <c r="N147" s="86" t="e">
        <f>R145</f>
        <v>#N/A</v>
      </c>
      <c r="O147" s="84" t="e">
        <f>T146</f>
        <v>#N/A</v>
      </c>
      <c r="P147" s="85" t="s">
        <v>24</v>
      </c>
      <c r="Q147" s="86" t="e">
        <f>R146</f>
        <v>#N/A</v>
      </c>
      <c r="R147" s="87"/>
      <c r="S147" s="88"/>
      <c r="T147" s="88"/>
      <c r="U147" s="89" t="e">
        <f>SUM(BG147:BJ147)</f>
        <v>#N/A</v>
      </c>
      <c r="V147" s="90" t="s">
        <v>24</v>
      </c>
      <c r="W147" s="89" t="e">
        <f>SUM(BL147:BO147)</f>
        <v>#N/A</v>
      </c>
      <c r="X147" s="91" t="e">
        <f>IF((W147=0)," ",U147/W147)</f>
        <v>#N/A</v>
      </c>
      <c r="Y147" s="92" t="e">
        <f>IF(AND(SUM(BB147:BE147)=0,OR(E147=0,E147=" ",SUM(BB144:BE147)=0))," ",SUM(BB147:BE147))</f>
        <v>#N/A</v>
      </c>
      <c r="Z147" s="93" t="str">
        <f>IF(ISERROR(RANK(Y147,Y144:Y147,0))=TRUE," ",IF(OR(AND(I147="x",L147="x"),AND(I147="x",O147="x"),AND(L147="x",O147="x")),0,RANK(Y147,Y144:Y147,0)))</f>
        <v xml:space="preserve"> </v>
      </c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3"/>
      <c r="AP147" s="3"/>
      <c r="AQ147" s="3"/>
      <c r="AR147" s="3"/>
      <c r="AS147" s="2"/>
      <c r="AT147" s="2"/>
      <c r="AU147" s="2"/>
      <c r="AV147" s="2"/>
      <c r="AW147" s="2"/>
      <c r="AX147" s="2"/>
      <c r="AY147" s="2"/>
      <c r="AZ147" s="2"/>
      <c r="BB147" s="39" t="e">
        <f>IF(OR(I147="x",I147="X",I147=""),0,IF(I147=3,2,1))</f>
        <v>#N/A</v>
      </c>
      <c r="BC147" s="39" t="e">
        <f>IF(OR(L147="x",L147="X",L147=""),0,IF(L147=3,2,1))</f>
        <v>#N/A</v>
      </c>
      <c r="BD147" s="39" t="e">
        <f>IF(OR(O147="x",O147="X",O147=""),0,IF(O147=3,2,1))</f>
        <v>#N/A</v>
      </c>
      <c r="BE147" s="39"/>
      <c r="BG147" s="62" t="e">
        <f>IF(OR(I147="x",I147="X"),0,I147)</f>
        <v>#N/A</v>
      </c>
      <c r="BH147" s="62" t="e">
        <f>IF(OR(L147="x",L147="X"),0,L147)</f>
        <v>#N/A</v>
      </c>
      <c r="BI147" s="62" t="e">
        <f>IF(OR(O147="x",O147="X"),0,O147)</f>
        <v>#N/A</v>
      </c>
      <c r="BJ147" s="62"/>
      <c r="BK147" s="63"/>
      <c r="BL147" s="62" t="e">
        <f>IF(OR(K147="x",K147="X"),0,K147)</f>
        <v>#N/A</v>
      </c>
      <c r="BM147" s="62" t="e">
        <f>IF(OR(N147="x",N147="X"),0,N147)</f>
        <v>#N/A</v>
      </c>
      <c r="BN147" s="62" t="e">
        <f>IF(OR(Q147="x",Q147="X"),0,Q147)</f>
        <v>#N/A</v>
      </c>
      <c r="BO147" s="62"/>
      <c r="BP147" s="41"/>
    </row>
    <row r="148" spans="1:68" ht="45.75" thickBot="1">
      <c r="A148" s="11" t="str">
        <f>CONCATENATE(E143," 3-4")</f>
        <v>X 3-4</v>
      </c>
    </row>
    <row r="149" spans="1:68" s="15" customFormat="1" ht="90.75" thickBot="1">
      <c r="A149" s="11" t="str">
        <f>CONCATENATE(E149," 1-2")</f>
        <v>X 1-2</v>
      </c>
      <c r="C149" s="28" t="str">
        <f>IF(C143="X","X",IF(C143-$B$1&gt;=[1]vylosovanie!$O$2,"X",C143+1))</f>
        <v>X</v>
      </c>
      <c r="D149" s="2" t="s">
        <v>6</v>
      </c>
      <c r="E149" s="29" t="str">
        <f>IF(C149="X","X",VLOOKUP(C149,[1]vylosovanie!$T$10:$U$99,2,0))</f>
        <v>X</v>
      </c>
      <c r="F149" s="30" t="s">
        <v>7</v>
      </c>
      <c r="G149" s="6" t="s">
        <v>8</v>
      </c>
      <c r="H149" s="6" t="s">
        <v>9</v>
      </c>
      <c r="I149" s="31">
        <v>1</v>
      </c>
      <c r="J149" s="32"/>
      <c r="K149" s="33"/>
      <c r="L149" s="31">
        <v>2</v>
      </c>
      <c r="M149" s="32"/>
      <c r="N149" s="33"/>
      <c r="O149" s="31">
        <v>3</v>
      </c>
      <c r="P149" s="32"/>
      <c r="Q149" s="33"/>
      <c r="R149" s="31">
        <v>4</v>
      </c>
      <c r="S149" s="32"/>
      <c r="T149" s="33"/>
      <c r="U149" s="34" t="s">
        <v>10</v>
      </c>
      <c r="V149" s="35"/>
      <c r="W149" s="36"/>
      <c r="X149" s="37" t="s">
        <v>11</v>
      </c>
      <c r="Y149" s="37" t="s">
        <v>12</v>
      </c>
      <c r="Z149" s="37" t="s">
        <v>13</v>
      </c>
      <c r="AA149" s="2" t="s">
        <v>14</v>
      </c>
      <c r="AB149" s="2"/>
      <c r="AD149" s="2" t="str">
        <f>IF(C149&lt;10,0,"")</f>
        <v/>
      </c>
      <c r="AE149" s="2" t="s">
        <v>15</v>
      </c>
      <c r="AF149" s="2"/>
      <c r="AG149" s="38" t="s">
        <v>16</v>
      </c>
      <c r="AH149" s="39" t="s">
        <v>17</v>
      </c>
      <c r="AI149" s="39" t="s">
        <v>18</v>
      </c>
      <c r="AJ149" s="39" t="s">
        <v>19</v>
      </c>
      <c r="AK149" s="39" t="s">
        <v>20</v>
      </c>
      <c r="AL149" s="39" t="s">
        <v>20</v>
      </c>
      <c r="AM149" s="39" t="s">
        <v>21</v>
      </c>
      <c r="AN149" s="10"/>
      <c r="AO149" s="40"/>
      <c r="AP149" s="40" t="str">
        <f>IF(C149&lt;10,0,"")</f>
        <v/>
      </c>
      <c r="AQ149" s="2" t="s">
        <v>15</v>
      </c>
      <c r="AR149" s="40"/>
      <c r="AS149" s="38" t="s">
        <v>16</v>
      </c>
      <c r="AT149" s="39" t="s">
        <v>17</v>
      </c>
      <c r="AU149" s="39" t="s">
        <v>18</v>
      </c>
      <c r="AV149" s="39" t="s">
        <v>19</v>
      </c>
      <c r="AW149" s="39" t="s">
        <v>20</v>
      </c>
      <c r="AX149" s="39" t="s">
        <v>20</v>
      </c>
      <c r="AY149" s="39" t="s">
        <v>21</v>
      </c>
      <c r="AZ149" s="10"/>
      <c r="BB149" s="6">
        <v>1</v>
      </c>
      <c r="BC149" s="6">
        <v>2</v>
      </c>
      <c r="BD149" s="6">
        <v>3</v>
      </c>
      <c r="BE149" s="6">
        <v>4</v>
      </c>
      <c r="BG149" s="15" t="s">
        <v>22</v>
      </c>
      <c r="BI149" s="8"/>
      <c r="BJ149" s="41"/>
      <c r="BK149" s="42"/>
      <c r="BL149" s="15" t="s">
        <v>23</v>
      </c>
      <c r="BN149" s="8"/>
      <c r="BO149" s="41"/>
      <c r="BP149" s="41"/>
    </row>
    <row r="150" spans="1:68" s="15" customFormat="1" ht="45.75" thickBot="1">
      <c r="A150" s="11" t="str">
        <f>CONCATENATE(E149," 1-3")</f>
        <v>X 1-3</v>
      </c>
      <c r="B150" s="15" t="str">
        <f>CONCATENATE(E149,D150)</f>
        <v>X1</v>
      </c>
      <c r="C150" s="43" t="str">
        <f>$E$1</f>
        <v>MŽ</v>
      </c>
      <c r="D150" s="44">
        <v>1</v>
      </c>
      <c r="E150" s="45" t="str">
        <f>IF(ISERROR(VLOOKUP($B150,[1]vylosovanie!$C$10:$M$269,8,0))=TRUE," ",VLOOKUP($B150,[1]vylosovanie!$C$10:$M$269,8,0))</f>
        <v xml:space="preserve"> </v>
      </c>
      <c r="F150" s="45" t="str">
        <f>IF(ISERROR(VLOOKUP($B150,[1]vylosovanie!$C$10:$M$269,9,0))=TRUE," ",VLOOKUP($B150,[1]vylosovanie!$C$10:$M$269,9,0))</f>
        <v xml:space="preserve"> </v>
      </c>
      <c r="G150" s="45" t="str">
        <f>IF(ISERROR(VLOOKUP($B150,[1]vylosovanie!$C$10:$M$269,10,0))=TRUE," ",VLOOKUP($B150,[1]vylosovanie!$C$10:$M$269,10,0))</f>
        <v xml:space="preserve"> </v>
      </c>
      <c r="H150" s="45" t="str">
        <f>IF(ISERROR(VLOOKUP($B150,[1]vylosovanie!$C$10:$M$269,11,0))=TRUE," ",VLOOKUP($B150,[1]vylosovanie!$C$10:$M$269,11,0))</f>
        <v xml:space="preserve"> </v>
      </c>
      <c r="I150" s="46"/>
      <c r="J150" s="47"/>
      <c r="K150" s="48"/>
      <c r="L150" s="49" t="e">
        <f>VLOOKUP(A149,'[1]zapisy skupiny'!$A$5:$AA$6403,26,0)</f>
        <v>#N/A</v>
      </c>
      <c r="M150" s="50" t="s">
        <v>24</v>
      </c>
      <c r="N150" s="51" t="e">
        <f>VLOOKUP(A149,'[1]zapisy skupiny'!$A$5:$AA$6403,27,0)</f>
        <v>#N/A</v>
      </c>
      <c r="O150" s="49" t="e">
        <f>VLOOKUP(A150,'[1]zapisy skupiny'!$A$5:$AA$6403,26,0)</f>
        <v>#N/A</v>
      </c>
      <c r="P150" s="50" t="s">
        <v>24</v>
      </c>
      <c r="Q150" s="51" t="e">
        <f>VLOOKUP(A150,'[1]zapisy skupiny'!$A$5:$AA$6403,27,0)</f>
        <v>#N/A</v>
      </c>
      <c r="R150" s="49" t="e">
        <f>VLOOKUP(A151,'[1]zapisy skupiny'!$A$5:$AA$6403,26,0)</f>
        <v>#N/A</v>
      </c>
      <c r="S150" s="50" t="s">
        <v>24</v>
      </c>
      <c r="T150" s="52" t="e">
        <f>VLOOKUP(A151,'[1]zapisy skupiny'!$A$5:$AA$6403,27,0)</f>
        <v>#N/A</v>
      </c>
      <c r="U150" s="53" t="e">
        <f>SUM(BG150:BJ150)</f>
        <v>#N/A</v>
      </c>
      <c r="V150" s="54" t="s">
        <v>24</v>
      </c>
      <c r="W150" s="53" t="e">
        <f>SUM(BL150:BO150)</f>
        <v>#N/A</v>
      </c>
      <c r="X150" s="55" t="e">
        <f>IF((W150=0)," ",U150/W150)</f>
        <v>#N/A</v>
      </c>
      <c r="Y150" s="56" t="e">
        <f>IF(AND(SUM(BB150:BE150)=0,OR(E150=0,E150=" ",SUM(BB150:BE153)=0))," ",SUM(BB150:BE150))</f>
        <v>#N/A</v>
      </c>
      <c r="Z150" s="57" t="str">
        <f>IF(ISERROR(RANK(Y150,Y150:Y153,0))=TRUE," ",IF(OR(AND(O150="x",L150="x"),AND(L150="x",R150="x"),AND(R150="x",O150="x")),0,RANK(Y150,Y150:Y153,0)))</f>
        <v xml:space="preserve"> </v>
      </c>
      <c r="AA150" s="15" t="s">
        <v>25</v>
      </c>
      <c r="AB150" s="2" t="s">
        <v>26</v>
      </c>
      <c r="AC150" s="2"/>
      <c r="AD150" s="2"/>
      <c r="AE150" s="2" t="str">
        <f>CONCATENATE(4,1,AD149,C149,1)</f>
        <v>41X1</v>
      </c>
      <c r="AF150" s="2" t="str">
        <f>E149</f>
        <v>X</v>
      </c>
      <c r="AG150" s="58">
        <f>IF(C149="X",0,AG145+1)</f>
        <v>0</v>
      </c>
      <c r="AH150" s="58"/>
      <c r="AI150" s="59" t="s">
        <v>27</v>
      </c>
      <c r="AJ150" s="58"/>
      <c r="AK150" s="60" t="e">
        <f>VLOOKUP(CONCATENATE(AF150,MID(AI150,2,1)),[1]vylosovanie!$C$10:$J$209,8,0)</f>
        <v>#N/A</v>
      </c>
      <c r="AL150" s="60" t="e">
        <f>VLOOKUP(CONCATENATE(AF150,RIGHT(AI150,1)),[1]vylosovanie!$C$10:$J$209,8,0)</f>
        <v>#N/A</v>
      </c>
      <c r="AM150" s="58" t="e">
        <f>VLOOKUP(CONCATENATE(AF150,VLOOKUP(AI150,$BU$6:$BV$11,2,0)),[1]vylosovanie!$C$10:$J$209,8,0)</f>
        <v>#N/A</v>
      </c>
      <c r="AN150" s="8"/>
      <c r="AO150" s="61"/>
      <c r="AP150" s="61"/>
      <c r="AQ150" s="61" t="str">
        <f>CONCATENATE(4,1,AD149,C149,2)</f>
        <v>41X2</v>
      </c>
      <c r="AR150" s="61" t="str">
        <f>E149</f>
        <v>X</v>
      </c>
      <c r="AS150" s="58">
        <f>IF(AG150=0,0,AG150+1)</f>
        <v>0</v>
      </c>
      <c r="AT150" s="58"/>
      <c r="AU150" s="58" t="s">
        <v>28</v>
      </c>
      <c r="AV150" s="58"/>
      <c r="AW150" s="60" t="e">
        <f>VLOOKUP(CONCATENATE(AR150,MID(AU150,2,1)),[1]vylosovanie!$C$10:$J$209,8,0)</f>
        <v>#N/A</v>
      </c>
      <c r="AX150" s="60" t="e">
        <f>VLOOKUP(CONCATENATE(AR150,RIGHT(AU150,1)),[1]vylosovanie!$C$10:$J$209,8,0)</f>
        <v>#N/A</v>
      </c>
      <c r="AY150" s="58" t="e">
        <f>VLOOKUP(CONCATENATE(AR150,VLOOKUP(AU150,$BU$6:$BV$11,2,0)),[1]vylosovanie!$C$10:$J$209,8,0)</f>
        <v>#N/A</v>
      </c>
      <c r="AZ150" s="8"/>
      <c r="BB150" s="39"/>
      <c r="BC150" s="39" t="e">
        <f>IF(OR(L150="x",L150="X",L150=""),0,IF(L150=3,2,1))</f>
        <v>#N/A</v>
      </c>
      <c r="BD150" s="39" t="e">
        <f>IF(OR(O150="x",O150="X",O150=""),0,IF(O150=3,2,1))</f>
        <v>#N/A</v>
      </c>
      <c r="BE150" s="39" t="e">
        <f>IF(OR(R150="x",R150="X",R150=""),0,IF(R150=3,2,1))</f>
        <v>#N/A</v>
      </c>
      <c r="BG150" s="62"/>
      <c r="BH150" s="62" t="e">
        <f>IF(OR(L150="x",L150="X"),0,L150)</f>
        <v>#N/A</v>
      </c>
      <c r="BI150" s="62" t="e">
        <f>IF(OR(O150="x",O150="X"),0,O150)</f>
        <v>#N/A</v>
      </c>
      <c r="BJ150" s="62" t="e">
        <f>IF(OR(R150="x",R150="X"),0,R150)</f>
        <v>#N/A</v>
      </c>
      <c r="BK150" s="63"/>
      <c r="BL150" s="62"/>
      <c r="BM150" s="62" t="e">
        <f>IF(OR(N150="x",N150="X"),0,N150)</f>
        <v>#N/A</v>
      </c>
      <c r="BN150" s="62" t="e">
        <f>IF(OR(Q150="x",Q150="X"),0,Q150)</f>
        <v>#N/A</v>
      </c>
      <c r="BO150" s="62" t="e">
        <f>IF(OR(T150="x",T150="X"),0,T150)</f>
        <v>#N/A</v>
      </c>
      <c r="BP150" s="41"/>
    </row>
    <row r="151" spans="1:68" s="15" customFormat="1" ht="45.75" thickBot="1">
      <c r="A151" s="11" t="str">
        <f>CONCATENATE(E149," 1-4")</f>
        <v>X 1-4</v>
      </c>
      <c r="B151" s="15" t="str">
        <f>CONCATENATE(E149,D151)</f>
        <v>X2</v>
      </c>
      <c r="C151" s="43"/>
      <c r="D151" s="44">
        <v>2</v>
      </c>
      <c r="E151" s="45" t="str">
        <f>IF(ISERROR(VLOOKUP($B151,[1]vylosovanie!$C$10:$M$269,8,0))=TRUE," ",VLOOKUP($B151,[1]vylosovanie!$C$10:$M$269,8,0))</f>
        <v xml:space="preserve"> </v>
      </c>
      <c r="F151" s="45" t="str">
        <f>IF(ISERROR(VLOOKUP($B151,[1]vylosovanie!$C$10:$M$269,9,0))=TRUE," ",VLOOKUP($B151,[1]vylosovanie!$C$10:$M$269,9,0))</f>
        <v xml:space="preserve"> </v>
      </c>
      <c r="G151" s="45" t="str">
        <f>IF(ISERROR(VLOOKUP($B151,[1]vylosovanie!$C$10:$M$269,10,0))=TRUE," ",VLOOKUP($B151,[1]vylosovanie!$C$10:$M$269,10,0))</f>
        <v xml:space="preserve"> </v>
      </c>
      <c r="H151" s="45" t="str">
        <f>IF(ISERROR(VLOOKUP($B151,[1]vylosovanie!$C$10:$M$269,11,0))=TRUE," ",VLOOKUP($B151,[1]vylosovanie!$C$10:$M$269,11,0))</f>
        <v xml:space="preserve"> </v>
      </c>
      <c r="I151" s="64" t="e">
        <f>N150</f>
        <v>#N/A</v>
      </c>
      <c r="J151" s="65" t="s">
        <v>24</v>
      </c>
      <c r="K151" s="66" t="e">
        <f>L150</f>
        <v>#N/A</v>
      </c>
      <c r="L151" s="67"/>
      <c r="M151" s="68"/>
      <c r="N151" s="69"/>
      <c r="O151" s="70" t="e">
        <f>VLOOKUP(A152,'[1]zapisy skupiny'!$A$5:$AA$6403,26,0)</f>
        <v>#N/A</v>
      </c>
      <c r="P151" s="65" t="s">
        <v>24</v>
      </c>
      <c r="Q151" s="71" t="e">
        <f>VLOOKUP(A152,'[1]zapisy skupiny'!$A$5:$AA$6403,27,0)</f>
        <v>#N/A</v>
      </c>
      <c r="R151" s="70" t="e">
        <f>VLOOKUP(A153,'[1]zapisy skupiny'!$A$5:$AA$6403,26,0)</f>
        <v>#N/A</v>
      </c>
      <c r="S151" s="65" t="s">
        <v>24</v>
      </c>
      <c r="T151" s="72" t="e">
        <f>VLOOKUP(A153,'[1]zapisy skupiny'!$A$5:$AA$6403,27,0)</f>
        <v>#N/A</v>
      </c>
      <c r="U151" s="73" t="e">
        <f>SUM(BG151:BJ151)</f>
        <v>#N/A</v>
      </c>
      <c r="V151" s="74" t="s">
        <v>24</v>
      </c>
      <c r="W151" s="73" t="e">
        <f>SUM(BL151:BO151)</f>
        <v>#N/A</v>
      </c>
      <c r="X151" s="75" t="e">
        <f>IF((W151=0)," ",U151/W151)</f>
        <v>#N/A</v>
      </c>
      <c r="Y151" s="76" t="e">
        <f>IF(AND(SUM(BB151:BE151)=0,OR(E151=0,E151=" ",SUM(BB150:BE153)=0))," ",SUM(BB151:BE151))</f>
        <v>#N/A</v>
      </c>
      <c r="Z151" s="77" t="str">
        <f>IF(ISERROR(RANK(Y151,Y150:Y153,0))=TRUE," ",IF(OR(AND(I151="x",O151="x"),AND(I151="x",R151="x"),AND(R151="x",O151="x")),0,RANK(Y151,Y150:Y153,0)))</f>
        <v xml:space="preserve"> </v>
      </c>
      <c r="AA151" s="15" t="s">
        <v>29</v>
      </c>
      <c r="AB151" s="2" t="s">
        <v>30</v>
      </c>
      <c r="AC151" s="2"/>
      <c r="AD151" s="2"/>
      <c r="AE151" s="2" t="str">
        <f>CONCATENATE(4,2,AD149,C149,1)</f>
        <v>42X1</v>
      </c>
      <c r="AF151" s="2" t="str">
        <f>E149</f>
        <v>X</v>
      </c>
      <c r="AG151" s="58">
        <f>IF(AS150=0,0,AS150+1)</f>
        <v>0</v>
      </c>
      <c r="AH151" s="58"/>
      <c r="AI151" s="58" t="s">
        <v>31</v>
      </c>
      <c r="AJ151" s="58"/>
      <c r="AK151" s="60" t="e">
        <f>VLOOKUP(CONCATENATE(AF151,MID(AI151,2,1)),[1]vylosovanie!$C$10:$J$209,8,0)</f>
        <v>#N/A</v>
      </c>
      <c r="AL151" s="60" t="e">
        <f>VLOOKUP(CONCATENATE(AF151,RIGHT(AI151,1)),[1]vylosovanie!$C$10:$J$209,8,0)</f>
        <v>#N/A</v>
      </c>
      <c r="AM151" s="58" t="e">
        <f>VLOOKUP(CONCATENATE(AF151,VLOOKUP(AI151,$BU$6:$BV$11,2,0)),[1]vylosovanie!$C$10:$J$209,8,0)</f>
        <v>#N/A</v>
      </c>
      <c r="AN151" s="8"/>
      <c r="AO151" s="61"/>
      <c r="AP151" s="61"/>
      <c r="AQ151" s="61" t="str">
        <f>CONCATENATE(4,2,AD149,C149,2)</f>
        <v>42X2</v>
      </c>
      <c r="AR151" s="61" t="str">
        <f>E149</f>
        <v>X</v>
      </c>
      <c r="AS151" s="58">
        <f>IF(AG151=0,0,AG151+1)</f>
        <v>0</v>
      </c>
      <c r="AT151" s="58"/>
      <c r="AU151" s="58" t="s">
        <v>32</v>
      </c>
      <c r="AV151" s="58"/>
      <c r="AW151" s="60" t="e">
        <f>VLOOKUP(CONCATENATE(AR151,MID(AU151,2,1)),[1]vylosovanie!$C$10:$J$209,8,0)</f>
        <v>#N/A</v>
      </c>
      <c r="AX151" s="60" t="e">
        <f>VLOOKUP(CONCATENATE(AR151,RIGHT(AU151,1)),[1]vylosovanie!$C$10:$J$209,8,0)</f>
        <v>#N/A</v>
      </c>
      <c r="AY151" s="58" t="e">
        <f>VLOOKUP(CONCATENATE(AR151,VLOOKUP(AU151,$BU$6:$BV$11,2,0)),[1]vylosovanie!$C$10:$J$209,8,0)</f>
        <v>#N/A</v>
      </c>
      <c r="AZ151" s="8"/>
      <c r="BB151" s="39" t="e">
        <f>IF(OR(I151="x",I151="X",I151=""),0,IF(I151=3,2,1))</f>
        <v>#N/A</v>
      </c>
      <c r="BC151" s="39"/>
      <c r="BD151" s="39" t="e">
        <f>IF(OR(O151="x",O151="X",O151=""),0,IF(O151=3,2,1))</f>
        <v>#N/A</v>
      </c>
      <c r="BE151" s="39" t="e">
        <f>IF(OR(R151="x",R151="X",R151=""),0,IF(R151=3,2,1))</f>
        <v>#N/A</v>
      </c>
      <c r="BG151" s="62" t="e">
        <f>IF(OR(I151="x",I151="X"),0,I151)</f>
        <v>#N/A</v>
      </c>
      <c r="BH151" s="62"/>
      <c r="BI151" s="62" t="e">
        <f>IF(OR(O151="x",O151="X"),0,O151)</f>
        <v>#N/A</v>
      </c>
      <c r="BJ151" s="62" t="e">
        <f>IF(OR(R151="x",R151="X"),0,R151)</f>
        <v>#N/A</v>
      </c>
      <c r="BK151" s="63"/>
      <c r="BL151" s="62" t="e">
        <f>IF(OR(K151="x",K151="X"),0,K151)</f>
        <v>#N/A</v>
      </c>
      <c r="BM151" s="62"/>
      <c r="BN151" s="62" t="e">
        <f>IF(OR(Q151="x",Q151="X"),0,Q151)</f>
        <v>#N/A</v>
      </c>
      <c r="BO151" s="62" t="e">
        <f>IF(OR(T151="x",T151="X"),0,T151)</f>
        <v>#N/A</v>
      </c>
      <c r="BP151" s="41"/>
    </row>
    <row r="152" spans="1:68" s="15" customFormat="1" ht="45.75" thickBot="1">
      <c r="A152" s="11" t="str">
        <f>CONCATENATE(E149," 2-3")</f>
        <v>X 2-3</v>
      </c>
      <c r="B152" s="15" t="str">
        <f>CONCATENATE(E149,D152)</f>
        <v>X3</v>
      </c>
      <c r="C152" s="43"/>
      <c r="D152" s="44">
        <v>3</v>
      </c>
      <c r="E152" s="45" t="str">
        <f>IF(ISERROR(VLOOKUP($B152,[1]vylosovanie!$C$10:$M$269,8,0))=TRUE," ",VLOOKUP($B152,[1]vylosovanie!$C$10:$M$269,8,0))</f>
        <v xml:space="preserve"> </v>
      </c>
      <c r="F152" s="45" t="str">
        <f>IF(ISERROR(VLOOKUP($B152,[1]vylosovanie!$C$10:$M$269,9,0))=TRUE," ",VLOOKUP($B152,[1]vylosovanie!$C$10:$M$269,9,0))</f>
        <v xml:space="preserve"> </v>
      </c>
      <c r="G152" s="45" t="str">
        <f>IF(ISERROR(VLOOKUP($B152,[1]vylosovanie!$C$10:$M$269,10,0))=TRUE," ",VLOOKUP($B152,[1]vylosovanie!$C$10:$M$269,10,0))</f>
        <v xml:space="preserve"> </v>
      </c>
      <c r="H152" s="45" t="str">
        <f>IF(ISERROR(VLOOKUP($B152,[1]vylosovanie!$C$10:$M$269,11,0))=TRUE," ",VLOOKUP($B152,[1]vylosovanie!$C$10:$M$269,11,0))</f>
        <v xml:space="preserve"> </v>
      </c>
      <c r="I152" s="64" t="e">
        <f>Q150</f>
        <v>#N/A</v>
      </c>
      <c r="J152" s="65" t="s">
        <v>24</v>
      </c>
      <c r="K152" s="66" t="e">
        <f>O150</f>
        <v>#N/A</v>
      </c>
      <c r="L152" s="78" t="e">
        <f>Q151</f>
        <v>#N/A</v>
      </c>
      <c r="M152" s="79" t="s">
        <v>24</v>
      </c>
      <c r="N152" s="80" t="e">
        <f>O151</f>
        <v>#N/A</v>
      </c>
      <c r="O152" s="67"/>
      <c r="P152" s="68"/>
      <c r="Q152" s="69"/>
      <c r="R152" s="70" t="e">
        <f>VLOOKUP(A154,'[1]zapisy skupiny'!$A$5:$AA$6403,26,0)</f>
        <v>#N/A</v>
      </c>
      <c r="S152" s="65" t="s">
        <v>24</v>
      </c>
      <c r="T152" s="72" t="e">
        <f>VLOOKUP(A154,'[1]zapisy skupiny'!$A$5:$AA$6403,27,0)</f>
        <v>#N/A</v>
      </c>
      <c r="U152" s="73" t="e">
        <f>SUM(BG152:BJ152)</f>
        <v>#N/A</v>
      </c>
      <c r="V152" s="74" t="s">
        <v>24</v>
      </c>
      <c r="W152" s="73" t="e">
        <f>SUM(BL152:BO152)</f>
        <v>#N/A</v>
      </c>
      <c r="X152" s="75" t="e">
        <f>IF((W152=0)," ",U152/W152)</f>
        <v>#N/A</v>
      </c>
      <c r="Y152" s="76" t="e">
        <f>IF(AND(SUM(BB152:BE152)=0,OR(E152=0,E152=" ",SUM(BB150:BE153)=0))," ",SUM(BB152:BE152))</f>
        <v>#N/A</v>
      </c>
      <c r="Z152" s="77" t="str">
        <f>IF(ISERROR(RANK(Y152,Y150:Y153,0))=TRUE," ",IF(OR(AND(I152="x",L152="x"),AND(I152="x",R152="x"),AND(L152="x",R152="x")),0,RANK(Y152,Y150:Y153,0)))</f>
        <v xml:space="preserve"> </v>
      </c>
      <c r="AA152" s="15" t="s">
        <v>33</v>
      </c>
      <c r="AB152" s="2" t="s">
        <v>34</v>
      </c>
      <c r="AC152" s="2"/>
      <c r="AD152" s="2"/>
      <c r="AE152" s="2" t="str">
        <f>CONCATENATE(4,3,AD149,C149,1)</f>
        <v>43X1</v>
      </c>
      <c r="AF152" s="2" t="str">
        <f>E149</f>
        <v>X</v>
      </c>
      <c r="AG152" s="58">
        <f>IF(AS151=0,0,AS151+1)</f>
        <v>0</v>
      </c>
      <c r="AH152" s="58"/>
      <c r="AI152" s="58" t="s">
        <v>35</v>
      </c>
      <c r="AJ152" s="58"/>
      <c r="AK152" s="60" t="e">
        <f>VLOOKUP(CONCATENATE(AF152,MID(AI152,2,1)),[1]vylosovanie!$C$10:$J$209,8,0)</f>
        <v>#N/A</v>
      </c>
      <c r="AL152" s="60" t="e">
        <f>VLOOKUP(CONCATENATE(AF152,RIGHT(AI152,1)),[1]vylosovanie!$C$10:$J$209,8,0)</f>
        <v>#N/A</v>
      </c>
      <c r="AM152" s="58" t="e">
        <f>VLOOKUP(CONCATENATE(AF152,VLOOKUP(AI152,$BU$6:$BV$11,2,0)),[1]vylosovanie!$C$10:$J$209,8,0)</f>
        <v>#N/A</v>
      </c>
      <c r="AN152" s="8"/>
      <c r="AO152" s="61"/>
      <c r="AP152" s="61"/>
      <c r="AQ152" s="61" t="str">
        <f>CONCATENATE(4,3,AD149,C149,2)</f>
        <v>43X2</v>
      </c>
      <c r="AR152" s="61" t="str">
        <f>E149</f>
        <v>X</v>
      </c>
      <c r="AS152" s="58">
        <f>IF(AG152=0,0,AG152+1)</f>
        <v>0</v>
      </c>
      <c r="AT152" s="58"/>
      <c r="AU152" s="58" t="s">
        <v>36</v>
      </c>
      <c r="AV152" s="58"/>
      <c r="AW152" s="60" t="e">
        <f>VLOOKUP(CONCATENATE(AR152,MID(AU152,2,1)),[1]vylosovanie!$C$10:$J$209,8,0)</f>
        <v>#N/A</v>
      </c>
      <c r="AX152" s="60" t="e">
        <f>VLOOKUP(CONCATENATE(AR152,RIGHT(AU152,1)),[1]vylosovanie!$C$10:$J$209,8,0)</f>
        <v>#N/A</v>
      </c>
      <c r="AY152" s="58" t="e">
        <f>VLOOKUP(CONCATENATE(AR152,VLOOKUP(AU152,$BU$6:$BV$11,2,0)),[1]vylosovanie!$C$10:$J$209,8,0)</f>
        <v>#N/A</v>
      </c>
      <c r="AZ152" s="8"/>
      <c r="BB152" s="39" t="e">
        <f>IF(OR(I152="x",I152="X",I152=""),0,IF(I152=3,2,1))</f>
        <v>#N/A</v>
      </c>
      <c r="BC152" s="39" t="e">
        <f>IF(OR(L152="x",L152="X",L152=""),0,IF(L152=3,2,1))</f>
        <v>#N/A</v>
      </c>
      <c r="BD152" s="39"/>
      <c r="BE152" s="39" t="e">
        <f>IF(OR(R152="x",R152="X",R152=""),0,IF(R152=3,2,1))</f>
        <v>#N/A</v>
      </c>
      <c r="BG152" s="62" t="e">
        <f>IF(OR(I152="x",I152="X"),0,I152)</f>
        <v>#N/A</v>
      </c>
      <c r="BH152" s="62" t="e">
        <f>IF(OR(L152="x",L152="X"),0,L152)</f>
        <v>#N/A</v>
      </c>
      <c r="BI152" s="62"/>
      <c r="BJ152" s="62" t="e">
        <f>IF(OR(R152="x",R152="X"),0,R152)</f>
        <v>#N/A</v>
      </c>
      <c r="BK152" s="63"/>
      <c r="BL152" s="62" t="e">
        <f>IF(OR(K152="x",K152="X"),0,K152)</f>
        <v>#N/A</v>
      </c>
      <c r="BM152" s="62" t="e">
        <f>IF(OR(N152="x",N152="X"),0,N152)</f>
        <v>#N/A</v>
      </c>
      <c r="BN152" s="62"/>
      <c r="BO152" s="62" t="e">
        <f>IF(OR(T152="x",T152="X"),0,T152)</f>
        <v>#N/A</v>
      </c>
      <c r="BP152" s="41"/>
    </row>
    <row r="153" spans="1:68" s="15" customFormat="1" ht="45.75" thickBot="1">
      <c r="A153" s="11" t="str">
        <f>CONCATENATE(E149," 2-4")</f>
        <v>X 2-4</v>
      </c>
      <c r="B153" s="15" t="str">
        <f>CONCATENATE(E149,D153)</f>
        <v>X4</v>
      </c>
      <c r="C153" s="43"/>
      <c r="D153" s="44">
        <v>4</v>
      </c>
      <c r="E153" s="45" t="str">
        <f>IF(ISERROR(VLOOKUP($B153,[1]vylosovanie!$C$10:$M$269,8,0))=TRUE," ",VLOOKUP($B153,[1]vylosovanie!$C$10:$M$269,8,0))</f>
        <v xml:space="preserve"> </v>
      </c>
      <c r="F153" s="45" t="str">
        <f>IF(ISERROR(VLOOKUP($B153,[1]vylosovanie!$C$10:$M$269,9,0))=TRUE," ",VLOOKUP($B153,[1]vylosovanie!$C$10:$M$269,9,0))</f>
        <v xml:space="preserve"> </v>
      </c>
      <c r="G153" s="45" t="str">
        <f>IF(ISERROR(VLOOKUP($B153,[1]vylosovanie!$C$10:$M$269,10,0))=TRUE," ",VLOOKUP($B153,[1]vylosovanie!$C$10:$M$269,10,0))</f>
        <v xml:space="preserve"> </v>
      </c>
      <c r="H153" s="45" t="str">
        <f>IF(ISERROR(VLOOKUP($B153,[1]vylosovanie!$C$10:$M$269,11,0))=TRUE," ",VLOOKUP($B153,[1]vylosovanie!$C$10:$M$269,11,0))</f>
        <v xml:space="preserve"> </v>
      </c>
      <c r="I153" s="81" t="e">
        <f>T150</f>
        <v>#N/A</v>
      </c>
      <c r="J153" s="82" t="s">
        <v>24</v>
      </c>
      <c r="K153" s="83" t="e">
        <f>R150</f>
        <v>#N/A</v>
      </c>
      <c r="L153" s="84" t="e">
        <f>T151</f>
        <v>#N/A</v>
      </c>
      <c r="M153" s="85" t="s">
        <v>24</v>
      </c>
      <c r="N153" s="86" t="e">
        <f>R151</f>
        <v>#N/A</v>
      </c>
      <c r="O153" s="84" t="e">
        <f>T152</f>
        <v>#N/A</v>
      </c>
      <c r="P153" s="85" t="s">
        <v>24</v>
      </c>
      <c r="Q153" s="86" t="e">
        <f>R152</f>
        <v>#N/A</v>
      </c>
      <c r="R153" s="87"/>
      <c r="S153" s="88"/>
      <c r="T153" s="88"/>
      <c r="U153" s="89" t="e">
        <f>SUM(BG153:BJ153)</f>
        <v>#N/A</v>
      </c>
      <c r="V153" s="90" t="s">
        <v>24</v>
      </c>
      <c r="W153" s="89" t="e">
        <f>SUM(BL153:BO153)</f>
        <v>#N/A</v>
      </c>
      <c r="X153" s="91" t="e">
        <f>IF((W153=0)," ",U153/W153)</f>
        <v>#N/A</v>
      </c>
      <c r="Y153" s="92" t="e">
        <f>IF(AND(SUM(BB153:BE153)=0,OR(E153=0,E153=" ",SUM(BB150:BE153)=0))," ",SUM(BB153:BE153))</f>
        <v>#N/A</v>
      </c>
      <c r="Z153" s="93" t="str">
        <f>IF(ISERROR(RANK(Y153,Y150:Y153,0))=TRUE," ",IF(OR(AND(I153="x",L153="x"),AND(I153="x",O153="x"),AND(L153="x",O153="x")),0,RANK(Y153,Y150:Y153,0)))</f>
        <v xml:space="preserve"> </v>
      </c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3"/>
      <c r="AP153" s="3"/>
      <c r="AQ153" s="3"/>
      <c r="AR153" s="3"/>
      <c r="AS153" s="2"/>
      <c r="AT153" s="2"/>
      <c r="AU153" s="2"/>
      <c r="AV153" s="2"/>
      <c r="AW153" s="2"/>
      <c r="AX153" s="2"/>
      <c r="AY153" s="2"/>
      <c r="AZ153" s="2"/>
      <c r="BB153" s="39" t="e">
        <f>IF(OR(I153="x",I153="X",I153=""),0,IF(I153=3,2,1))</f>
        <v>#N/A</v>
      </c>
      <c r="BC153" s="39" t="e">
        <f>IF(OR(L153="x",L153="X",L153=""),0,IF(L153=3,2,1))</f>
        <v>#N/A</v>
      </c>
      <c r="BD153" s="39" t="e">
        <f>IF(OR(O153="x",O153="X",O153=""),0,IF(O153=3,2,1))</f>
        <v>#N/A</v>
      </c>
      <c r="BE153" s="39"/>
      <c r="BG153" s="62" t="e">
        <f>IF(OR(I153="x",I153="X"),0,I153)</f>
        <v>#N/A</v>
      </c>
      <c r="BH153" s="62" t="e">
        <f>IF(OR(L153="x",L153="X"),0,L153)</f>
        <v>#N/A</v>
      </c>
      <c r="BI153" s="62" t="e">
        <f>IF(OR(O153="x",O153="X"),0,O153)</f>
        <v>#N/A</v>
      </c>
      <c r="BJ153" s="62"/>
      <c r="BK153" s="63"/>
      <c r="BL153" s="62" t="e">
        <f>IF(OR(K153="x",K153="X"),0,K153)</f>
        <v>#N/A</v>
      </c>
      <c r="BM153" s="62" t="e">
        <f>IF(OR(N153="x",N153="X"),0,N153)</f>
        <v>#N/A</v>
      </c>
      <c r="BN153" s="62" t="e">
        <f>IF(OR(Q153="x",Q153="X"),0,Q153)</f>
        <v>#N/A</v>
      </c>
      <c r="BO153" s="62"/>
      <c r="BP153" s="41"/>
    </row>
    <row r="154" spans="1:68" ht="45.75" thickBot="1">
      <c r="A154" s="11" t="str">
        <f>CONCATENATE(E149," 3-4")</f>
        <v>X 3-4</v>
      </c>
    </row>
    <row r="155" spans="1:68" s="15" customFormat="1" ht="90.75" thickBot="1">
      <c r="A155" s="11" t="str">
        <f>CONCATENATE(E155," 1-2")</f>
        <v>X 1-2</v>
      </c>
      <c r="C155" s="28" t="str">
        <f>IF(C149="X","X",IF(C149-$B$1&gt;=[1]vylosovanie!$O$2,"X",C149+1))</f>
        <v>X</v>
      </c>
      <c r="D155" s="2" t="s">
        <v>6</v>
      </c>
      <c r="E155" s="29" t="str">
        <f>IF(C155="X","X",VLOOKUP(C155,[1]vylosovanie!$T$10:$U$99,2,0))</f>
        <v>X</v>
      </c>
      <c r="F155" s="30" t="s">
        <v>7</v>
      </c>
      <c r="G155" s="6" t="s">
        <v>8</v>
      </c>
      <c r="H155" s="6" t="s">
        <v>9</v>
      </c>
      <c r="I155" s="31">
        <v>1</v>
      </c>
      <c r="J155" s="32"/>
      <c r="K155" s="33"/>
      <c r="L155" s="31">
        <v>2</v>
      </c>
      <c r="M155" s="32"/>
      <c r="N155" s="33"/>
      <c r="O155" s="31">
        <v>3</v>
      </c>
      <c r="P155" s="32"/>
      <c r="Q155" s="33"/>
      <c r="R155" s="31">
        <v>4</v>
      </c>
      <c r="S155" s="32"/>
      <c r="T155" s="33"/>
      <c r="U155" s="34" t="s">
        <v>10</v>
      </c>
      <c r="V155" s="35"/>
      <c r="W155" s="36"/>
      <c r="X155" s="37" t="s">
        <v>11</v>
      </c>
      <c r="Y155" s="37" t="s">
        <v>12</v>
      </c>
      <c r="Z155" s="37" t="s">
        <v>13</v>
      </c>
      <c r="AA155" s="2" t="s">
        <v>14</v>
      </c>
      <c r="AB155" s="2"/>
      <c r="AD155" s="2" t="str">
        <f>IF(C155&lt;10,0,"")</f>
        <v/>
      </c>
      <c r="AE155" s="2" t="s">
        <v>15</v>
      </c>
      <c r="AF155" s="2"/>
      <c r="AG155" s="38" t="s">
        <v>16</v>
      </c>
      <c r="AH155" s="39" t="s">
        <v>17</v>
      </c>
      <c r="AI155" s="39" t="s">
        <v>18</v>
      </c>
      <c r="AJ155" s="39" t="s">
        <v>19</v>
      </c>
      <c r="AK155" s="39" t="s">
        <v>20</v>
      </c>
      <c r="AL155" s="39" t="s">
        <v>20</v>
      </c>
      <c r="AM155" s="39" t="s">
        <v>21</v>
      </c>
      <c r="AN155" s="10"/>
      <c r="AO155" s="40"/>
      <c r="AP155" s="40" t="str">
        <f>IF(C155&lt;10,0,"")</f>
        <v/>
      </c>
      <c r="AQ155" s="2" t="s">
        <v>15</v>
      </c>
      <c r="AR155" s="40"/>
      <c r="AS155" s="38" t="s">
        <v>16</v>
      </c>
      <c r="AT155" s="39" t="s">
        <v>17</v>
      </c>
      <c r="AU155" s="39" t="s">
        <v>18</v>
      </c>
      <c r="AV155" s="39" t="s">
        <v>19</v>
      </c>
      <c r="AW155" s="39" t="s">
        <v>20</v>
      </c>
      <c r="AX155" s="39" t="s">
        <v>20</v>
      </c>
      <c r="AY155" s="39" t="s">
        <v>21</v>
      </c>
      <c r="AZ155" s="10"/>
      <c r="BB155" s="6">
        <v>1</v>
      </c>
      <c r="BC155" s="6">
        <v>2</v>
      </c>
      <c r="BD155" s="6">
        <v>3</v>
      </c>
      <c r="BE155" s="6">
        <v>4</v>
      </c>
      <c r="BG155" s="15" t="s">
        <v>22</v>
      </c>
      <c r="BI155" s="8"/>
      <c r="BJ155" s="41"/>
      <c r="BK155" s="42"/>
      <c r="BL155" s="15" t="s">
        <v>23</v>
      </c>
      <c r="BN155" s="8"/>
      <c r="BO155" s="41"/>
      <c r="BP155" s="41"/>
    </row>
    <row r="156" spans="1:68" s="15" customFormat="1" ht="45.75" thickBot="1">
      <c r="A156" s="11" t="str">
        <f>CONCATENATE(E155," 1-3")</f>
        <v>X 1-3</v>
      </c>
      <c r="B156" s="15" t="str">
        <f>CONCATENATE(E155,D156)</f>
        <v>X1</v>
      </c>
      <c r="C156" s="43" t="str">
        <f>$E$1</f>
        <v>MŽ</v>
      </c>
      <c r="D156" s="44">
        <v>1</v>
      </c>
      <c r="E156" s="45" t="str">
        <f>IF(ISERROR(VLOOKUP($B156,[1]vylosovanie!$C$10:$M$269,8,0))=TRUE," ",VLOOKUP($B156,[1]vylosovanie!$C$10:$M$269,8,0))</f>
        <v xml:space="preserve"> </v>
      </c>
      <c r="F156" s="45" t="str">
        <f>IF(ISERROR(VLOOKUP($B156,[1]vylosovanie!$C$10:$M$269,9,0))=TRUE," ",VLOOKUP($B156,[1]vylosovanie!$C$10:$M$269,9,0))</f>
        <v xml:space="preserve"> </v>
      </c>
      <c r="G156" s="45" t="str">
        <f>IF(ISERROR(VLOOKUP($B156,[1]vylosovanie!$C$10:$M$269,10,0))=TRUE," ",VLOOKUP($B156,[1]vylosovanie!$C$10:$M$269,10,0))</f>
        <v xml:space="preserve"> </v>
      </c>
      <c r="H156" s="45" t="str">
        <f>IF(ISERROR(VLOOKUP($B156,[1]vylosovanie!$C$10:$M$269,11,0))=TRUE," ",VLOOKUP($B156,[1]vylosovanie!$C$10:$M$269,11,0))</f>
        <v xml:space="preserve"> </v>
      </c>
      <c r="I156" s="46"/>
      <c r="J156" s="47"/>
      <c r="K156" s="48"/>
      <c r="L156" s="49" t="e">
        <f>VLOOKUP(A155,'[1]zapisy skupiny'!$A$5:$AA$6403,26,0)</f>
        <v>#N/A</v>
      </c>
      <c r="M156" s="50" t="s">
        <v>24</v>
      </c>
      <c r="N156" s="51" t="e">
        <f>VLOOKUP(A155,'[1]zapisy skupiny'!$A$5:$AA$6403,27,0)</f>
        <v>#N/A</v>
      </c>
      <c r="O156" s="49" t="e">
        <f>VLOOKUP(A156,'[1]zapisy skupiny'!$A$5:$AA$6403,26,0)</f>
        <v>#N/A</v>
      </c>
      <c r="P156" s="50" t="s">
        <v>24</v>
      </c>
      <c r="Q156" s="51" t="e">
        <f>VLOOKUP(A156,'[1]zapisy skupiny'!$A$5:$AA$6403,27,0)</f>
        <v>#N/A</v>
      </c>
      <c r="R156" s="49" t="e">
        <f>VLOOKUP(A157,'[1]zapisy skupiny'!$A$5:$AA$6403,26,0)</f>
        <v>#N/A</v>
      </c>
      <c r="S156" s="50" t="s">
        <v>24</v>
      </c>
      <c r="T156" s="52" t="e">
        <f>VLOOKUP(A157,'[1]zapisy skupiny'!$A$5:$AA$6403,27,0)</f>
        <v>#N/A</v>
      </c>
      <c r="U156" s="53" t="e">
        <f>SUM(BG156:BJ156)</f>
        <v>#N/A</v>
      </c>
      <c r="V156" s="54" t="s">
        <v>24</v>
      </c>
      <c r="W156" s="53" t="e">
        <f>SUM(BL156:BO156)</f>
        <v>#N/A</v>
      </c>
      <c r="X156" s="55" t="e">
        <f>IF((W156=0)," ",U156/W156)</f>
        <v>#N/A</v>
      </c>
      <c r="Y156" s="56" t="e">
        <f>IF(AND(SUM(BB156:BE156)=0,OR(E156=0,E156=" ",SUM(BB156:BE159)=0))," ",SUM(BB156:BE156))</f>
        <v>#N/A</v>
      </c>
      <c r="Z156" s="57" t="str">
        <f>IF(ISERROR(RANK(Y156,Y156:Y159,0))=TRUE," ",IF(OR(AND(O156="x",L156="x"),AND(L156="x",R156="x"),AND(R156="x",O156="x")),0,RANK(Y156,Y156:Y159,0)))</f>
        <v xml:space="preserve"> </v>
      </c>
      <c r="AA156" s="15" t="s">
        <v>25</v>
      </c>
      <c r="AB156" s="2" t="s">
        <v>26</v>
      </c>
      <c r="AC156" s="2"/>
      <c r="AD156" s="2"/>
      <c r="AE156" s="2" t="str">
        <f>CONCATENATE(4,1,AD155,C155,1)</f>
        <v>41X1</v>
      </c>
      <c r="AF156" s="2" t="str">
        <f>E155</f>
        <v>X</v>
      </c>
      <c r="AG156" s="58">
        <f>IF(C155="X",0,AG151+1)</f>
        <v>0</v>
      </c>
      <c r="AH156" s="58"/>
      <c r="AI156" s="59" t="s">
        <v>27</v>
      </c>
      <c r="AJ156" s="58"/>
      <c r="AK156" s="60" t="e">
        <f>VLOOKUP(CONCATENATE(AF156,MID(AI156,2,1)),[1]vylosovanie!$C$10:$J$209,8,0)</f>
        <v>#N/A</v>
      </c>
      <c r="AL156" s="60" t="e">
        <f>VLOOKUP(CONCATENATE(AF156,RIGHT(AI156,1)),[1]vylosovanie!$C$10:$J$209,8,0)</f>
        <v>#N/A</v>
      </c>
      <c r="AM156" s="58" t="e">
        <f>VLOOKUP(CONCATENATE(AF156,VLOOKUP(AI156,$BU$6:$BV$11,2,0)),[1]vylosovanie!$C$10:$J$209,8,0)</f>
        <v>#N/A</v>
      </c>
      <c r="AN156" s="8"/>
      <c r="AO156" s="61"/>
      <c r="AP156" s="61"/>
      <c r="AQ156" s="61" t="str">
        <f>CONCATENATE(4,1,AD155,C155,2)</f>
        <v>41X2</v>
      </c>
      <c r="AR156" s="61" t="str">
        <f>E155</f>
        <v>X</v>
      </c>
      <c r="AS156" s="58">
        <f>IF(AG156=0,0,AG156+1)</f>
        <v>0</v>
      </c>
      <c r="AT156" s="58"/>
      <c r="AU156" s="58" t="s">
        <v>28</v>
      </c>
      <c r="AV156" s="58"/>
      <c r="AW156" s="60" t="e">
        <f>VLOOKUP(CONCATENATE(AR156,MID(AU156,2,1)),[1]vylosovanie!$C$10:$J$209,8,0)</f>
        <v>#N/A</v>
      </c>
      <c r="AX156" s="60" t="e">
        <f>VLOOKUP(CONCATENATE(AR156,RIGHT(AU156,1)),[1]vylosovanie!$C$10:$J$209,8,0)</f>
        <v>#N/A</v>
      </c>
      <c r="AY156" s="58" t="e">
        <f>VLOOKUP(CONCATENATE(AR156,VLOOKUP(AU156,$BU$6:$BV$11,2,0)),[1]vylosovanie!$C$10:$J$209,8,0)</f>
        <v>#N/A</v>
      </c>
      <c r="AZ156" s="8"/>
      <c r="BB156" s="39"/>
      <c r="BC156" s="39" t="e">
        <f>IF(OR(L156="x",L156="X",L156=""),0,IF(L156=3,2,1))</f>
        <v>#N/A</v>
      </c>
      <c r="BD156" s="39" t="e">
        <f>IF(OR(O156="x",O156="X",O156=""),0,IF(O156=3,2,1))</f>
        <v>#N/A</v>
      </c>
      <c r="BE156" s="39" t="e">
        <f>IF(OR(R156="x",R156="X",R156=""),0,IF(R156=3,2,1))</f>
        <v>#N/A</v>
      </c>
      <c r="BG156" s="62"/>
      <c r="BH156" s="62" t="e">
        <f>IF(OR(L156="x",L156="X"),0,L156)</f>
        <v>#N/A</v>
      </c>
      <c r="BI156" s="62" t="e">
        <f>IF(OR(O156="x",O156="X"),0,O156)</f>
        <v>#N/A</v>
      </c>
      <c r="BJ156" s="62" t="e">
        <f>IF(OR(R156="x",R156="X"),0,R156)</f>
        <v>#N/A</v>
      </c>
      <c r="BK156" s="63"/>
      <c r="BL156" s="62"/>
      <c r="BM156" s="62" t="e">
        <f>IF(OR(N156="x",N156="X"),0,N156)</f>
        <v>#N/A</v>
      </c>
      <c r="BN156" s="62" t="e">
        <f>IF(OR(Q156="x",Q156="X"),0,Q156)</f>
        <v>#N/A</v>
      </c>
      <c r="BO156" s="62" t="e">
        <f>IF(OR(T156="x",T156="X"),0,T156)</f>
        <v>#N/A</v>
      </c>
      <c r="BP156" s="41"/>
    </row>
    <row r="157" spans="1:68" s="15" customFormat="1" ht="45.75" thickBot="1">
      <c r="A157" s="11" t="str">
        <f>CONCATENATE(E155," 1-4")</f>
        <v>X 1-4</v>
      </c>
      <c r="B157" s="15" t="str">
        <f>CONCATENATE(E155,D157)</f>
        <v>X2</v>
      </c>
      <c r="C157" s="43"/>
      <c r="D157" s="44">
        <v>2</v>
      </c>
      <c r="E157" s="45" t="str">
        <f>IF(ISERROR(VLOOKUP($B157,[1]vylosovanie!$C$10:$M$269,8,0))=TRUE," ",VLOOKUP($B157,[1]vylosovanie!$C$10:$M$269,8,0))</f>
        <v xml:space="preserve"> </v>
      </c>
      <c r="F157" s="45" t="str">
        <f>IF(ISERROR(VLOOKUP($B157,[1]vylosovanie!$C$10:$M$269,9,0))=TRUE," ",VLOOKUP($B157,[1]vylosovanie!$C$10:$M$269,9,0))</f>
        <v xml:space="preserve"> </v>
      </c>
      <c r="G157" s="45" t="str">
        <f>IF(ISERROR(VLOOKUP($B157,[1]vylosovanie!$C$10:$M$269,10,0))=TRUE," ",VLOOKUP($B157,[1]vylosovanie!$C$10:$M$269,10,0))</f>
        <v xml:space="preserve"> </v>
      </c>
      <c r="H157" s="45" t="str">
        <f>IF(ISERROR(VLOOKUP($B157,[1]vylosovanie!$C$10:$M$269,11,0))=TRUE," ",VLOOKUP($B157,[1]vylosovanie!$C$10:$M$269,11,0))</f>
        <v xml:space="preserve"> </v>
      </c>
      <c r="I157" s="64" t="e">
        <f>N156</f>
        <v>#N/A</v>
      </c>
      <c r="J157" s="65" t="s">
        <v>24</v>
      </c>
      <c r="K157" s="66" t="e">
        <f>L156</f>
        <v>#N/A</v>
      </c>
      <c r="L157" s="67"/>
      <c r="M157" s="68"/>
      <c r="N157" s="69"/>
      <c r="O157" s="70" t="e">
        <f>VLOOKUP(A158,'[1]zapisy skupiny'!$A$5:$AA$6403,26,0)</f>
        <v>#N/A</v>
      </c>
      <c r="P157" s="65" t="s">
        <v>24</v>
      </c>
      <c r="Q157" s="71" t="e">
        <f>VLOOKUP(A158,'[1]zapisy skupiny'!$A$5:$AA$6403,27,0)</f>
        <v>#N/A</v>
      </c>
      <c r="R157" s="70" t="e">
        <f>VLOOKUP(A159,'[1]zapisy skupiny'!$A$5:$AA$6403,26,0)</f>
        <v>#N/A</v>
      </c>
      <c r="S157" s="65" t="s">
        <v>24</v>
      </c>
      <c r="T157" s="72" t="e">
        <f>VLOOKUP(A159,'[1]zapisy skupiny'!$A$5:$AA$6403,27,0)</f>
        <v>#N/A</v>
      </c>
      <c r="U157" s="73" t="e">
        <f>SUM(BG157:BJ157)</f>
        <v>#N/A</v>
      </c>
      <c r="V157" s="74" t="s">
        <v>24</v>
      </c>
      <c r="W157" s="73" t="e">
        <f>SUM(BL157:BO157)</f>
        <v>#N/A</v>
      </c>
      <c r="X157" s="75" t="e">
        <f>IF((W157=0)," ",U157/W157)</f>
        <v>#N/A</v>
      </c>
      <c r="Y157" s="76" t="e">
        <f>IF(AND(SUM(BB157:BE157)=0,OR(E157=0,E157=" ",SUM(BB156:BE159)=0))," ",SUM(BB157:BE157))</f>
        <v>#N/A</v>
      </c>
      <c r="Z157" s="77" t="str">
        <f>IF(ISERROR(RANK(Y157,Y156:Y159,0))=TRUE," ",IF(OR(AND(I157="x",O157="x"),AND(I157="x",R157="x"),AND(R157="x",O157="x")),0,RANK(Y157,Y156:Y159,0)))</f>
        <v xml:space="preserve"> </v>
      </c>
      <c r="AA157" s="15" t="s">
        <v>29</v>
      </c>
      <c r="AB157" s="2" t="s">
        <v>30</v>
      </c>
      <c r="AC157" s="2"/>
      <c r="AD157" s="2"/>
      <c r="AE157" s="2" t="str">
        <f>CONCATENATE(4,2,AD155,C155,1)</f>
        <v>42X1</v>
      </c>
      <c r="AF157" s="2" t="str">
        <f>E155</f>
        <v>X</v>
      </c>
      <c r="AG157" s="58">
        <f>IF(AS156=0,0,AS156+1)</f>
        <v>0</v>
      </c>
      <c r="AH157" s="58"/>
      <c r="AI157" s="58" t="s">
        <v>31</v>
      </c>
      <c r="AJ157" s="58"/>
      <c r="AK157" s="60" t="e">
        <f>VLOOKUP(CONCATENATE(AF157,MID(AI157,2,1)),[1]vylosovanie!$C$10:$J$209,8,0)</f>
        <v>#N/A</v>
      </c>
      <c r="AL157" s="60" t="e">
        <f>VLOOKUP(CONCATENATE(AF157,RIGHT(AI157,1)),[1]vylosovanie!$C$10:$J$209,8,0)</f>
        <v>#N/A</v>
      </c>
      <c r="AM157" s="58" t="e">
        <f>VLOOKUP(CONCATENATE(AF157,VLOOKUP(AI157,$BU$6:$BV$11,2,0)),[1]vylosovanie!$C$10:$J$209,8,0)</f>
        <v>#N/A</v>
      </c>
      <c r="AN157" s="8"/>
      <c r="AO157" s="61"/>
      <c r="AP157" s="61"/>
      <c r="AQ157" s="61" t="str">
        <f>CONCATENATE(4,2,AD155,C155,2)</f>
        <v>42X2</v>
      </c>
      <c r="AR157" s="61" t="str">
        <f>E155</f>
        <v>X</v>
      </c>
      <c r="AS157" s="58">
        <f>IF(AG157=0,0,AG157+1)</f>
        <v>0</v>
      </c>
      <c r="AT157" s="58"/>
      <c r="AU157" s="58" t="s">
        <v>32</v>
      </c>
      <c r="AV157" s="58"/>
      <c r="AW157" s="60" t="e">
        <f>VLOOKUP(CONCATENATE(AR157,MID(AU157,2,1)),[1]vylosovanie!$C$10:$J$209,8,0)</f>
        <v>#N/A</v>
      </c>
      <c r="AX157" s="60" t="e">
        <f>VLOOKUP(CONCATENATE(AR157,RIGHT(AU157,1)),[1]vylosovanie!$C$10:$J$209,8,0)</f>
        <v>#N/A</v>
      </c>
      <c r="AY157" s="58" t="e">
        <f>VLOOKUP(CONCATENATE(AR157,VLOOKUP(AU157,$BU$6:$BV$11,2,0)),[1]vylosovanie!$C$10:$J$209,8,0)</f>
        <v>#N/A</v>
      </c>
      <c r="AZ157" s="8"/>
      <c r="BB157" s="39" t="e">
        <f>IF(OR(I157="x",I157="X",I157=""),0,IF(I157=3,2,1))</f>
        <v>#N/A</v>
      </c>
      <c r="BC157" s="39"/>
      <c r="BD157" s="39" t="e">
        <f>IF(OR(O157="x",O157="X",O157=""),0,IF(O157=3,2,1))</f>
        <v>#N/A</v>
      </c>
      <c r="BE157" s="39" t="e">
        <f>IF(OR(R157="x",R157="X",R157=""),0,IF(R157=3,2,1))</f>
        <v>#N/A</v>
      </c>
      <c r="BG157" s="62" t="e">
        <f>IF(OR(I157="x",I157="X"),0,I157)</f>
        <v>#N/A</v>
      </c>
      <c r="BH157" s="62"/>
      <c r="BI157" s="62" t="e">
        <f>IF(OR(O157="x",O157="X"),0,O157)</f>
        <v>#N/A</v>
      </c>
      <c r="BJ157" s="62" t="e">
        <f>IF(OR(R157="x",R157="X"),0,R157)</f>
        <v>#N/A</v>
      </c>
      <c r="BK157" s="63"/>
      <c r="BL157" s="62" t="e">
        <f>IF(OR(K157="x",K157="X"),0,K157)</f>
        <v>#N/A</v>
      </c>
      <c r="BM157" s="62"/>
      <c r="BN157" s="62" t="e">
        <f>IF(OR(Q157="x",Q157="X"),0,Q157)</f>
        <v>#N/A</v>
      </c>
      <c r="BO157" s="62" t="e">
        <f>IF(OR(T157="x",T157="X"),0,T157)</f>
        <v>#N/A</v>
      </c>
      <c r="BP157" s="41"/>
    </row>
    <row r="158" spans="1:68" s="15" customFormat="1" ht="45.75" thickBot="1">
      <c r="A158" s="11" t="str">
        <f>CONCATENATE(E155," 2-3")</f>
        <v>X 2-3</v>
      </c>
      <c r="B158" s="15" t="str">
        <f>CONCATENATE(E155,D158)</f>
        <v>X3</v>
      </c>
      <c r="C158" s="43"/>
      <c r="D158" s="44">
        <v>3</v>
      </c>
      <c r="E158" s="45" t="str">
        <f>IF(ISERROR(VLOOKUP($B158,[1]vylosovanie!$C$10:$M$269,8,0))=TRUE," ",VLOOKUP($B158,[1]vylosovanie!$C$10:$M$269,8,0))</f>
        <v xml:space="preserve"> </v>
      </c>
      <c r="F158" s="45" t="str">
        <f>IF(ISERROR(VLOOKUP($B158,[1]vylosovanie!$C$10:$M$269,9,0))=TRUE," ",VLOOKUP($B158,[1]vylosovanie!$C$10:$M$269,9,0))</f>
        <v xml:space="preserve"> </v>
      </c>
      <c r="G158" s="45" t="str">
        <f>IF(ISERROR(VLOOKUP($B158,[1]vylosovanie!$C$10:$M$269,10,0))=TRUE," ",VLOOKUP($B158,[1]vylosovanie!$C$10:$M$269,10,0))</f>
        <v xml:space="preserve"> </v>
      </c>
      <c r="H158" s="45" t="str">
        <f>IF(ISERROR(VLOOKUP($B158,[1]vylosovanie!$C$10:$M$269,11,0))=TRUE," ",VLOOKUP($B158,[1]vylosovanie!$C$10:$M$269,11,0))</f>
        <v xml:space="preserve"> </v>
      </c>
      <c r="I158" s="64" t="e">
        <f>Q156</f>
        <v>#N/A</v>
      </c>
      <c r="J158" s="65" t="s">
        <v>24</v>
      </c>
      <c r="K158" s="66" t="e">
        <f>O156</f>
        <v>#N/A</v>
      </c>
      <c r="L158" s="78" t="e">
        <f>Q157</f>
        <v>#N/A</v>
      </c>
      <c r="M158" s="79" t="s">
        <v>24</v>
      </c>
      <c r="N158" s="80" t="e">
        <f>O157</f>
        <v>#N/A</v>
      </c>
      <c r="O158" s="67"/>
      <c r="P158" s="68"/>
      <c r="Q158" s="69"/>
      <c r="R158" s="70" t="e">
        <f>VLOOKUP(A160,'[1]zapisy skupiny'!$A$5:$AA$6403,26,0)</f>
        <v>#N/A</v>
      </c>
      <c r="S158" s="65" t="s">
        <v>24</v>
      </c>
      <c r="T158" s="72" t="e">
        <f>VLOOKUP(A160,'[1]zapisy skupiny'!$A$5:$AA$6403,27,0)</f>
        <v>#N/A</v>
      </c>
      <c r="U158" s="73" t="e">
        <f>SUM(BG158:BJ158)</f>
        <v>#N/A</v>
      </c>
      <c r="V158" s="74" t="s">
        <v>24</v>
      </c>
      <c r="W158" s="73" t="e">
        <f>SUM(BL158:BO158)</f>
        <v>#N/A</v>
      </c>
      <c r="X158" s="75" t="e">
        <f>IF((W158=0)," ",U158/W158)</f>
        <v>#N/A</v>
      </c>
      <c r="Y158" s="76" t="e">
        <f>IF(AND(SUM(BB158:BE158)=0,OR(E158=0,E158=" ",SUM(BB156:BE159)=0))," ",SUM(BB158:BE158))</f>
        <v>#N/A</v>
      </c>
      <c r="Z158" s="77" t="str">
        <f>IF(ISERROR(RANK(Y158,Y156:Y159,0))=TRUE," ",IF(OR(AND(I158="x",L158="x"),AND(I158="x",R158="x"),AND(L158="x",R158="x")),0,RANK(Y158,Y156:Y159,0)))</f>
        <v xml:space="preserve"> </v>
      </c>
      <c r="AA158" s="15" t="s">
        <v>33</v>
      </c>
      <c r="AB158" s="2" t="s">
        <v>34</v>
      </c>
      <c r="AC158" s="2"/>
      <c r="AD158" s="2"/>
      <c r="AE158" s="2" t="str">
        <f>CONCATENATE(4,3,AD155,C155,1)</f>
        <v>43X1</v>
      </c>
      <c r="AF158" s="2" t="str">
        <f>E155</f>
        <v>X</v>
      </c>
      <c r="AG158" s="58">
        <f>IF(AS157=0,0,AS157+1)</f>
        <v>0</v>
      </c>
      <c r="AH158" s="58"/>
      <c r="AI158" s="58" t="s">
        <v>35</v>
      </c>
      <c r="AJ158" s="58"/>
      <c r="AK158" s="60" t="e">
        <f>VLOOKUP(CONCATENATE(AF158,MID(AI158,2,1)),[1]vylosovanie!$C$10:$J$209,8,0)</f>
        <v>#N/A</v>
      </c>
      <c r="AL158" s="60" t="e">
        <f>VLOOKUP(CONCATENATE(AF158,RIGHT(AI158,1)),[1]vylosovanie!$C$10:$J$209,8,0)</f>
        <v>#N/A</v>
      </c>
      <c r="AM158" s="58" t="e">
        <f>VLOOKUP(CONCATENATE(AF158,VLOOKUP(AI158,$BU$6:$BV$11,2,0)),[1]vylosovanie!$C$10:$J$209,8,0)</f>
        <v>#N/A</v>
      </c>
      <c r="AN158" s="8"/>
      <c r="AO158" s="61"/>
      <c r="AP158" s="61"/>
      <c r="AQ158" s="61" t="str">
        <f>CONCATENATE(4,3,AD155,C155,2)</f>
        <v>43X2</v>
      </c>
      <c r="AR158" s="61" t="str">
        <f>E155</f>
        <v>X</v>
      </c>
      <c r="AS158" s="58">
        <f>IF(AG158=0,0,AG158+1)</f>
        <v>0</v>
      </c>
      <c r="AT158" s="58"/>
      <c r="AU158" s="58" t="s">
        <v>36</v>
      </c>
      <c r="AV158" s="58"/>
      <c r="AW158" s="60" t="e">
        <f>VLOOKUP(CONCATENATE(AR158,MID(AU158,2,1)),[1]vylosovanie!$C$10:$J$209,8,0)</f>
        <v>#N/A</v>
      </c>
      <c r="AX158" s="60" t="e">
        <f>VLOOKUP(CONCATENATE(AR158,RIGHT(AU158,1)),[1]vylosovanie!$C$10:$J$209,8,0)</f>
        <v>#N/A</v>
      </c>
      <c r="AY158" s="58" t="e">
        <f>VLOOKUP(CONCATENATE(AR158,VLOOKUP(AU158,$BU$6:$BV$11,2,0)),[1]vylosovanie!$C$10:$J$209,8,0)</f>
        <v>#N/A</v>
      </c>
      <c r="AZ158" s="8"/>
      <c r="BB158" s="39" t="e">
        <f>IF(OR(I158="x",I158="X",I158=""),0,IF(I158=3,2,1))</f>
        <v>#N/A</v>
      </c>
      <c r="BC158" s="39" t="e">
        <f>IF(OR(L158="x",L158="X",L158=""),0,IF(L158=3,2,1))</f>
        <v>#N/A</v>
      </c>
      <c r="BD158" s="39"/>
      <c r="BE158" s="39" t="e">
        <f>IF(OR(R158="x",R158="X",R158=""),0,IF(R158=3,2,1))</f>
        <v>#N/A</v>
      </c>
      <c r="BG158" s="62" t="e">
        <f>IF(OR(I158="x",I158="X"),0,I158)</f>
        <v>#N/A</v>
      </c>
      <c r="BH158" s="62" t="e">
        <f>IF(OR(L158="x",L158="X"),0,L158)</f>
        <v>#N/A</v>
      </c>
      <c r="BI158" s="62"/>
      <c r="BJ158" s="62" t="e">
        <f>IF(OR(R158="x",R158="X"),0,R158)</f>
        <v>#N/A</v>
      </c>
      <c r="BK158" s="63"/>
      <c r="BL158" s="62" t="e">
        <f>IF(OR(K158="x",K158="X"),0,K158)</f>
        <v>#N/A</v>
      </c>
      <c r="BM158" s="62" t="e">
        <f>IF(OR(N158="x",N158="X"),0,N158)</f>
        <v>#N/A</v>
      </c>
      <c r="BN158" s="62"/>
      <c r="BO158" s="62" t="e">
        <f>IF(OR(T158="x",T158="X"),0,T158)</f>
        <v>#N/A</v>
      </c>
      <c r="BP158" s="41"/>
    </row>
    <row r="159" spans="1:68" s="15" customFormat="1" ht="45.75" thickBot="1">
      <c r="A159" s="11" t="str">
        <f>CONCATENATE(E155," 2-4")</f>
        <v>X 2-4</v>
      </c>
      <c r="B159" s="15" t="str">
        <f>CONCATENATE(E155,D159)</f>
        <v>X4</v>
      </c>
      <c r="C159" s="43"/>
      <c r="D159" s="44">
        <v>4</v>
      </c>
      <c r="E159" s="45" t="str">
        <f>IF(ISERROR(VLOOKUP($B159,[1]vylosovanie!$C$10:$M$269,8,0))=TRUE," ",VLOOKUP($B159,[1]vylosovanie!$C$10:$M$269,8,0))</f>
        <v xml:space="preserve"> </v>
      </c>
      <c r="F159" s="45" t="str">
        <f>IF(ISERROR(VLOOKUP($B159,[1]vylosovanie!$C$10:$M$269,9,0))=TRUE," ",VLOOKUP($B159,[1]vylosovanie!$C$10:$M$269,9,0))</f>
        <v xml:space="preserve"> </v>
      </c>
      <c r="G159" s="45" t="str">
        <f>IF(ISERROR(VLOOKUP($B159,[1]vylosovanie!$C$10:$M$269,10,0))=TRUE," ",VLOOKUP($B159,[1]vylosovanie!$C$10:$M$269,10,0))</f>
        <v xml:space="preserve"> </v>
      </c>
      <c r="H159" s="45" t="str">
        <f>IF(ISERROR(VLOOKUP($B159,[1]vylosovanie!$C$10:$M$269,11,0))=TRUE," ",VLOOKUP($B159,[1]vylosovanie!$C$10:$M$269,11,0))</f>
        <v xml:space="preserve"> </v>
      </c>
      <c r="I159" s="81" t="e">
        <f>T156</f>
        <v>#N/A</v>
      </c>
      <c r="J159" s="82" t="s">
        <v>24</v>
      </c>
      <c r="K159" s="83" t="e">
        <f>R156</f>
        <v>#N/A</v>
      </c>
      <c r="L159" s="84" t="e">
        <f>T157</f>
        <v>#N/A</v>
      </c>
      <c r="M159" s="85" t="s">
        <v>24</v>
      </c>
      <c r="N159" s="86" t="e">
        <f>R157</f>
        <v>#N/A</v>
      </c>
      <c r="O159" s="84" t="e">
        <f>T158</f>
        <v>#N/A</v>
      </c>
      <c r="P159" s="85" t="s">
        <v>24</v>
      </c>
      <c r="Q159" s="86" t="e">
        <f>R158</f>
        <v>#N/A</v>
      </c>
      <c r="R159" s="87"/>
      <c r="S159" s="88"/>
      <c r="T159" s="88"/>
      <c r="U159" s="89" t="e">
        <f>SUM(BG159:BJ159)</f>
        <v>#N/A</v>
      </c>
      <c r="V159" s="90" t="s">
        <v>24</v>
      </c>
      <c r="W159" s="89" t="e">
        <f>SUM(BL159:BO159)</f>
        <v>#N/A</v>
      </c>
      <c r="X159" s="91" t="e">
        <f>IF((W159=0)," ",U159/W159)</f>
        <v>#N/A</v>
      </c>
      <c r="Y159" s="92" t="e">
        <f>IF(AND(SUM(BB159:BE159)=0,OR(E159=0,E159=" ",SUM(BB156:BE159)=0))," ",SUM(BB159:BE159))</f>
        <v>#N/A</v>
      </c>
      <c r="Z159" s="93" t="str">
        <f>IF(ISERROR(RANK(Y159,Y156:Y159,0))=TRUE," ",IF(OR(AND(I159="x",L159="x"),AND(I159="x",O159="x"),AND(L159="x",O159="x")),0,RANK(Y159,Y156:Y159,0)))</f>
        <v xml:space="preserve"> </v>
      </c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3"/>
      <c r="AP159" s="3"/>
      <c r="AQ159" s="3"/>
      <c r="AR159" s="3"/>
      <c r="AS159" s="2"/>
      <c r="AT159" s="2"/>
      <c r="AU159" s="2"/>
      <c r="AV159" s="2"/>
      <c r="AW159" s="2"/>
      <c r="AX159" s="2"/>
      <c r="AY159" s="2"/>
      <c r="AZ159" s="2"/>
      <c r="BB159" s="39" t="e">
        <f>IF(OR(I159="x",I159="X",I159=""),0,IF(I159=3,2,1))</f>
        <v>#N/A</v>
      </c>
      <c r="BC159" s="39" t="e">
        <f>IF(OR(L159="x",L159="X",L159=""),0,IF(L159=3,2,1))</f>
        <v>#N/A</v>
      </c>
      <c r="BD159" s="39" t="e">
        <f>IF(OR(O159="x",O159="X",O159=""),0,IF(O159=3,2,1))</f>
        <v>#N/A</v>
      </c>
      <c r="BE159" s="39"/>
      <c r="BG159" s="62" t="e">
        <f>IF(OR(I159="x",I159="X"),0,I159)</f>
        <v>#N/A</v>
      </c>
      <c r="BH159" s="62" t="e">
        <f>IF(OR(L159="x",L159="X"),0,L159)</f>
        <v>#N/A</v>
      </c>
      <c r="BI159" s="62" t="e">
        <f>IF(OR(O159="x",O159="X"),0,O159)</f>
        <v>#N/A</v>
      </c>
      <c r="BJ159" s="62"/>
      <c r="BK159" s="63"/>
      <c r="BL159" s="62" t="e">
        <f>IF(OR(K159="x",K159="X"),0,K159)</f>
        <v>#N/A</v>
      </c>
      <c r="BM159" s="62" t="e">
        <f>IF(OR(N159="x",N159="X"),0,N159)</f>
        <v>#N/A</v>
      </c>
      <c r="BN159" s="62" t="e">
        <f>IF(OR(Q159="x",Q159="X"),0,Q159)</f>
        <v>#N/A</v>
      </c>
      <c r="BO159" s="62"/>
      <c r="BP159" s="41"/>
    </row>
    <row r="160" spans="1:68" ht="45.75" thickBot="1">
      <c r="A160" s="11" t="str">
        <f>CONCATENATE(E155," 3-4")</f>
        <v>X 3-4</v>
      </c>
    </row>
    <row r="161" spans="1:68" s="15" customFormat="1" ht="90.75" thickBot="1">
      <c r="A161" s="11" t="str">
        <f>CONCATENATE(E161," 1-2")</f>
        <v>X 1-2</v>
      </c>
      <c r="C161" s="28" t="str">
        <f>IF(C155="X","X",IF(C155-$B$1&gt;=[1]vylosovanie!$O$2,"X",C155+1))</f>
        <v>X</v>
      </c>
      <c r="D161" s="2" t="s">
        <v>6</v>
      </c>
      <c r="E161" s="29" t="str">
        <f>IF(C161="X","X",VLOOKUP(C161,[1]vylosovanie!$T$10:$U$99,2,0))</f>
        <v>X</v>
      </c>
      <c r="F161" s="30" t="s">
        <v>7</v>
      </c>
      <c r="G161" s="6" t="s">
        <v>8</v>
      </c>
      <c r="H161" s="6" t="s">
        <v>9</v>
      </c>
      <c r="I161" s="31">
        <v>1</v>
      </c>
      <c r="J161" s="32"/>
      <c r="K161" s="33"/>
      <c r="L161" s="31">
        <v>2</v>
      </c>
      <c r="M161" s="32"/>
      <c r="N161" s="33"/>
      <c r="O161" s="31">
        <v>3</v>
      </c>
      <c r="P161" s="32"/>
      <c r="Q161" s="33"/>
      <c r="R161" s="31">
        <v>4</v>
      </c>
      <c r="S161" s="32"/>
      <c r="T161" s="33"/>
      <c r="U161" s="34" t="s">
        <v>10</v>
      </c>
      <c r="V161" s="35"/>
      <c r="W161" s="36"/>
      <c r="X161" s="37" t="s">
        <v>11</v>
      </c>
      <c r="Y161" s="37" t="s">
        <v>12</v>
      </c>
      <c r="Z161" s="37" t="s">
        <v>13</v>
      </c>
      <c r="AA161" s="2" t="s">
        <v>14</v>
      </c>
      <c r="AB161" s="2"/>
      <c r="AD161" s="2" t="str">
        <f>IF(C161&lt;10,0,"")</f>
        <v/>
      </c>
      <c r="AE161" s="2" t="s">
        <v>15</v>
      </c>
      <c r="AF161" s="2"/>
      <c r="AG161" s="38" t="s">
        <v>16</v>
      </c>
      <c r="AH161" s="39" t="s">
        <v>17</v>
      </c>
      <c r="AI161" s="39" t="s">
        <v>18</v>
      </c>
      <c r="AJ161" s="39" t="s">
        <v>19</v>
      </c>
      <c r="AK161" s="39" t="s">
        <v>20</v>
      </c>
      <c r="AL161" s="39" t="s">
        <v>20</v>
      </c>
      <c r="AM161" s="39" t="s">
        <v>21</v>
      </c>
      <c r="AN161" s="10"/>
      <c r="AO161" s="40"/>
      <c r="AP161" s="40" t="str">
        <f>IF(C161&lt;10,0,"")</f>
        <v/>
      </c>
      <c r="AQ161" s="2" t="s">
        <v>15</v>
      </c>
      <c r="AR161" s="40"/>
      <c r="AS161" s="38" t="s">
        <v>16</v>
      </c>
      <c r="AT161" s="39" t="s">
        <v>17</v>
      </c>
      <c r="AU161" s="39" t="s">
        <v>18</v>
      </c>
      <c r="AV161" s="39" t="s">
        <v>19</v>
      </c>
      <c r="AW161" s="39" t="s">
        <v>20</v>
      </c>
      <c r="AX161" s="39" t="s">
        <v>20</v>
      </c>
      <c r="AY161" s="39" t="s">
        <v>21</v>
      </c>
      <c r="AZ161" s="10"/>
      <c r="BB161" s="6">
        <v>1</v>
      </c>
      <c r="BC161" s="6">
        <v>2</v>
      </c>
      <c r="BD161" s="6">
        <v>3</v>
      </c>
      <c r="BE161" s="6">
        <v>4</v>
      </c>
      <c r="BG161" s="15" t="s">
        <v>22</v>
      </c>
      <c r="BI161" s="8"/>
      <c r="BJ161" s="41"/>
      <c r="BK161" s="42"/>
      <c r="BL161" s="15" t="s">
        <v>23</v>
      </c>
      <c r="BN161" s="8"/>
      <c r="BO161" s="41"/>
      <c r="BP161" s="41"/>
    </row>
    <row r="162" spans="1:68" s="15" customFormat="1" ht="45.75" thickBot="1">
      <c r="A162" s="11" t="str">
        <f>CONCATENATE(E161," 1-3")</f>
        <v>X 1-3</v>
      </c>
      <c r="B162" s="15" t="str">
        <f>CONCATENATE(E161,D162)</f>
        <v>X1</v>
      </c>
      <c r="C162" s="43" t="str">
        <f>$E$1</f>
        <v>MŽ</v>
      </c>
      <c r="D162" s="44">
        <v>1</v>
      </c>
      <c r="E162" s="45" t="str">
        <f>IF(ISERROR(VLOOKUP($B162,[1]vylosovanie!$C$10:$M$269,8,0))=TRUE," ",VLOOKUP($B162,[1]vylosovanie!$C$10:$M$269,8,0))</f>
        <v xml:space="preserve"> </v>
      </c>
      <c r="F162" s="45" t="str">
        <f>IF(ISERROR(VLOOKUP($B162,[1]vylosovanie!$C$10:$M$269,9,0))=TRUE," ",VLOOKUP($B162,[1]vylosovanie!$C$10:$M$269,9,0))</f>
        <v xml:space="preserve"> </v>
      </c>
      <c r="G162" s="45" t="str">
        <f>IF(ISERROR(VLOOKUP($B162,[1]vylosovanie!$C$10:$M$269,10,0))=TRUE," ",VLOOKUP($B162,[1]vylosovanie!$C$10:$M$269,10,0))</f>
        <v xml:space="preserve"> </v>
      </c>
      <c r="H162" s="45" t="str">
        <f>IF(ISERROR(VLOOKUP($B162,[1]vylosovanie!$C$10:$M$269,11,0))=TRUE," ",VLOOKUP($B162,[1]vylosovanie!$C$10:$M$269,11,0))</f>
        <v xml:space="preserve"> </v>
      </c>
      <c r="I162" s="46"/>
      <c r="J162" s="47"/>
      <c r="K162" s="48"/>
      <c r="L162" s="49" t="e">
        <f>VLOOKUP(A161,'[1]zapisy skupiny'!$A$5:$AA$6403,26,0)</f>
        <v>#N/A</v>
      </c>
      <c r="M162" s="50" t="s">
        <v>24</v>
      </c>
      <c r="N162" s="51" t="e">
        <f>VLOOKUP(A161,'[1]zapisy skupiny'!$A$5:$AA$6403,27,0)</f>
        <v>#N/A</v>
      </c>
      <c r="O162" s="49" t="e">
        <f>VLOOKUP(A162,'[1]zapisy skupiny'!$A$5:$AA$6403,26,0)</f>
        <v>#N/A</v>
      </c>
      <c r="P162" s="50" t="s">
        <v>24</v>
      </c>
      <c r="Q162" s="51" t="e">
        <f>VLOOKUP(A162,'[1]zapisy skupiny'!$A$5:$AA$6403,27,0)</f>
        <v>#N/A</v>
      </c>
      <c r="R162" s="49" t="e">
        <f>VLOOKUP(A163,'[1]zapisy skupiny'!$A$5:$AA$6403,26,0)</f>
        <v>#N/A</v>
      </c>
      <c r="S162" s="50" t="s">
        <v>24</v>
      </c>
      <c r="T162" s="52" t="e">
        <f>VLOOKUP(A163,'[1]zapisy skupiny'!$A$5:$AA$6403,27,0)</f>
        <v>#N/A</v>
      </c>
      <c r="U162" s="53" t="e">
        <f>SUM(BG162:BJ162)</f>
        <v>#N/A</v>
      </c>
      <c r="V162" s="54" t="s">
        <v>24</v>
      </c>
      <c r="W162" s="53" t="e">
        <f>SUM(BL162:BO162)</f>
        <v>#N/A</v>
      </c>
      <c r="X162" s="55" t="e">
        <f>IF((W162=0)," ",U162/W162)</f>
        <v>#N/A</v>
      </c>
      <c r="Y162" s="56" t="e">
        <f>IF(AND(SUM(BB162:BE162)=0,OR(E162=0,E162=" ",SUM(BB162:BE165)=0))," ",SUM(BB162:BE162))</f>
        <v>#N/A</v>
      </c>
      <c r="Z162" s="57" t="str">
        <f>IF(ISERROR(RANK(Y162,Y162:Y165,0))=TRUE," ",IF(OR(AND(O162="x",L162="x"),AND(L162="x",R162="x"),AND(R162="x",O162="x")),0,RANK(Y162,Y162:Y165,0)))</f>
        <v xml:space="preserve"> </v>
      </c>
      <c r="AA162" s="15" t="s">
        <v>25</v>
      </c>
      <c r="AB162" s="2" t="s">
        <v>26</v>
      </c>
      <c r="AC162" s="2"/>
      <c r="AD162" s="2"/>
      <c r="AE162" s="2" t="str">
        <f>CONCATENATE(4,1,AD161,C161,1)</f>
        <v>41X1</v>
      </c>
      <c r="AF162" s="2" t="str">
        <f>E161</f>
        <v>X</v>
      </c>
      <c r="AG162" s="58">
        <f>IF(C161="X",0,AG157+1)</f>
        <v>0</v>
      </c>
      <c r="AH162" s="58"/>
      <c r="AI162" s="59" t="s">
        <v>27</v>
      </c>
      <c r="AJ162" s="58"/>
      <c r="AK162" s="60" t="e">
        <f>VLOOKUP(CONCATENATE(AF162,MID(AI162,2,1)),[1]vylosovanie!$C$10:$J$209,8,0)</f>
        <v>#N/A</v>
      </c>
      <c r="AL162" s="60" t="e">
        <f>VLOOKUP(CONCATENATE(AF162,RIGHT(AI162,1)),[1]vylosovanie!$C$10:$J$209,8,0)</f>
        <v>#N/A</v>
      </c>
      <c r="AM162" s="58" t="e">
        <f>VLOOKUP(CONCATENATE(AF162,VLOOKUP(AI162,$BU$6:$BV$11,2,0)),[1]vylosovanie!$C$10:$J$209,8,0)</f>
        <v>#N/A</v>
      </c>
      <c r="AN162" s="8"/>
      <c r="AO162" s="61"/>
      <c r="AP162" s="61"/>
      <c r="AQ162" s="61" t="str">
        <f>CONCATENATE(4,1,AD161,C161,2)</f>
        <v>41X2</v>
      </c>
      <c r="AR162" s="61" t="str">
        <f>E161</f>
        <v>X</v>
      </c>
      <c r="AS162" s="58">
        <f>IF(AG162=0,0,AG162+1)</f>
        <v>0</v>
      </c>
      <c r="AT162" s="58"/>
      <c r="AU162" s="58" t="s">
        <v>28</v>
      </c>
      <c r="AV162" s="58"/>
      <c r="AW162" s="60" t="e">
        <f>VLOOKUP(CONCATENATE(AR162,MID(AU162,2,1)),[1]vylosovanie!$C$10:$J$209,8,0)</f>
        <v>#N/A</v>
      </c>
      <c r="AX162" s="60" t="e">
        <f>VLOOKUP(CONCATENATE(AR162,RIGHT(AU162,1)),[1]vylosovanie!$C$10:$J$209,8,0)</f>
        <v>#N/A</v>
      </c>
      <c r="AY162" s="58" t="e">
        <f>VLOOKUP(CONCATENATE(AR162,VLOOKUP(AU162,$BU$6:$BV$11,2,0)),[1]vylosovanie!$C$10:$J$209,8,0)</f>
        <v>#N/A</v>
      </c>
      <c r="AZ162" s="8"/>
      <c r="BB162" s="39"/>
      <c r="BC162" s="39" t="e">
        <f>IF(OR(L162="x",L162="X",L162=""),0,IF(L162=3,2,1))</f>
        <v>#N/A</v>
      </c>
      <c r="BD162" s="39" t="e">
        <f>IF(OR(O162="x",O162="X",O162=""),0,IF(O162=3,2,1))</f>
        <v>#N/A</v>
      </c>
      <c r="BE162" s="39" t="e">
        <f>IF(OR(R162="x",R162="X",R162=""),0,IF(R162=3,2,1))</f>
        <v>#N/A</v>
      </c>
      <c r="BG162" s="62"/>
      <c r="BH162" s="62" t="e">
        <f>IF(OR(L162="x",L162="X"),0,L162)</f>
        <v>#N/A</v>
      </c>
      <c r="BI162" s="62" t="e">
        <f>IF(OR(O162="x",O162="X"),0,O162)</f>
        <v>#N/A</v>
      </c>
      <c r="BJ162" s="62" t="e">
        <f>IF(OR(R162="x",R162="X"),0,R162)</f>
        <v>#N/A</v>
      </c>
      <c r="BK162" s="63"/>
      <c r="BL162" s="62"/>
      <c r="BM162" s="62" t="e">
        <f>IF(OR(N162="x",N162="X"),0,N162)</f>
        <v>#N/A</v>
      </c>
      <c r="BN162" s="62" t="e">
        <f>IF(OR(Q162="x",Q162="X"),0,Q162)</f>
        <v>#N/A</v>
      </c>
      <c r="BO162" s="62" t="e">
        <f>IF(OR(T162="x",T162="X"),0,T162)</f>
        <v>#N/A</v>
      </c>
      <c r="BP162" s="41"/>
    </row>
    <row r="163" spans="1:68" s="15" customFormat="1" ht="45.75" thickBot="1">
      <c r="A163" s="11" t="str">
        <f>CONCATENATE(E161," 1-4")</f>
        <v>X 1-4</v>
      </c>
      <c r="B163" s="15" t="str">
        <f>CONCATENATE(E161,D163)</f>
        <v>X2</v>
      </c>
      <c r="C163" s="43"/>
      <c r="D163" s="44">
        <v>2</v>
      </c>
      <c r="E163" s="45" t="str">
        <f>IF(ISERROR(VLOOKUP($B163,[1]vylosovanie!$C$10:$M$269,8,0))=TRUE," ",VLOOKUP($B163,[1]vylosovanie!$C$10:$M$269,8,0))</f>
        <v xml:space="preserve"> </v>
      </c>
      <c r="F163" s="45" t="str">
        <f>IF(ISERROR(VLOOKUP($B163,[1]vylosovanie!$C$10:$M$269,9,0))=TRUE," ",VLOOKUP($B163,[1]vylosovanie!$C$10:$M$269,9,0))</f>
        <v xml:space="preserve"> </v>
      </c>
      <c r="G163" s="45" t="str">
        <f>IF(ISERROR(VLOOKUP($B163,[1]vylosovanie!$C$10:$M$269,10,0))=TRUE," ",VLOOKUP($B163,[1]vylosovanie!$C$10:$M$269,10,0))</f>
        <v xml:space="preserve"> </v>
      </c>
      <c r="H163" s="45" t="str">
        <f>IF(ISERROR(VLOOKUP($B163,[1]vylosovanie!$C$10:$M$269,11,0))=TRUE," ",VLOOKUP($B163,[1]vylosovanie!$C$10:$M$269,11,0))</f>
        <v xml:space="preserve"> </v>
      </c>
      <c r="I163" s="64" t="e">
        <f>N162</f>
        <v>#N/A</v>
      </c>
      <c r="J163" s="65" t="s">
        <v>24</v>
      </c>
      <c r="K163" s="66" t="e">
        <f>L162</f>
        <v>#N/A</v>
      </c>
      <c r="L163" s="67"/>
      <c r="M163" s="68"/>
      <c r="N163" s="69"/>
      <c r="O163" s="70" t="e">
        <f>VLOOKUP(A164,'[1]zapisy skupiny'!$A$5:$AA$6403,26,0)</f>
        <v>#N/A</v>
      </c>
      <c r="P163" s="65" t="s">
        <v>24</v>
      </c>
      <c r="Q163" s="71" t="e">
        <f>VLOOKUP(A164,'[1]zapisy skupiny'!$A$5:$AA$6403,27,0)</f>
        <v>#N/A</v>
      </c>
      <c r="R163" s="70" t="e">
        <f>VLOOKUP(A165,'[1]zapisy skupiny'!$A$5:$AA$6403,26,0)</f>
        <v>#N/A</v>
      </c>
      <c r="S163" s="65" t="s">
        <v>24</v>
      </c>
      <c r="T163" s="72" t="e">
        <f>VLOOKUP(A165,'[1]zapisy skupiny'!$A$5:$AA$6403,27,0)</f>
        <v>#N/A</v>
      </c>
      <c r="U163" s="73" t="e">
        <f>SUM(BG163:BJ163)</f>
        <v>#N/A</v>
      </c>
      <c r="V163" s="74" t="s">
        <v>24</v>
      </c>
      <c r="W163" s="73" t="e">
        <f>SUM(BL163:BO163)</f>
        <v>#N/A</v>
      </c>
      <c r="X163" s="75" t="e">
        <f>IF((W163=0)," ",U163/W163)</f>
        <v>#N/A</v>
      </c>
      <c r="Y163" s="76" t="e">
        <f>IF(AND(SUM(BB163:BE163)=0,OR(E163=0,E163=" ",SUM(BB162:BE165)=0))," ",SUM(BB163:BE163))</f>
        <v>#N/A</v>
      </c>
      <c r="Z163" s="77" t="str">
        <f>IF(ISERROR(RANK(Y163,Y162:Y165,0))=TRUE," ",IF(OR(AND(I163="x",O163="x"),AND(I163="x",R163="x"),AND(R163="x",O163="x")),0,RANK(Y163,Y162:Y165,0)))</f>
        <v xml:space="preserve"> </v>
      </c>
      <c r="AA163" s="15" t="s">
        <v>29</v>
      </c>
      <c r="AB163" s="2" t="s">
        <v>30</v>
      </c>
      <c r="AC163" s="2"/>
      <c r="AD163" s="2"/>
      <c r="AE163" s="2" t="str">
        <f>CONCATENATE(4,2,AD161,C161,1)</f>
        <v>42X1</v>
      </c>
      <c r="AF163" s="2" t="str">
        <f>E161</f>
        <v>X</v>
      </c>
      <c r="AG163" s="58">
        <f>IF(AS162=0,0,AS162+1)</f>
        <v>0</v>
      </c>
      <c r="AH163" s="58"/>
      <c r="AI163" s="58" t="s">
        <v>31</v>
      </c>
      <c r="AJ163" s="58"/>
      <c r="AK163" s="60" t="e">
        <f>VLOOKUP(CONCATENATE(AF163,MID(AI163,2,1)),[1]vylosovanie!$C$10:$J$209,8,0)</f>
        <v>#N/A</v>
      </c>
      <c r="AL163" s="60" t="e">
        <f>VLOOKUP(CONCATENATE(AF163,RIGHT(AI163,1)),[1]vylosovanie!$C$10:$J$209,8,0)</f>
        <v>#N/A</v>
      </c>
      <c r="AM163" s="58" t="e">
        <f>VLOOKUP(CONCATENATE(AF163,VLOOKUP(AI163,$BU$6:$BV$11,2,0)),[1]vylosovanie!$C$10:$J$209,8,0)</f>
        <v>#N/A</v>
      </c>
      <c r="AN163" s="8"/>
      <c r="AO163" s="61"/>
      <c r="AP163" s="61"/>
      <c r="AQ163" s="61" t="str">
        <f>CONCATENATE(4,2,AD161,C161,2)</f>
        <v>42X2</v>
      </c>
      <c r="AR163" s="61" t="str">
        <f>E161</f>
        <v>X</v>
      </c>
      <c r="AS163" s="58">
        <f>IF(AG163=0,0,AG163+1)</f>
        <v>0</v>
      </c>
      <c r="AT163" s="58"/>
      <c r="AU163" s="58" t="s">
        <v>32</v>
      </c>
      <c r="AV163" s="58"/>
      <c r="AW163" s="60" t="e">
        <f>VLOOKUP(CONCATENATE(AR163,MID(AU163,2,1)),[1]vylosovanie!$C$10:$J$209,8,0)</f>
        <v>#N/A</v>
      </c>
      <c r="AX163" s="60" t="e">
        <f>VLOOKUP(CONCATENATE(AR163,RIGHT(AU163,1)),[1]vylosovanie!$C$10:$J$209,8,0)</f>
        <v>#N/A</v>
      </c>
      <c r="AY163" s="58" t="e">
        <f>VLOOKUP(CONCATENATE(AR163,VLOOKUP(AU163,$BU$6:$BV$11,2,0)),[1]vylosovanie!$C$10:$J$209,8,0)</f>
        <v>#N/A</v>
      </c>
      <c r="AZ163" s="8"/>
      <c r="BB163" s="39" t="e">
        <f>IF(OR(I163="x",I163="X",I163=""),0,IF(I163=3,2,1))</f>
        <v>#N/A</v>
      </c>
      <c r="BC163" s="39"/>
      <c r="BD163" s="39" t="e">
        <f>IF(OR(O163="x",O163="X",O163=""),0,IF(O163=3,2,1))</f>
        <v>#N/A</v>
      </c>
      <c r="BE163" s="39" t="e">
        <f>IF(OR(R163="x",R163="X",R163=""),0,IF(R163=3,2,1))</f>
        <v>#N/A</v>
      </c>
      <c r="BG163" s="62" t="e">
        <f>IF(OR(I163="x",I163="X"),0,I163)</f>
        <v>#N/A</v>
      </c>
      <c r="BH163" s="62"/>
      <c r="BI163" s="62" t="e">
        <f>IF(OR(O163="x",O163="X"),0,O163)</f>
        <v>#N/A</v>
      </c>
      <c r="BJ163" s="62" t="e">
        <f>IF(OR(R163="x",R163="X"),0,R163)</f>
        <v>#N/A</v>
      </c>
      <c r="BK163" s="63"/>
      <c r="BL163" s="62" t="e">
        <f>IF(OR(K163="x",K163="X"),0,K163)</f>
        <v>#N/A</v>
      </c>
      <c r="BM163" s="62"/>
      <c r="BN163" s="62" t="e">
        <f>IF(OR(Q163="x",Q163="X"),0,Q163)</f>
        <v>#N/A</v>
      </c>
      <c r="BO163" s="62" t="e">
        <f>IF(OR(T163="x",T163="X"),0,T163)</f>
        <v>#N/A</v>
      </c>
      <c r="BP163" s="41"/>
    </row>
    <row r="164" spans="1:68" s="15" customFormat="1" ht="45.75" thickBot="1">
      <c r="A164" s="11" t="str">
        <f>CONCATENATE(E161," 2-3")</f>
        <v>X 2-3</v>
      </c>
      <c r="B164" s="15" t="str">
        <f>CONCATENATE(E161,D164)</f>
        <v>X3</v>
      </c>
      <c r="C164" s="43"/>
      <c r="D164" s="44">
        <v>3</v>
      </c>
      <c r="E164" s="45" t="str">
        <f>IF(ISERROR(VLOOKUP($B164,[1]vylosovanie!$C$10:$M$269,8,0))=TRUE," ",VLOOKUP($B164,[1]vylosovanie!$C$10:$M$269,8,0))</f>
        <v xml:space="preserve"> </v>
      </c>
      <c r="F164" s="45" t="str">
        <f>IF(ISERROR(VLOOKUP($B164,[1]vylosovanie!$C$10:$M$269,9,0))=TRUE," ",VLOOKUP($B164,[1]vylosovanie!$C$10:$M$269,9,0))</f>
        <v xml:space="preserve"> </v>
      </c>
      <c r="G164" s="45" t="str">
        <f>IF(ISERROR(VLOOKUP($B164,[1]vylosovanie!$C$10:$M$269,10,0))=TRUE," ",VLOOKUP($B164,[1]vylosovanie!$C$10:$M$269,10,0))</f>
        <v xml:space="preserve"> </v>
      </c>
      <c r="H164" s="45" t="str">
        <f>IF(ISERROR(VLOOKUP($B164,[1]vylosovanie!$C$10:$M$269,11,0))=TRUE," ",VLOOKUP($B164,[1]vylosovanie!$C$10:$M$269,11,0))</f>
        <v xml:space="preserve"> </v>
      </c>
      <c r="I164" s="64" t="e">
        <f>Q162</f>
        <v>#N/A</v>
      </c>
      <c r="J164" s="65" t="s">
        <v>24</v>
      </c>
      <c r="K164" s="66" t="e">
        <f>O162</f>
        <v>#N/A</v>
      </c>
      <c r="L164" s="78" t="e">
        <f>Q163</f>
        <v>#N/A</v>
      </c>
      <c r="M164" s="79" t="s">
        <v>24</v>
      </c>
      <c r="N164" s="80" t="e">
        <f>O163</f>
        <v>#N/A</v>
      </c>
      <c r="O164" s="67"/>
      <c r="P164" s="68"/>
      <c r="Q164" s="69"/>
      <c r="R164" s="70" t="e">
        <f>VLOOKUP(A166,'[1]zapisy skupiny'!$A$5:$AA$6403,26,0)</f>
        <v>#N/A</v>
      </c>
      <c r="S164" s="65" t="s">
        <v>24</v>
      </c>
      <c r="T164" s="72" t="e">
        <f>VLOOKUP(A166,'[1]zapisy skupiny'!$A$5:$AA$6403,27,0)</f>
        <v>#N/A</v>
      </c>
      <c r="U164" s="73" t="e">
        <f>SUM(BG164:BJ164)</f>
        <v>#N/A</v>
      </c>
      <c r="V164" s="74" t="s">
        <v>24</v>
      </c>
      <c r="W164" s="73" t="e">
        <f>SUM(BL164:BO164)</f>
        <v>#N/A</v>
      </c>
      <c r="X164" s="75" t="e">
        <f>IF((W164=0)," ",U164/W164)</f>
        <v>#N/A</v>
      </c>
      <c r="Y164" s="76" t="e">
        <f>IF(AND(SUM(BB164:BE164)=0,OR(E164=0,E164=" ",SUM(BB162:BE165)=0))," ",SUM(BB164:BE164))</f>
        <v>#N/A</v>
      </c>
      <c r="Z164" s="77" t="str">
        <f>IF(ISERROR(RANK(Y164,Y162:Y165,0))=TRUE," ",IF(OR(AND(I164="x",L164="x"),AND(I164="x",R164="x"),AND(L164="x",R164="x")),0,RANK(Y164,Y162:Y165,0)))</f>
        <v xml:space="preserve"> </v>
      </c>
      <c r="AA164" s="15" t="s">
        <v>33</v>
      </c>
      <c r="AB164" s="2" t="s">
        <v>34</v>
      </c>
      <c r="AC164" s="2"/>
      <c r="AD164" s="2"/>
      <c r="AE164" s="2" t="str">
        <f>CONCATENATE(4,3,AD161,C161,1)</f>
        <v>43X1</v>
      </c>
      <c r="AF164" s="2" t="str">
        <f>E161</f>
        <v>X</v>
      </c>
      <c r="AG164" s="58">
        <f>IF(AS163=0,0,AS163+1)</f>
        <v>0</v>
      </c>
      <c r="AH164" s="58"/>
      <c r="AI164" s="58" t="s">
        <v>35</v>
      </c>
      <c r="AJ164" s="58"/>
      <c r="AK164" s="60" t="e">
        <f>VLOOKUP(CONCATENATE(AF164,MID(AI164,2,1)),[1]vylosovanie!$C$10:$J$209,8,0)</f>
        <v>#N/A</v>
      </c>
      <c r="AL164" s="60" t="e">
        <f>VLOOKUP(CONCATENATE(AF164,RIGHT(AI164,1)),[1]vylosovanie!$C$10:$J$209,8,0)</f>
        <v>#N/A</v>
      </c>
      <c r="AM164" s="58" t="e">
        <f>VLOOKUP(CONCATENATE(AF164,VLOOKUP(AI164,$BU$6:$BV$11,2,0)),[1]vylosovanie!$C$10:$J$209,8,0)</f>
        <v>#N/A</v>
      </c>
      <c r="AN164" s="8"/>
      <c r="AO164" s="61"/>
      <c r="AP164" s="61"/>
      <c r="AQ164" s="61" t="str">
        <f>CONCATENATE(4,3,AD161,C161,2)</f>
        <v>43X2</v>
      </c>
      <c r="AR164" s="61" t="str">
        <f>E161</f>
        <v>X</v>
      </c>
      <c r="AS164" s="58">
        <f>IF(AG164=0,0,AG164+1)</f>
        <v>0</v>
      </c>
      <c r="AT164" s="58"/>
      <c r="AU164" s="58" t="s">
        <v>36</v>
      </c>
      <c r="AV164" s="58"/>
      <c r="AW164" s="60" t="e">
        <f>VLOOKUP(CONCATENATE(AR164,MID(AU164,2,1)),[1]vylosovanie!$C$10:$J$209,8,0)</f>
        <v>#N/A</v>
      </c>
      <c r="AX164" s="60" t="e">
        <f>VLOOKUP(CONCATENATE(AR164,RIGHT(AU164,1)),[1]vylosovanie!$C$10:$J$209,8,0)</f>
        <v>#N/A</v>
      </c>
      <c r="AY164" s="58" t="e">
        <f>VLOOKUP(CONCATENATE(AR164,VLOOKUP(AU164,$BU$6:$BV$11,2,0)),[1]vylosovanie!$C$10:$J$209,8,0)</f>
        <v>#N/A</v>
      </c>
      <c r="AZ164" s="8"/>
      <c r="BB164" s="39" t="e">
        <f>IF(OR(I164="x",I164="X",I164=""),0,IF(I164=3,2,1))</f>
        <v>#N/A</v>
      </c>
      <c r="BC164" s="39" t="e">
        <f>IF(OR(L164="x",L164="X",L164=""),0,IF(L164=3,2,1))</f>
        <v>#N/A</v>
      </c>
      <c r="BD164" s="39"/>
      <c r="BE164" s="39" t="e">
        <f>IF(OR(R164="x",R164="X",R164=""),0,IF(R164=3,2,1))</f>
        <v>#N/A</v>
      </c>
      <c r="BG164" s="62" t="e">
        <f>IF(OR(I164="x",I164="X"),0,I164)</f>
        <v>#N/A</v>
      </c>
      <c r="BH164" s="62" t="e">
        <f>IF(OR(L164="x",L164="X"),0,L164)</f>
        <v>#N/A</v>
      </c>
      <c r="BI164" s="62"/>
      <c r="BJ164" s="62" t="e">
        <f>IF(OR(R164="x",R164="X"),0,R164)</f>
        <v>#N/A</v>
      </c>
      <c r="BK164" s="63"/>
      <c r="BL164" s="62" t="e">
        <f>IF(OR(K164="x",K164="X"),0,K164)</f>
        <v>#N/A</v>
      </c>
      <c r="BM164" s="62" t="e">
        <f>IF(OR(N164="x",N164="X"),0,N164)</f>
        <v>#N/A</v>
      </c>
      <c r="BN164" s="62"/>
      <c r="BO164" s="62" t="e">
        <f>IF(OR(T164="x",T164="X"),0,T164)</f>
        <v>#N/A</v>
      </c>
      <c r="BP164" s="41"/>
    </row>
    <row r="165" spans="1:68" s="15" customFormat="1" ht="45.75" thickBot="1">
      <c r="A165" s="11" t="str">
        <f>CONCATENATE(E161," 2-4")</f>
        <v>X 2-4</v>
      </c>
      <c r="B165" s="15" t="str">
        <f>CONCATENATE(E161,D165)</f>
        <v>X4</v>
      </c>
      <c r="C165" s="43"/>
      <c r="D165" s="44">
        <v>4</v>
      </c>
      <c r="E165" s="45" t="str">
        <f>IF(ISERROR(VLOOKUP($B165,[1]vylosovanie!$C$10:$M$269,8,0))=TRUE," ",VLOOKUP($B165,[1]vylosovanie!$C$10:$M$269,8,0))</f>
        <v xml:space="preserve"> </v>
      </c>
      <c r="F165" s="45" t="str">
        <f>IF(ISERROR(VLOOKUP($B165,[1]vylosovanie!$C$10:$M$269,9,0))=TRUE," ",VLOOKUP($B165,[1]vylosovanie!$C$10:$M$269,9,0))</f>
        <v xml:space="preserve"> </v>
      </c>
      <c r="G165" s="45" t="str">
        <f>IF(ISERROR(VLOOKUP($B165,[1]vylosovanie!$C$10:$M$269,10,0))=TRUE," ",VLOOKUP($B165,[1]vylosovanie!$C$10:$M$269,10,0))</f>
        <v xml:space="preserve"> </v>
      </c>
      <c r="H165" s="45" t="str">
        <f>IF(ISERROR(VLOOKUP($B165,[1]vylosovanie!$C$10:$M$269,11,0))=TRUE," ",VLOOKUP($B165,[1]vylosovanie!$C$10:$M$269,11,0))</f>
        <v xml:space="preserve"> </v>
      </c>
      <c r="I165" s="81" t="e">
        <f>T162</f>
        <v>#N/A</v>
      </c>
      <c r="J165" s="82" t="s">
        <v>24</v>
      </c>
      <c r="K165" s="83" t="e">
        <f>R162</f>
        <v>#N/A</v>
      </c>
      <c r="L165" s="84" t="e">
        <f>T163</f>
        <v>#N/A</v>
      </c>
      <c r="M165" s="85" t="s">
        <v>24</v>
      </c>
      <c r="N165" s="86" t="e">
        <f>R163</f>
        <v>#N/A</v>
      </c>
      <c r="O165" s="84" t="e">
        <f>T164</f>
        <v>#N/A</v>
      </c>
      <c r="P165" s="85" t="s">
        <v>24</v>
      </c>
      <c r="Q165" s="86" t="e">
        <f>R164</f>
        <v>#N/A</v>
      </c>
      <c r="R165" s="87"/>
      <c r="S165" s="88"/>
      <c r="T165" s="88"/>
      <c r="U165" s="89" t="e">
        <f>SUM(BG165:BJ165)</f>
        <v>#N/A</v>
      </c>
      <c r="V165" s="90" t="s">
        <v>24</v>
      </c>
      <c r="W165" s="89" t="e">
        <f>SUM(BL165:BO165)</f>
        <v>#N/A</v>
      </c>
      <c r="X165" s="91" t="e">
        <f>IF((W165=0)," ",U165/W165)</f>
        <v>#N/A</v>
      </c>
      <c r="Y165" s="92" t="e">
        <f>IF(AND(SUM(BB165:BE165)=0,OR(E165=0,E165=" ",SUM(BB162:BE165)=0))," ",SUM(BB165:BE165))</f>
        <v>#N/A</v>
      </c>
      <c r="Z165" s="93" t="str">
        <f>IF(ISERROR(RANK(Y165,Y162:Y165,0))=TRUE," ",IF(OR(AND(I165="x",L165="x"),AND(I165="x",O165="x"),AND(L165="x",O165="x")),0,RANK(Y165,Y162:Y165,0)))</f>
        <v xml:space="preserve"> </v>
      </c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3"/>
      <c r="AP165" s="3"/>
      <c r="AQ165" s="3"/>
      <c r="AR165" s="3"/>
      <c r="AS165" s="2"/>
      <c r="AT165" s="2"/>
      <c r="AU165" s="2"/>
      <c r="AV165" s="2"/>
      <c r="AW165" s="2"/>
      <c r="AX165" s="2"/>
      <c r="AY165" s="2"/>
      <c r="AZ165" s="2"/>
      <c r="BB165" s="39" t="e">
        <f>IF(OR(I165="x",I165="X",I165=""),0,IF(I165=3,2,1))</f>
        <v>#N/A</v>
      </c>
      <c r="BC165" s="39" t="e">
        <f>IF(OR(L165="x",L165="X",L165=""),0,IF(L165=3,2,1))</f>
        <v>#N/A</v>
      </c>
      <c r="BD165" s="39" t="e">
        <f>IF(OR(O165="x",O165="X",O165=""),0,IF(O165=3,2,1))</f>
        <v>#N/A</v>
      </c>
      <c r="BE165" s="39"/>
      <c r="BG165" s="62" t="e">
        <f>IF(OR(I165="x",I165="X"),0,I165)</f>
        <v>#N/A</v>
      </c>
      <c r="BH165" s="62" t="e">
        <f>IF(OR(L165="x",L165="X"),0,L165)</f>
        <v>#N/A</v>
      </c>
      <c r="BI165" s="62" t="e">
        <f>IF(OR(O165="x",O165="X"),0,O165)</f>
        <v>#N/A</v>
      </c>
      <c r="BJ165" s="62"/>
      <c r="BK165" s="63"/>
      <c r="BL165" s="62" t="e">
        <f>IF(OR(K165="x",K165="X"),0,K165)</f>
        <v>#N/A</v>
      </c>
      <c r="BM165" s="62" t="e">
        <f>IF(OR(N165="x",N165="X"),0,N165)</f>
        <v>#N/A</v>
      </c>
      <c r="BN165" s="62" t="e">
        <f>IF(OR(Q165="x",Q165="X"),0,Q165)</f>
        <v>#N/A</v>
      </c>
      <c r="BO165" s="62"/>
      <c r="BP165" s="41"/>
    </row>
    <row r="166" spans="1:68" ht="45.75" thickBot="1">
      <c r="A166" s="11" t="str">
        <f>CONCATENATE(E161," 3-4")</f>
        <v>X 3-4</v>
      </c>
    </row>
    <row r="167" spans="1:68" s="15" customFormat="1" ht="90.75" thickBot="1">
      <c r="A167" s="11" t="str">
        <f>CONCATENATE(E167," 1-2")</f>
        <v>X 1-2</v>
      </c>
      <c r="C167" s="28" t="str">
        <f>IF(C161="X","X",IF(C161-$B$1&gt;=[1]vylosovanie!$O$2,"X",C161+1))</f>
        <v>X</v>
      </c>
      <c r="D167" s="2" t="s">
        <v>6</v>
      </c>
      <c r="E167" s="29" t="str">
        <f>IF(C167="X","X",VLOOKUP(C167,[1]vylosovanie!$T$10:$U$99,2,0))</f>
        <v>X</v>
      </c>
      <c r="F167" s="30" t="s">
        <v>7</v>
      </c>
      <c r="G167" s="6" t="s">
        <v>8</v>
      </c>
      <c r="H167" s="6" t="s">
        <v>9</v>
      </c>
      <c r="I167" s="31">
        <v>1</v>
      </c>
      <c r="J167" s="32"/>
      <c r="K167" s="33"/>
      <c r="L167" s="31">
        <v>2</v>
      </c>
      <c r="M167" s="32"/>
      <c r="N167" s="33"/>
      <c r="O167" s="31">
        <v>3</v>
      </c>
      <c r="P167" s="32"/>
      <c r="Q167" s="33"/>
      <c r="R167" s="31">
        <v>4</v>
      </c>
      <c r="S167" s="32"/>
      <c r="T167" s="33"/>
      <c r="U167" s="34" t="s">
        <v>10</v>
      </c>
      <c r="V167" s="35"/>
      <c r="W167" s="36"/>
      <c r="X167" s="37" t="s">
        <v>11</v>
      </c>
      <c r="Y167" s="37" t="s">
        <v>12</v>
      </c>
      <c r="Z167" s="37" t="s">
        <v>13</v>
      </c>
      <c r="AA167" s="2" t="s">
        <v>14</v>
      </c>
      <c r="AB167" s="2"/>
      <c r="AD167" s="2" t="str">
        <f>IF(C167&lt;10,0,"")</f>
        <v/>
      </c>
      <c r="AE167" s="2" t="s">
        <v>15</v>
      </c>
      <c r="AF167" s="2"/>
      <c r="AG167" s="38" t="s">
        <v>16</v>
      </c>
      <c r="AH167" s="39" t="s">
        <v>17</v>
      </c>
      <c r="AI167" s="39" t="s">
        <v>18</v>
      </c>
      <c r="AJ167" s="39" t="s">
        <v>19</v>
      </c>
      <c r="AK167" s="39" t="s">
        <v>20</v>
      </c>
      <c r="AL167" s="39" t="s">
        <v>20</v>
      </c>
      <c r="AM167" s="39" t="s">
        <v>21</v>
      </c>
      <c r="AN167" s="10"/>
      <c r="AO167" s="40"/>
      <c r="AP167" s="40" t="str">
        <f>IF(C167&lt;10,0,"")</f>
        <v/>
      </c>
      <c r="AQ167" s="2" t="s">
        <v>15</v>
      </c>
      <c r="AR167" s="40"/>
      <c r="AS167" s="38" t="s">
        <v>16</v>
      </c>
      <c r="AT167" s="39" t="s">
        <v>17</v>
      </c>
      <c r="AU167" s="39" t="s">
        <v>18</v>
      </c>
      <c r="AV167" s="39" t="s">
        <v>19</v>
      </c>
      <c r="AW167" s="39" t="s">
        <v>20</v>
      </c>
      <c r="AX167" s="39" t="s">
        <v>20</v>
      </c>
      <c r="AY167" s="39" t="s">
        <v>21</v>
      </c>
      <c r="AZ167" s="10"/>
      <c r="BB167" s="6">
        <v>1</v>
      </c>
      <c r="BC167" s="6">
        <v>2</v>
      </c>
      <c r="BD167" s="6">
        <v>3</v>
      </c>
      <c r="BE167" s="6">
        <v>4</v>
      </c>
      <c r="BG167" s="15" t="s">
        <v>22</v>
      </c>
      <c r="BI167" s="8"/>
      <c r="BJ167" s="41"/>
      <c r="BK167" s="42"/>
      <c r="BL167" s="15" t="s">
        <v>23</v>
      </c>
      <c r="BN167" s="8"/>
      <c r="BO167" s="41"/>
      <c r="BP167" s="41"/>
    </row>
    <row r="168" spans="1:68" s="15" customFormat="1" ht="45.75" thickBot="1">
      <c r="A168" s="11" t="str">
        <f>CONCATENATE(E167," 1-3")</f>
        <v>X 1-3</v>
      </c>
      <c r="B168" s="15" t="str">
        <f>CONCATENATE(E167,D168)</f>
        <v>X1</v>
      </c>
      <c r="C168" s="43" t="str">
        <f>$E$1</f>
        <v>MŽ</v>
      </c>
      <c r="D168" s="44">
        <v>1</v>
      </c>
      <c r="E168" s="45" t="str">
        <f>IF(ISERROR(VLOOKUP($B168,[1]vylosovanie!$C$10:$M$269,8,0))=TRUE," ",VLOOKUP($B168,[1]vylosovanie!$C$10:$M$269,8,0))</f>
        <v xml:space="preserve"> </v>
      </c>
      <c r="F168" s="45" t="str">
        <f>IF(ISERROR(VLOOKUP($B168,[1]vylosovanie!$C$10:$M$269,9,0))=TRUE," ",VLOOKUP($B168,[1]vylosovanie!$C$10:$M$269,9,0))</f>
        <v xml:space="preserve"> </v>
      </c>
      <c r="G168" s="45" t="str">
        <f>IF(ISERROR(VLOOKUP($B168,[1]vylosovanie!$C$10:$M$269,10,0))=TRUE," ",VLOOKUP($B168,[1]vylosovanie!$C$10:$M$269,10,0))</f>
        <v xml:space="preserve"> </v>
      </c>
      <c r="H168" s="45" t="str">
        <f>IF(ISERROR(VLOOKUP($B168,[1]vylosovanie!$C$10:$M$269,11,0))=TRUE," ",VLOOKUP($B168,[1]vylosovanie!$C$10:$M$269,11,0))</f>
        <v xml:space="preserve"> </v>
      </c>
      <c r="I168" s="46"/>
      <c r="J168" s="47"/>
      <c r="K168" s="48"/>
      <c r="L168" s="49" t="e">
        <f>VLOOKUP(A167,'[1]zapisy skupiny'!$A$5:$AA$6403,26,0)</f>
        <v>#N/A</v>
      </c>
      <c r="M168" s="50" t="s">
        <v>24</v>
      </c>
      <c r="N168" s="51" t="e">
        <f>VLOOKUP(A167,'[1]zapisy skupiny'!$A$5:$AA$6403,27,0)</f>
        <v>#N/A</v>
      </c>
      <c r="O168" s="49" t="e">
        <f>VLOOKUP(A168,'[1]zapisy skupiny'!$A$5:$AA$6403,26,0)</f>
        <v>#N/A</v>
      </c>
      <c r="P168" s="50" t="s">
        <v>24</v>
      </c>
      <c r="Q168" s="51" t="e">
        <f>VLOOKUP(A168,'[1]zapisy skupiny'!$A$5:$AA$6403,27,0)</f>
        <v>#N/A</v>
      </c>
      <c r="R168" s="49" t="e">
        <f>VLOOKUP(A169,'[1]zapisy skupiny'!$A$5:$AA$6403,26,0)</f>
        <v>#N/A</v>
      </c>
      <c r="S168" s="50" t="s">
        <v>24</v>
      </c>
      <c r="T168" s="52" t="e">
        <f>VLOOKUP(A169,'[1]zapisy skupiny'!$A$5:$AA$6403,27,0)</f>
        <v>#N/A</v>
      </c>
      <c r="U168" s="53" t="e">
        <f>SUM(BG168:BJ168)</f>
        <v>#N/A</v>
      </c>
      <c r="V168" s="54" t="s">
        <v>24</v>
      </c>
      <c r="W168" s="53" t="e">
        <f>SUM(BL168:BO168)</f>
        <v>#N/A</v>
      </c>
      <c r="X168" s="55" t="e">
        <f>IF((W168=0)," ",U168/W168)</f>
        <v>#N/A</v>
      </c>
      <c r="Y168" s="56" t="e">
        <f>IF(AND(SUM(BB168:BE168)=0,OR(E168=0,E168=" ",SUM(BB168:BE171)=0))," ",SUM(BB168:BE168))</f>
        <v>#N/A</v>
      </c>
      <c r="Z168" s="57" t="str">
        <f>IF(ISERROR(RANK(Y168,Y168:Y171,0))=TRUE," ",IF(OR(AND(O168="x",L168="x"),AND(L168="x",R168="x"),AND(R168="x",O168="x")),0,RANK(Y168,Y168:Y171,0)))</f>
        <v xml:space="preserve"> </v>
      </c>
      <c r="AA168" s="15" t="s">
        <v>25</v>
      </c>
      <c r="AB168" s="2" t="s">
        <v>26</v>
      </c>
      <c r="AC168" s="2"/>
      <c r="AD168" s="2"/>
      <c r="AE168" s="2" t="str">
        <f>CONCATENATE(4,1,AD167,C167,1)</f>
        <v>41X1</v>
      </c>
      <c r="AF168" s="2" t="str">
        <f>E167</f>
        <v>X</v>
      </c>
      <c r="AG168" s="58">
        <f>IF(C167="X",0,AG163+1)</f>
        <v>0</v>
      </c>
      <c r="AH168" s="58"/>
      <c r="AI168" s="59" t="s">
        <v>27</v>
      </c>
      <c r="AJ168" s="58"/>
      <c r="AK168" s="60" t="e">
        <f>VLOOKUP(CONCATENATE(AF168,MID(AI168,2,1)),[1]vylosovanie!$C$10:$J$209,8,0)</f>
        <v>#N/A</v>
      </c>
      <c r="AL168" s="60" t="e">
        <f>VLOOKUP(CONCATENATE(AF168,RIGHT(AI168,1)),[1]vylosovanie!$C$10:$J$209,8,0)</f>
        <v>#N/A</v>
      </c>
      <c r="AM168" s="58" t="e">
        <f>VLOOKUP(CONCATENATE(AF168,VLOOKUP(AI168,$BU$6:$BV$11,2,0)),[1]vylosovanie!$C$10:$J$209,8,0)</f>
        <v>#N/A</v>
      </c>
      <c r="AN168" s="8"/>
      <c r="AO168" s="61"/>
      <c r="AP168" s="61"/>
      <c r="AQ168" s="61" t="str">
        <f>CONCATENATE(4,1,AD167,C167,2)</f>
        <v>41X2</v>
      </c>
      <c r="AR168" s="61" t="str">
        <f>E167</f>
        <v>X</v>
      </c>
      <c r="AS168" s="58">
        <f>IF(AG168=0,0,AG168+1)</f>
        <v>0</v>
      </c>
      <c r="AT168" s="58"/>
      <c r="AU168" s="58" t="s">
        <v>28</v>
      </c>
      <c r="AV168" s="58"/>
      <c r="AW168" s="60" t="e">
        <f>VLOOKUP(CONCATENATE(AR168,MID(AU168,2,1)),[1]vylosovanie!$C$10:$J$209,8,0)</f>
        <v>#N/A</v>
      </c>
      <c r="AX168" s="60" t="e">
        <f>VLOOKUP(CONCATENATE(AR168,RIGHT(AU168,1)),[1]vylosovanie!$C$10:$J$209,8,0)</f>
        <v>#N/A</v>
      </c>
      <c r="AY168" s="58" t="e">
        <f>VLOOKUP(CONCATENATE(AR168,VLOOKUP(AU168,$BU$6:$BV$11,2,0)),[1]vylosovanie!$C$10:$J$209,8,0)</f>
        <v>#N/A</v>
      </c>
      <c r="AZ168" s="8"/>
      <c r="BB168" s="39"/>
      <c r="BC168" s="39" t="e">
        <f>IF(OR(L168="x",L168="X",L168=""),0,IF(L168=3,2,1))</f>
        <v>#N/A</v>
      </c>
      <c r="BD168" s="39" t="e">
        <f>IF(OR(O168="x",O168="X",O168=""),0,IF(O168=3,2,1))</f>
        <v>#N/A</v>
      </c>
      <c r="BE168" s="39" t="e">
        <f>IF(OR(R168="x",R168="X",R168=""),0,IF(R168=3,2,1))</f>
        <v>#N/A</v>
      </c>
      <c r="BG168" s="62"/>
      <c r="BH168" s="62" t="e">
        <f>IF(OR(L168="x",L168="X"),0,L168)</f>
        <v>#N/A</v>
      </c>
      <c r="BI168" s="62" t="e">
        <f>IF(OR(O168="x",O168="X"),0,O168)</f>
        <v>#N/A</v>
      </c>
      <c r="BJ168" s="62" t="e">
        <f>IF(OR(R168="x",R168="X"),0,R168)</f>
        <v>#N/A</v>
      </c>
      <c r="BK168" s="63"/>
      <c r="BL168" s="62"/>
      <c r="BM168" s="62" t="e">
        <f>IF(OR(N168="x",N168="X"),0,N168)</f>
        <v>#N/A</v>
      </c>
      <c r="BN168" s="62" t="e">
        <f>IF(OR(Q168="x",Q168="X"),0,Q168)</f>
        <v>#N/A</v>
      </c>
      <c r="BO168" s="62" t="e">
        <f>IF(OR(T168="x",T168="X"),0,T168)</f>
        <v>#N/A</v>
      </c>
      <c r="BP168" s="41"/>
    </row>
    <row r="169" spans="1:68" s="15" customFormat="1" ht="45.75" thickBot="1">
      <c r="A169" s="11" t="str">
        <f>CONCATENATE(E167," 1-4")</f>
        <v>X 1-4</v>
      </c>
      <c r="B169" s="15" t="str">
        <f>CONCATENATE(E167,D169)</f>
        <v>X2</v>
      </c>
      <c r="C169" s="43"/>
      <c r="D169" s="44">
        <v>2</v>
      </c>
      <c r="E169" s="45" t="str">
        <f>IF(ISERROR(VLOOKUP($B169,[1]vylosovanie!$C$10:$M$269,8,0))=TRUE," ",VLOOKUP($B169,[1]vylosovanie!$C$10:$M$269,8,0))</f>
        <v xml:space="preserve"> </v>
      </c>
      <c r="F169" s="45" t="str">
        <f>IF(ISERROR(VLOOKUP($B169,[1]vylosovanie!$C$10:$M$269,9,0))=TRUE," ",VLOOKUP($B169,[1]vylosovanie!$C$10:$M$269,9,0))</f>
        <v xml:space="preserve"> </v>
      </c>
      <c r="G169" s="45" t="str">
        <f>IF(ISERROR(VLOOKUP($B169,[1]vylosovanie!$C$10:$M$269,10,0))=TRUE," ",VLOOKUP($B169,[1]vylosovanie!$C$10:$M$269,10,0))</f>
        <v xml:space="preserve"> </v>
      </c>
      <c r="H169" s="45" t="str">
        <f>IF(ISERROR(VLOOKUP($B169,[1]vylosovanie!$C$10:$M$269,11,0))=TRUE," ",VLOOKUP($B169,[1]vylosovanie!$C$10:$M$269,11,0))</f>
        <v xml:space="preserve"> </v>
      </c>
      <c r="I169" s="64" t="e">
        <f>N168</f>
        <v>#N/A</v>
      </c>
      <c r="J169" s="65" t="s">
        <v>24</v>
      </c>
      <c r="K169" s="66" t="e">
        <f>L168</f>
        <v>#N/A</v>
      </c>
      <c r="L169" s="67"/>
      <c r="M169" s="68"/>
      <c r="N169" s="69"/>
      <c r="O169" s="70" t="e">
        <f>VLOOKUP(A170,'[1]zapisy skupiny'!$A$5:$AA$6403,26,0)</f>
        <v>#N/A</v>
      </c>
      <c r="P169" s="65" t="s">
        <v>24</v>
      </c>
      <c r="Q169" s="71" t="e">
        <f>VLOOKUP(A170,'[1]zapisy skupiny'!$A$5:$AA$6403,27,0)</f>
        <v>#N/A</v>
      </c>
      <c r="R169" s="70" t="e">
        <f>VLOOKUP(A171,'[1]zapisy skupiny'!$A$5:$AA$6403,26,0)</f>
        <v>#N/A</v>
      </c>
      <c r="S169" s="65" t="s">
        <v>24</v>
      </c>
      <c r="T169" s="72" t="e">
        <f>VLOOKUP(A171,'[1]zapisy skupiny'!$A$5:$AA$6403,27,0)</f>
        <v>#N/A</v>
      </c>
      <c r="U169" s="73" t="e">
        <f>SUM(BG169:BJ169)</f>
        <v>#N/A</v>
      </c>
      <c r="V169" s="74" t="s">
        <v>24</v>
      </c>
      <c r="W169" s="73" t="e">
        <f>SUM(BL169:BO169)</f>
        <v>#N/A</v>
      </c>
      <c r="X169" s="75" t="e">
        <f>IF((W169=0)," ",U169/W169)</f>
        <v>#N/A</v>
      </c>
      <c r="Y169" s="76" t="e">
        <f>IF(AND(SUM(BB169:BE169)=0,OR(E169=0,E169=" ",SUM(BB168:BE171)=0))," ",SUM(BB169:BE169))</f>
        <v>#N/A</v>
      </c>
      <c r="Z169" s="77" t="str">
        <f>IF(ISERROR(RANK(Y169,Y168:Y171,0))=TRUE," ",IF(OR(AND(I169="x",O169="x"),AND(I169="x",R169="x"),AND(R169="x",O169="x")),0,RANK(Y169,Y168:Y171,0)))</f>
        <v xml:space="preserve"> </v>
      </c>
      <c r="AA169" s="15" t="s">
        <v>29</v>
      </c>
      <c r="AB169" s="2" t="s">
        <v>30</v>
      </c>
      <c r="AC169" s="2"/>
      <c r="AD169" s="2"/>
      <c r="AE169" s="2" t="str">
        <f>CONCATENATE(4,2,AD167,C167,1)</f>
        <v>42X1</v>
      </c>
      <c r="AF169" s="2" t="str">
        <f>E167</f>
        <v>X</v>
      </c>
      <c r="AG169" s="58">
        <f>IF(AS168=0,0,AS168+1)</f>
        <v>0</v>
      </c>
      <c r="AH169" s="58"/>
      <c r="AI169" s="58" t="s">
        <v>31</v>
      </c>
      <c r="AJ169" s="58"/>
      <c r="AK169" s="60" t="e">
        <f>VLOOKUP(CONCATENATE(AF169,MID(AI169,2,1)),[1]vylosovanie!$C$10:$J$209,8,0)</f>
        <v>#N/A</v>
      </c>
      <c r="AL169" s="60" t="e">
        <f>VLOOKUP(CONCATENATE(AF169,RIGHT(AI169,1)),[1]vylosovanie!$C$10:$J$209,8,0)</f>
        <v>#N/A</v>
      </c>
      <c r="AM169" s="58" t="e">
        <f>VLOOKUP(CONCATENATE(AF169,VLOOKUP(AI169,$BU$6:$BV$11,2,0)),[1]vylosovanie!$C$10:$J$209,8,0)</f>
        <v>#N/A</v>
      </c>
      <c r="AN169" s="8"/>
      <c r="AO169" s="61"/>
      <c r="AP169" s="61"/>
      <c r="AQ169" s="61" t="str">
        <f>CONCATENATE(4,2,AD167,C167,2)</f>
        <v>42X2</v>
      </c>
      <c r="AR169" s="61" t="str">
        <f>E167</f>
        <v>X</v>
      </c>
      <c r="AS169" s="58">
        <f>IF(AG169=0,0,AG169+1)</f>
        <v>0</v>
      </c>
      <c r="AT169" s="58"/>
      <c r="AU169" s="58" t="s">
        <v>32</v>
      </c>
      <c r="AV169" s="58"/>
      <c r="AW169" s="60" t="e">
        <f>VLOOKUP(CONCATENATE(AR169,MID(AU169,2,1)),[1]vylosovanie!$C$10:$J$209,8,0)</f>
        <v>#N/A</v>
      </c>
      <c r="AX169" s="60" t="e">
        <f>VLOOKUP(CONCATENATE(AR169,RIGHT(AU169,1)),[1]vylosovanie!$C$10:$J$209,8,0)</f>
        <v>#N/A</v>
      </c>
      <c r="AY169" s="58" t="e">
        <f>VLOOKUP(CONCATENATE(AR169,VLOOKUP(AU169,$BU$6:$BV$11,2,0)),[1]vylosovanie!$C$10:$J$209,8,0)</f>
        <v>#N/A</v>
      </c>
      <c r="AZ169" s="8"/>
      <c r="BB169" s="39" t="e">
        <f>IF(OR(I169="x",I169="X",I169=""),0,IF(I169=3,2,1))</f>
        <v>#N/A</v>
      </c>
      <c r="BC169" s="39"/>
      <c r="BD169" s="39" t="e">
        <f>IF(OR(O169="x",O169="X",O169=""),0,IF(O169=3,2,1))</f>
        <v>#N/A</v>
      </c>
      <c r="BE169" s="39" t="e">
        <f>IF(OR(R169="x",R169="X",R169=""),0,IF(R169=3,2,1))</f>
        <v>#N/A</v>
      </c>
      <c r="BG169" s="62" t="e">
        <f>IF(OR(I169="x",I169="X"),0,I169)</f>
        <v>#N/A</v>
      </c>
      <c r="BH169" s="62"/>
      <c r="BI169" s="62" t="e">
        <f>IF(OR(O169="x",O169="X"),0,O169)</f>
        <v>#N/A</v>
      </c>
      <c r="BJ169" s="62" t="e">
        <f>IF(OR(R169="x",R169="X"),0,R169)</f>
        <v>#N/A</v>
      </c>
      <c r="BK169" s="63"/>
      <c r="BL169" s="62" t="e">
        <f>IF(OR(K169="x",K169="X"),0,K169)</f>
        <v>#N/A</v>
      </c>
      <c r="BM169" s="62"/>
      <c r="BN169" s="62" t="e">
        <f>IF(OR(Q169="x",Q169="X"),0,Q169)</f>
        <v>#N/A</v>
      </c>
      <c r="BO169" s="62" t="e">
        <f>IF(OR(T169="x",T169="X"),0,T169)</f>
        <v>#N/A</v>
      </c>
      <c r="BP169" s="41"/>
    </row>
    <row r="170" spans="1:68" s="15" customFormat="1" ht="45.75" thickBot="1">
      <c r="A170" s="11" t="str">
        <f>CONCATENATE(E167," 2-3")</f>
        <v>X 2-3</v>
      </c>
      <c r="B170" s="15" t="str">
        <f>CONCATENATE(E167,D170)</f>
        <v>X3</v>
      </c>
      <c r="C170" s="43"/>
      <c r="D170" s="44">
        <v>3</v>
      </c>
      <c r="E170" s="45" t="str">
        <f>IF(ISERROR(VLOOKUP($B170,[1]vylosovanie!$C$10:$M$269,8,0))=TRUE," ",VLOOKUP($B170,[1]vylosovanie!$C$10:$M$269,8,0))</f>
        <v xml:space="preserve"> </v>
      </c>
      <c r="F170" s="45" t="str">
        <f>IF(ISERROR(VLOOKUP($B170,[1]vylosovanie!$C$10:$M$269,9,0))=TRUE," ",VLOOKUP($B170,[1]vylosovanie!$C$10:$M$269,9,0))</f>
        <v xml:space="preserve"> </v>
      </c>
      <c r="G170" s="45" t="str">
        <f>IF(ISERROR(VLOOKUP($B170,[1]vylosovanie!$C$10:$M$269,10,0))=TRUE," ",VLOOKUP($B170,[1]vylosovanie!$C$10:$M$269,10,0))</f>
        <v xml:space="preserve"> </v>
      </c>
      <c r="H170" s="45" t="str">
        <f>IF(ISERROR(VLOOKUP($B170,[1]vylosovanie!$C$10:$M$269,11,0))=TRUE," ",VLOOKUP($B170,[1]vylosovanie!$C$10:$M$269,11,0))</f>
        <v xml:space="preserve"> </v>
      </c>
      <c r="I170" s="64" t="e">
        <f>Q168</f>
        <v>#N/A</v>
      </c>
      <c r="J170" s="65" t="s">
        <v>24</v>
      </c>
      <c r="K170" s="66" t="e">
        <f>O168</f>
        <v>#N/A</v>
      </c>
      <c r="L170" s="78" t="e">
        <f>Q169</f>
        <v>#N/A</v>
      </c>
      <c r="M170" s="79" t="s">
        <v>24</v>
      </c>
      <c r="N170" s="80" t="e">
        <f>O169</f>
        <v>#N/A</v>
      </c>
      <c r="O170" s="67"/>
      <c r="P170" s="68"/>
      <c r="Q170" s="69"/>
      <c r="R170" s="70" t="e">
        <f>VLOOKUP(A172,'[1]zapisy skupiny'!$A$5:$AA$6403,26,0)</f>
        <v>#N/A</v>
      </c>
      <c r="S170" s="65" t="s">
        <v>24</v>
      </c>
      <c r="T170" s="72" t="e">
        <f>VLOOKUP(A172,'[1]zapisy skupiny'!$A$5:$AA$6403,27,0)</f>
        <v>#N/A</v>
      </c>
      <c r="U170" s="73" t="e">
        <f>SUM(BG170:BJ170)</f>
        <v>#N/A</v>
      </c>
      <c r="V170" s="74" t="s">
        <v>24</v>
      </c>
      <c r="W170" s="73" t="e">
        <f>SUM(BL170:BO170)</f>
        <v>#N/A</v>
      </c>
      <c r="X170" s="75" t="e">
        <f>IF((W170=0)," ",U170/W170)</f>
        <v>#N/A</v>
      </c>
      <c r="Y170" s="76" t="e">
        <f>IF(AND(SUM(BB170:BE170)=0,OR(E170=0,E170=" ",SUM(BB168:BE171)=0))," ",SUM(BB170:BE170))</f>
        <v>#N/A</v>
      </c>
      <c r="Z170" s="77" t="str">
        <f>IF(ISERROR(RANK(Y170,Y168:Y171,0))=TRUE," ",IF(OR(AND(I170="x",L170="x"),AND(I170="x",R170="x"),AND(L170="x",R170="x")),0,RANK(Y170,Y168:Y171,0)))</f>
        <v xml:space="preserve"> </v>
      </c>
      <c r="AA170" s="15" t="s">
        <v>33</v>
      </c>
      <c r="AB170" s="2" t="s">
        <v>34</v>
      </c>
      <c r="AC170" s="2"/>
      <c r="AD170" s="2"/>
      <c r="AE170" s="2" t="str">
        <f>CONCATENATE(4,3,AD167,C167,1)</f>
        <v>43X1</v>
      </c>
      <c r="AF170" s="2" t="str">
        <f>E167</f>
        <v>X</v>
      </c>
      <c r="AG170" s="58">
        <f>IF(AS169=0,0,AS169+1)</f>
        <v>0</v>
      </c>
      <c r="AH170" s="58"/>
      <c r="AI170" s="58" t="s">
        <v>35</v>
      </c>
      <c r="AJ170" s="58"/>
      <c r="AK170" s="60" t="e">
        <f>VLOOKUP(CONCATENATE(AF170,MID(AI170,2,1)),[1]vylosovanie!$C$10:$J$209,8,0)</f>
        <v>#N/A</v>
      </c>
      <c r="AL170" s="60" t="e">
        <f>VLOOKUP(CONCATENATE(AF170,RIGHT(AI170,1)),[1]vylosovanie!$C$10:$J$209,8,0)</f>
        <v>#N/A</v>
      </c>
      <c r="AM170" s="58" t="e">
        <f>VLOOKUP(CONCATENATE(AF170,VLOOKUP(AI170,$BU$6:$BV$11,2,0)),[1]vylosovanie!$C$10:$J$209,8,0)</f>
        <v>#N/A</v>
      </c>
      <c r="AN170" s="8"/>
      <c r="AO170" s="61"/>
      <c r="AP170" s="61"/>
      <c r="AQ170" s="61" t="str">
        <f>CONCATENATE(4,3,AD167,C167,2)</f>
        <v>43X2</v>
      </c>
      <c r="AR170" s="61" t="str">
        <f>E167</f>
        <v>X</v>
      </c>
      <c r="AS170" s="58">
        <f>IF(AG170=0,0,AG170+1)</f>
        <v>0</v>
      </c>
      <c r="AT170" s="58"/>
      <c r="AU170" s="58" t="s">
        <v>36</v>
      </c>
      <c r="AV170" s="58"/>
      <c r="AW170" s="60" t="e">
        <f>VLOOKUP(CONCATENATE(AR170,MID(AU170,2,1)),[1]vylosovanie!$C$10:$J$209,8,0)</f>
        <v>#N/A</v>
      </c>
      <c r="AX170" s="60" t="e">
        <f>VLOOKUP(CONCATENATE(AR170,RIGHT(AU170,1)),[1]vylosovanie!$C$10:$J$209,8,0)</f>
        <v>#N/A</v>
      </c>
      <c r="AY170" s="58" t="e">
        <f>VLOOKUP(CONCATENATE(AR170,VLOOKUP(AU170,$BU$6:$BV$11,2,0)),[1]vylosovanie!$C$10:$J$209,8,0)</f>
        <v>#N/A</v>
      </c>
      <c r="AZ170" s="8"/>
      <c r="BB170" s="39" t="e">
        <f>IF(OR(I170="x",I170="X",I170=""),0,IF(I170=3,2,1))</f>
        <v>#N/A</v>
      </c>
      <c r="BC170" s="39" t="e">
        <f>IF(OR(L170="x",L170="X",L170=""),0,IF(L170=3,2,1))</f>
        <v>#N/A</v>
      </c>
      <c r="BD170" s="39"/>
      <c r="BE170" s="39" t="e">
        <f>IF(OR(R170="x",R170="X",R170=""),0,IF(R170=3,2,1))</f>
        <v>#N/A</v>
      </c>
      <c r="BG170" s="62" t="e">
        <f>IF(OR(I170="x",I170="X"),0,I170)</f>
        <v>#N/A</v>
      </c>
      <c r="BH170" s="62" t="e">
        <f>IF(OR(L170="x",L170="X"),0,L170)</f>
        <v>#N/A</v>
      </c>
      <c r="BI170" s="62"/>
      <c r="BJ170" s="62" t="e">
        <f>IF(OR(R170="x",R170="X"),0,R170)</f>
        <v>#N/A</v>
      </c>
      <c r="BK170" s="63"/>
      <c r="BL170" s="62" t="e">
        <f>IF(OR(K170="x",K170="X"),0,K170)</f>
        <v>#N/A</v>
      </c>
      <c r="BM170" s="62" t="e">
        <f>IF(OR(N170="x",N170="X"),0,N170)</f>
        <v>#N/A</v>
      </c>
      <c r="BN170" s="62"/>
      <c r="BO170" s="62" t="e">
        <f>IF(OR(T170="x",T170="X"),0,T170)</f>
        <v>#N/A</v>
      </c>
      <c r="BP170" s="41"/>
    </row>
    <row r="171" spans="1:68" s="15" customFormat="1" ht="45.75" thickBot="1">
      <c r="A171" s="11" t="str">
        <f>CONCATENATE(E167," 2-4")</f>
        <v>X 2-4</v>
      </c>
      <c r="B171" s="15" t="str">
        <f>CONCATENATE(E167,D171)</f>
        <v>X4</v>
      </c>
      <c r="C171" s="43"/>
      <c r="D171" s="44">
        <v>4</v>
      </c>
      <c r="E171" s="45" t="str">
        <f>IF(ISERROR(VLOOKUP($B171,[1]vylosovanie!$C$10:$M$269,8,0))=TRUE," ",VLOOKUP($B171,[1]vylosovanie!$C$10:$M$269,8,0))</f>
        <v xml:space="preserve"> </v>
      </c>
      <c r="F171" s="45" t="str">
        <f>IF(ISERROR(VLOOKUP($B171,[1]vylosovanie!$C$10:$M$269,9,0))=TRUE," ",VLOOKUP($B171,[1]vylosovanie!$C$10:$M$269,9,0))</f>
        <v xml:space="preserve"> </v>
      </c>
      <c r="G171" s="45" t="str">
        <f>IF(ISERROR(VLOOKUP($B171,[1]vylosovanie!$C$10:$M$269,10,0))=TRUE," ",VLOOKUP($B171,[1]vylosovanie!$C$10:$M$269,10,0))</f>
        <v xml:space="preserve"> </v>
      </c>
      <c r="H171" s="45" t="str">
        <f>IF(ISERROR(VLOOKUP($B171,[1]vylosovanie!$C$10:$M$269,11,0))=TRUE," ",VLOOKUP($B171,[1]vylosovanie!$C$10:$M$269,11,0))</f>
        <v xml:space="preserve"> </v>
      </c>
      <c r="I171" s="81" t="e">
        <f>T168</f>
        <v>#N/A</v>
      </c>
      <c r="J171" s="82" t="s">
        <v>24</v>
      </c>
      <c r="K171" s="83" t="e">
        <f>R168</f>
        <v>#N/A</v>
      </c>
      <c r="L171" s="84" t="e">
        <f>T169</f>
        <v>#N/A</v>
      </c>
      <c r="M171" s="85" t="s">
        <v>24</v>
      </c>
      <c r="N171" s="86" t="e">
        <f>R169</f>
        <v>#N/A</v>
      </c>
      <c r="O171" s="84" t="e">
        <f>T170</f>
        <v>#N/A</v>
      </c>
      <c r="P171" s="85" t="s">
        <v>24</v>
      </c>
      <c r="Q171" s="86" t="e">
        <f>R170</f>
        <v>#N/A</v>
      </c>
      <c r="R171" s="87"/>
      <c r="S171" s="88"/>
      <c r="T171" s="88"/>
      <c r="U171" s="89" t="e">
        <f>SUM(BG171:BJ171)</f>
        <v>#N/A</v>
      </c>
      <c r="V171" s="90" t="s">
        <v>24</v>
      </c>
      <c r="W171" s="89" t="e">
        <f>SUM(BL171:BO171)</f>
        <v>#N/A</v>
      </c>
      <c r="X171" s="91" t="e">
        <f>IF((W171=0)," ",U171/W171)</f>
        <v>#N/A</v>
      </c>
      <c r="Y171" s="92" t="e">
        <f>IF(AND(SUM(BB171:BE171)=0,OR(E171=0,E171=" ",SUM(BB168:BE171)=0))," ",SUM(BB171:BE171))</f>
        <v>#N/A</v>
      </c>
      <c r="Z171" s="93" t="str">
        <f>IF(ISERROR(RANK(Y171,Y168:Y171,0))=TRUE," ",IF(OR(AND(I171="x",L171="x"),AND(I171="x",O171="x"),AND(L171="x",O171="x")),0,RANK(Y171,Y168:Y171,0)))</f>
        <v xml:space="preserve"> </v>
      </c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3"/>
      <c r="AP171" s="3"/>
      <c r="AQ171" s="3"/>
      <c r="AR171" s="3"/>
      <c r="AS171" s="2"/>
      <c r="AT171" s="2"/>
      <c r="AU171" s="2"/>
      <c r="AV171" s="2"/>
      <c r="AW171" s="2"/>
      <c r="AX171" s="2"/>
      <c r="AY171" s="2"/>
      <c r="AZ171" s="2"/>
      <c r="BB171" s="39" t="e">
        <f>IF(OR(I171="x",I171="X",I171=""),0,IF(I171=3,2,1))</f>
        <v>#N/A</v>
      </c>
      <c r="BC171" s="39" t="e">
        <f>IF(OR(L171="x",L171="X",L171=""),0,IF(L171=3,2,1))</f>
        <v>#N/A</v>
      </c>
      <c r="BD171" s="39" t="e">
        <f>IF(OR(O171="x",O171="X",O171=""),0,IF(O171=3,2,1))</f>
        <v>#N/A</v>
      </c>
      <c r="BE171" s="39"/>
      <c r="BG171" s="62" t="e">
        <f>IF(OR(I171="x",I171="X"),0,I171)</f>
        <v>#N/A</v>
      </c>
      <c r="BH171" s="62" t="e">
        <f>IF(OR(L171="x",L171="X"),0,L171)</f>
        <v>#N/A</v>
      </c>
      <c r="BI171" s="62" t="e">
        <f>IF(OR(O171="x",O171="X"),0,O171)</f>
        <v>#N/A</v>
      </c>
      <c r="BJ171" s="62"/>
      <c r="BK171" s="63"/>
      <c r="BL171" s="62" t="e">
        <f>IF(OR(K171="x",K171="X"),0,K171)</f>
        <v>#N/A</v>
      </c>
      <c r="BM171" s="62" t="e">
        <f>IF(OR(N171="x",N171="X"),0,N171)</f>
        <v>#N/A</v>
      </c>
      <c r="BN171" s="62" t="e">
        <f>IF(OR(Q171="x",Q171="X"),0,Q171)</f>
        <v>#N/A</v>
      </c>
      <c r="BO171" s="62"/>
      <c r="BP171" s="41"/>
    </row>
    <row r="172" spans="1:68" ht="45.75" thickBot="1">
      <c r="A172" s="11" t="str">
        <f>CONCATENATE(E167," 3-4")</f>
        <v>X 3-4</v>
      </c>
    </row>
    <row r="173" spans="1:68" s="15" customFormat="1" ht="90.75" thickBot="1">
      <c r="A173" s="11" t="str">
        <f>CONCATENATE(E173," 1-2")</f>
        <v>X 1-2</v>
      </c>
      <c r="C173" s="28" t="str">
        <f>IF(C167="X","X",IF(C167-$B$1&gt;=[1]vylosovanie!$O$2,"X",C167+1))</f>
        <v>X</v>
      </c>
      <c r="D173" s="2" t="s">
        <v>6</v>
      </c>
      <c r="E173" s="29" t="str">
        <f>IF(C173="X","X",VLOOKUP(C173,[1]vylosovanie!$T$10:$U$99,2,0))</f>
        <v>X</v>
      </c>
      <c r="F173" s="30" t="s">
        <v>7</v>
      </c>
      <c r="G173" s="6" t="s">
        <v>8</v>
      </c>
      <c r="H173" s="6" t="s">
        <v>9</v>
      </c>
      <c r="I173" s="31">
        <v>1</v>
      </c>
      <c r="J173" s="32"/>
      <c r="K173" s="33"/>
      <c r="L173" s="31">
        <v>2</v>
      </c>
      <c r="M173" s="32"/>
      <c r="N173" s="33"/>
      <c r="O173" s="31">
        <v>3</v>
      </c>
      <c r="P173" s="32"/>
      <c r="Q173" s="33"/>
      <c r="R173" s="31">
        <v>4</v>
      </c>
      <c r="S173" s="32"/>
      <c r="T173" s="33"/>
      <c r="U173" s="34" t="s">
        <v>10</v>
      </c>
      <c r="V173" s="35"/>
      <c r="W173" s="36"/>
      <c r="X173" s="37" t="s">
        <v>11</v>
      </c>
      <c r="Y173" s="37" t="s">
        <v>12</v>
      </c>
      <c r="Z173" s="37" t="s">
        <v>13</v>
      </c>
      <c r="AA173" s="2" t="s">
        <v>14</v>
      </c>
      <c r="AB173" s="2"/>
      <c r="AD173" s="2" t="str">
        <f>IF(C173&lt;10,0,"")</f>
        <v/>
      </c>
      <c r="AE173" s="2" t="s">
        <v>15</v>
      </c>
      <c r="AF173" s="2"/>
      <c r="AG173" s="38" t="s">
        <v>16</v>
      </c>
      <c r="AH173" s="39" t="s">
        <v>17</v>
      </c>
      <c r="AI173" s="39" t="s">
        <v>18</v>
      </c>
      <c r="AJ173" s="39" t="s">
        <v>19</v>
      </c>
      <c r="AK173" s="39" t="s">
        <v>20</v>
      </c>
      <c r="AL173" s="39" t="s">
        <v>20</v>
      </c>
      <c r="AM173" s="39" t="s">
        <v>21</v>
      </c>
      <c r="AN173" s="10"/>
      <c r="AO173" s="40"/>
      <c r="AP173" s="40" t="str">
        <f>IF(C173&lt;10,0,"")</f>
        <v/>
      </c>
      <c r="AQ173" s="2" t="s">
        <v>15</v>
      </c>
      <c r="AR173" s="40"/>
      <c r="AS173" s="38" t="s">
        <v>16</v>
      </c>
      <c r="AT173" s="39" t="s">
        <v>17</v>
      </c>
      <c r="AU173" s="39" t="s">
        <v>18</v>
      </c>
      <c r="AV173" s="39" t="s">
        <v>19</v>
      </c>
      <c r="AW173" s="39" t="s">
        <v>20</v>
      </c>
      <c r="AX173" s="39" t="s">
        <v>20</v>
      </c>
      <c r="AY173" s="39" t="s">
        <v>21</v>
      </c>
      <c r="AZ173" s="10"/>
      <c r="BB173" s="6">
        <v>1</v>
      </c>
      <c r="BC173" s="6">
        <v>2</v>
      </c>
      <c r="BD173" s="6">
        <v>3</v>
      </c>
      <c r="BE173" s="6">
        <v>4</v>
      </c>
      <c r="BG173" s="15" t="s">
        <v>22</v>
      </c>
      <c r="BI173" s="8"/>
      <c r="BJ173" s="41"/>
      <c r="BK173" s="42"/>
      <c r="BL173" s="15" t="s">
        <v>23</v>
      </c>
      <c r="BN173" s="8"/>
      <c r="BO173" s="41"/>
      <c r="BP173" s="41"/>
    </row>
    <row r="174" spans="1:68" s="15" customFormat="1" ht="45.75" thickBot="1">
      <c r="A174" s="11" t="str">
        <f>CONCATENATE(E173," 1-3")</f>
        <v>X 1-3</v>
      </c>
      <c r="B174" s="15" t="str">
        <f>CONCATENATE(E173,D174)</f>
        <v>X1</v>
      </c>
      <c r="C174" s="43" t="str">
        <f>$E$1</f>
        <v>MŽ</v>
      </c>
      <c r="D174" s="44">
        <v>1</v>
      </c>
      <c r="E174" s="45" t="str">
        <f>IF(ISERROR(VLOOKUP($B174,[1]vylosovanie!$C$10:$M$269,8,0))=TRUE," ",VLOOKUP($B174,[1]vylosovanie!$C$10:$M$269,8,0))</f>
        <v xml:space="preserve"> </v>
      </c>
      <c r="F174" s="45" t="str">
        <f>IF(ISERROR(VLOOKUP($B174,[1]vylosovanie!$C$10:$M$269,9,0))=TRUE," ",VLOOKUP($B174,[1]vylosovanie!$C$10:$M$269,9,0))</f>
        <v xml:space="preserve"> </v>
      </c>
      <c r="G174" s="45" t="str">
        <f>IF(ISERROR(VLOOKUP($B174,[1]vylosovanie!$C$10:$M$269,10,0))=TRUE," ",VLOOKUP($B174,[1]vylosovanie!$C$10:$M$269,10,0))</f>
        <v xml:space="preserve"> </v>
      </c>
      <c r="H174" s="45" t="str">
        <f>IF(ISERROR(VLOOKUP($B174,[1]vylosovanie!$C$10:$M$269,11,0))=TRUE," ",VLOOKUP($B174,[1]vylosovanie!$C$10:$M$269,11,0))</f>
        <v xml:space="preserve"> </v>
      </c>
      <c r="I174" s="46"/>
      <c r="J174" s="47"/>
      <c r="K174" s="48"/>
      <c r="L174" s="49" t="e">
        <f>VLOOKUP(A173,'[1]zapisy skupiny'!$A$5:$AA$6403,26,0)</f>
        <v>#N/A</v>
      </c>
      <c r="M174" s="50" t="s">
        <v>24</v>
      </c>
      <c r="N174" s="51" t="e">
        <f>VLOOKUP(A173,'[1]zapisy skupiny'!$A$5:$AA$6403,27,0)</f>
        <v>#N/A</v>
      </c>
      <c r="O174" s="49" t="e">
        <f>VLOOKUP(A174,'[1]zapisy skupiny'!$A$5:$AA$6403,26,0)</f>
        <v>#N/A</v>
      </c>
      <c r="P174" s="50" t="s">
        <v>24</v>
      </c>
      <c r="Q174" s="51" t="e">
        <f>VLOOKUP(A174,'[1]zapisy skupiny'!$A$5:$AA$6403,27,0)</f>
        <v>#N/A</v>
      </c>
      <c r="R174" s="49" t="e">
        <f>VLOOKUP(A175,'[1]zapisy skupiny'!$A$5:$AA$6403,26,0)</f>
        <v>#N/A</v>
      </c>
      <c r="S174" s="50" t="s">
        <v>24</v>
      </c>
      <c r="T174" s="52" t="e">
        <f>VLOOKUP(A175,'[1]zapisy skupiny'!$A$5:$AA$6403,27,0)</f>
        <v>#N/A</v>
      </c>
      <c r="U174" s="53" t="e">
        <f>SUM(BG174:BJ174)</f>
        <v>#N/A</v>
      </c>
      <c r="V174" s="54" t="s">
        <v>24</v>
      </c>
      <c r="W174" s="53" t="e">
        <f>SUM(BL174:BO174)</f>
        <v>#N/A</v>
      </c>
      <c r="X174" s="55" t="e">
        <f>IF((W174=0)," ",U174/W174)</f>
        <v>#N/A</v>
      </c>
      <c r="Y174" s="56" t="e">
        <f>IF(AND(SUM(BB174:BE174)=0,OR(E174=0,E174=" ",SUM(BB174:BE177)=0))," ",SUM(BB174:BE174))</f>
        <v>#N/A</v>
      </c>
      <c r="Z174" s="57" t="str">
        <f>IF(ISERROR(RANK(Y174,Y174:Y177,0))=TRUE," ",IF(OR(AND(O174="x",L174="x"),AND(L174="x",R174="x"),AND(R174="x",O174="x")),0,RANK(Y174,Y174:Y177,0)))</f>
        <v xml:space="preserve"> </v>
      </c>
      <c r="AA174" s="15" t="s">
        <v>25</v>
      </c>
      <c r="AB174" s="2" t="s">
        <v>26</v>
      </c>
      <c r="AC174" s="2"/>
      <c r="AD174" s="2"/>
      <c r="AE174" s="2" t="str">
        <f>CONCATENATE(4,1,AD173,C173,1)</f>
        <v>41X1</v>
      </c>
      <c r="AF174" s="2" t="str">
        <f>E173</f>
        <v>X</v>
      </c>
      <c r="AG174" s="58">
        <f>IF(C173="X",0,AG169+1)</f>
        <v>0</v>
      </c>
      <c r="AH174" s="58"/>
      <c r="AI174" s="59" t="s">
        <v>27</v>
      </c>
      <c r="AJ174" s="58"/>
      <c r="AK174" s="60" t="e">
        <f>VLOOKUP(CONCATENATE(AF174,MID(AI174,2,1)),[1]vylosovanie!$C$10:$J$209,8,0)</f>
        <v>#N/A</v>
      </c>
      <c r="AL174" s="60" t="e">
        <f>VLOOKUP(CONCATENATE(AF174,RIGHT(AI174,1)),[1]vylosovanie!$C$10:$J$209,8,0)</f>
        <v>#N/A</v>
      </c>
      <c r="AM174" s="58" t="e">
        <f>VLOOKUP(CONCATENATE(AF174,VLOOKUP(AI174,$BU$6:$BV$11,2,0)),[1]vylosovanie!$C$10:$J$209,8,0)</f>
        <v>#N/A</v>
      </c>
      <c r="AN174" s="8"/>
      <c r="AO174" s="61"/>
      <c r="AP174" s="61"/>
      <c r="AQ174" s="61" t="str">
        <f>CONCATENATE(4,1,AD173,C173,2)</f>
        <v>41X2</v>
      </c>
      <c r="AR174" s="61" t="str">
        <f>E173</f>
        <v>X</v>
      </c>
      <c r="AS174" s="58">
        <f>IF(AG174=0,0,AG174+1)</f>
        <v>0</v>
      </c>
      <c r="AT174" s="58"/>
      <c r="AU174" s="58" t="s">
        <v>28</v>
      </c>
      <c r="AV174" s="58"/>
      <c r="AW174" s="60" t="e">
        <f>VLOOKUP(CONCATENATE(AR174,MID(AU174,2,1)),[1]vylosovanie!$C$10:$J$209,8,0)</f>
        <v>#N/A</v>
      </c>
      <c r="AX174" s="60" t="e">
        <f>VLOOKUP(CONCATENATE(AR174,RIGHT(AU174,1)),[1]vylosovanie!$C$10:$J$209,8,0)</f>
        <v>#N/A</v>
      </c>
      <c r="AY174" s="58" t="e">
        <f>VLOOKUP(CONCATENATE(AR174,VLOOKUP(AU174,$BU$6:$BV$11,2,0)),[1]vylosovanie!$C$10:$J$209,8,0)</f>
        <v>#N/A</v>
      </c>
      <c r="AZ174" s="8"/>
      <c r="BB174" s="39"/>
      <c r="BC174" s="39" t="e">
        <f>IF(OR(L174="x",L174="X",L174=""),0,IF(L174=3,2,1))</f>
        <v>#N/A</v>
      </c>
      <c r="BD174" s="39" t="e">
        <f>IF(OR(O174="x",O174="X",O174=""),0,IF(O174=3,2,1))</f>
        <v>#N/A</v>
      </c>
      <c r="BE174" s="39" t="e">
        <f>IF(OR(R174="x",R174="X",R174=""),0,IF(R174=3,2,1))</f>
        <v>#N/A</v>
      </c>
      <c r="BG174" s="62"/>
      <c r="BH174" s="62" t="e">
        <f>IF(OR(L174="x",L174="X"),0,L174)</f>
        <v>#N/A</v>
      </c>
      <c r="BI174" s="62" t="e">
        <f>IF(OR(O174="x",O174="X"),0,O174)</f>
        <v>#N/A</v>
      </c>
      <c r="BJ174" s="62" t="e">
        <f>IF(OR(R174="x",R174="X"),0,R174)</f>
        <v>#N/A</v>
      </c>
      <c r="BK174" s="63"/>
      <c r="BL174" s="62"/>
      <c r="BM174" s="62" t="e">
        <f>IF(OR(N174="x",N174="X"),0,N174)</f>
        <v>#N/A</v>
      </c>
      <c r="BN174" s="62" t="e">
        <f>IF(OR(Q174="x",Q174="X"),0,Q174)</f>
        <v>#N/A</v>
      </c>
      <c r="BO174" s="62" t="e">
        <f>IF(OR(T174="x",T174="X"),0,T174)</f>
        <v>#N/A</v>
      </c>
      <c r="BP174" s="41"/>
    </row>
    <row r="175" spans="1:68" s="15" customFormat="1" ht="45.75" thickBot="1">
      <c r="A175" s="11" t="str">
        <f>CONCATENATE(E173," 1-4")</f>
        <v>X 1-4</v>
      </c>
      <c r="B175" s="15" t="str">
        <f>CONCATENATE(E173,D175)</f>
        <v>X2</v>
      </c>
      <c r="C175" s="43"/>
      <c r="D175" s="44">
        <v>2</v>
      </c>
      <c r="E175" s="45" t="str">
        <f>IF(ISERROR(VLOOKUP($B175,[1]vylosovanie!$C$10:$M$269,8,0))=TRUE," ",VLOOKUP($B175,[1]vylosovanie!$C$10:$M$269,8,0))</f>
        <v xml:space="preserve"> </v>
      </c>
      <c r="F175" s="45" t="str">
        <f>IF(ISERROR(VLOOKUP($B175,[1]vylosovanie!$C$10:$M$269,9,0))=TRUE," ",VLOOKUP($B175,[1]vylosovanie!$C$10:$M$269,9,0))</f>
        <v xml:space="preserve"> </v>
      </c>
      <c r="G175" s="45" t="str">
        <f>IF(ISERROR(VLOOKUP($B175,[1]vylosovanie!$C$10:$M$269,10,0))=TRUE," ",VLOOKUP($B175,[1]vylosovanie!$C$10:$M$269,10,0))</f>
        <v xml:space="preserve"> </v>
      </c>
      <c r="H175" s="45" t="str">
        <f>IF(ISERROR(VLOOKUP($B175,[1]vylosovanie!$C$10:$M$269,11,0))=TRUE," ",VLOOKUP($B175,[1]vylosovanie!$C$10:$M$269,11,0))</f>
        <v xml:space="preserve"> </v>
      </c>
      <c r="I175" s="64" t="e">
        <f>N174</f>
        <v>#N/A</v>
      </c>
      <c r="J175" s="65" t="s">
        <v>24</v>
      </c>
      <c r="K175" s="66" t="e">
        <f>L174</f>
        <v>#N/A</v>
      </c>
      <c r="L175" s="67"/>
      <c r="M175" s="68"/>
      <c r="N175" s="69"/>
      <c r="O175" s="70" t="e">
        <f>VLOOKUP(A176,'[1]zapisy skupiny'!$A$5:$AA$6403,26,0)</f>
        <v>#N/A</v>
      </c>
      <c r="P175" s="65" t="s">
        <v>24</v>
      </c>
      <c r="Q175" s="71" t="e">
        <f>VLOOKUP(A176,'[1]zapisy skupiny'!$A$5:$AA$6403,27,0)</f>
        <v>#N/A</v>
      </c>
      <c r="R175" s="70" t="e">
        <f>VLOOKUP(A177,'[1]zapisy skupiny'!$A$5:$AA$6403,26,0)</f>
        <v>#N/A</v>
      </c>
      <c r="S175" s="65" t="s">
        <v>24</v>
      </c>
      <c r="T175" s="72" t="e">
        <f>VLOOKUP(A177,'[1]zapisy skupiny'!$A$5:$AA$6403,27,0)</f>
        <v>#N/A</v>
      </c>
      <c r="U175" s="73" t="e">
        <f>SUM(BG175:BJ175)</f>
        <v>#N/A</v>
      </c>
      <c r="V175" s="74" t="s">
        <v>24</v>
      </c>
      <c r="W175" s="73" t="e">
        <f>SUM(BL175:BO175)</f>
        <v>#N/A</v>
      </c>
      <c r="X175" s="75" t="e">
        <f>IF((W175=0)," ",U175/W175)</f>
        <v>#N/A</v>
      </c>
      <c r="Y175" s="76" t="e">
        <f>IF(AND(SUM(BB175:BE175)=0,OR(E175=0,E175=" ",SUM(BB174:BE177)=0))," ",SUM(BB175:BE175))</f>
        <v>#N/A</v>
      </c>
      <c r="Z175" s="77" t="str">
        <f>IF(ISERROR(RANK(Y175,Y174:Y177,0))=TRUE," ",IF(OR(AND(I175="x",O175="x"),AND(I175="x",R175="x"),AND(R175="x",O175="x")),0,RANK(Y175,Y174:Y177,0)))</f>
        <v xml:space="preserve"> </v>
      </c>
      <c r="AA175" s="15" t="s">
        <v>29</v>
      </c>
      <c r="AB175" s="2" t="s">
        <v>30</v>
      </c>
      <c r="AC175" s="2"/>
      <c r="AD175" s="2"/>
      <c r="AE175" s="2" t="str">
        <f>CONCATENATE(4,2,AD173,C173,1)</f>
        <v>42X1</v>
      </c>
      <c r="AF175" s="2" t="str">
        <f>E173</f>
        <v>X</v>
      </c>
      <c r="AG175" s="58">
        <f>IF(AS174=0,0,AS174+1)</f>
        <v>0</v>
      </c>
      <c r="AH175" s="58"/>
      <c r="AI175" s="58" t="s">
        <v>31</v>
      </c>
      <c r="AJ175" s="58"/>
      <c r="AK175" s="60" t="e">
        <f>VLOOKUP(CONCATENATE(AF175,MID(AI175,2,1)),[1]vylosovanie!$C$10:$J$209,8,0)</f>
        <v>#N/A</v>
      </c>
      <c r="AL175" s="60" t="e">
        <f>VLOOKUP(CONCATENATE(AF175,RIGHT(AI175,1)),[1]vylosovanie!$C$10:$J$209,8,0)</f>
        <v>#N/A</v>
      </c>
      <c r="AM175" s="58" t="e">
        <f>VLOOKUP(CONCATENATE(AF175,VLOOKUP(AI175,$BU$6:$BV$11,2,0)),[1]vylosovanie!$C$10:$J$209,8,0)</f>
        <v>#N/A</v>
      </c>
      <c r="AN175" s="8"/>
      <c r="AO175" s="61"/>
      <c r="AP175" s="61"/>
      <c r="AQ175" s="61" t="str">
        <f>CONCATENATE(4,2,AD173,C173,2)</f>
        <v>42X2</v>
      </c>
      <c r="AR175" s="61" t="str">
        <f>E173</f>
        <v>X</v>
      </c>
      <c r="AS175" s="58">
        <f>IF(AG175=0,0,AG175+1)</f>
        <v>0</v>
      </c>
      <c r="AT175" s="58"/>
      <c r="AU175" s="58" t="s">
        <v>32</v>
      </c>
      <c r="AV175" s="58"/>
      <c r="AW175" s="60" t="e">
        <f>VLOOKUP(CONCATENATE(AR175,MID(AU175,2,1)),[1]vylosovanie!$C$10:$J$209,8,0)</f>
        <v>#N/A</v>
      </c>
      <c r="AX175" s="60" t="e">
        <f>VLOOKUP(CONCATENATE(AR175,RIGHT(AU175,1)),[1]vylosovanie!$C$10:$J$209,8,0)</f>
        <v>#N/A</v>
      </c>
      <c r="AY175" s="58" t="e">
        <f>VLOOKUP(CONCATENATE(AR175,VLOOKUP(AU175,$BU$6:$BV$11,2,0)),[1]vylosovanie!$C$10:$J$209,8,0)</f>
        <v>#N/A</v>
      </c>
      <c r="AZ175" s="8"/>
      <c r="BB175" s="39" t="e">
        <f>IF(OR(I175="x",I175="X",I175=""),0,IF(I175=3,2,1))</f>
        <v>#N/A</v>
      </c>
      <c r="BC175" s="39"/>
      <c r="BD175" s="39" t="e">
        <f>IF(OR(O175="x",O175="X",O175=""),0,IF(O175=3,2,1))</f>
        <v>#N/A</v>
      </c>
      <c r="BE175" s="39" t="e">
        <f>IF(OR(R175="x",R175="X",R175=""),0,IF(R175=3,2,1))</f>
        <v>#N/A</v>
      </c>
      <c r="BG175" s="62" t="e">
        <f>IF(OR(I175="x",I175="X"),0,I175)</f>
        <v>#N/A</v>
      </c>
      <c r="BH175" s="62"/>
      <c r="BI175" s="62" t="e">
        <f>IF(OR(O175="x",O175="X"),0,O175)</f>
        <v>#N/A</v>
      </c>
      <c r="BJ175" s="62" t="e">
        <f>IF(OR(R175="x",R175="X"),0,R175)</f>
        <v>#N/A</v>
      </c>
      <c r="BK175" s="63"/>
      <c r="BL175" s="62" t="e">
        <f>IF(OR(K175="x",K175="X"),0,K175)</f>
        <v>#N/A</v>
      </c>
      <c r="BM175" s="62"/>
      <c r="BN175" s="62" t="e">
        <f>IF(OR(Q175="x",Q175="X"),0,Q175)</f>
        <v>#N/A</v>
      </c>
      <c r="BO175" s="62" t="e">
        <f>IF(OR(T175="x",T175="X"),0,T175)</f>
        <v>#N/A</v>
      </c>
      <c r="BP175" s="41"/>
    </row>
    <row r="176" spans="1:68" s="15" customFormat="1" ht="45.75" thickBot="1">
      <c r="A176" s="11" t="str">
        <f>CONCATENATE(E173," 2-3")</f>
        <v>X 2-3</v>
      </c>
      <c r="B176" s="15" t="str">
        <f>CONCATENATE(E173,D176)</f>
        <v>X3</v>
      </c>
      <c r="C176" s="43"/>
      <c r="D176" s="44">
        <v>3</v>
      </c>
      <c r="E176" s="45" t="str">
        <f>IF(ISERROR(VLOOKUP($B176,[1]vylosovanie!$C$10:$M$269,8,0))=TRUE," ",VLOOKUP($B176,[1]vylosovanie!$C$10:$M$269,8,0))</f>
        <v xml:space="preserve"> </v>
      </c>
      <c r="F176" s="45" t="str">
        <f>IF(ISERROR(VLOOKUP($B176,[1]vylosovanie!$C$10:$M$269,9,0))=TRUE," ",VLOOKUP($B176,[1]vylosovanie!$C$10:$M$269,9,0))</f>
        <v xml:space="preserve"> </v>
      </c>
      <c r="G176" s="45" t="str">
        <f>IF(ISERROR(VLOOKUP($B176,[1]vylosovanie!$C$10:$M$269,10,0))=TRUE," ",VLOOKUP($B176,[1]vylosovanie!$C$10:$M$269,10,0))</f>
        <v xml:space="preserve"> </v>
      </c>
      <c r="H176" s="45" t="str">
        <f>IF(ISERROR(VLOOKUP($B176,[1]vylosovanie!$C$10:$M$269,11,0))=TRUE," ",VLOOKUP($B176,[1]vylosovanie!$C$10:$M$269,11,0))</f>
        <v xml:space="preserve"> </v>
      </c>
      <c r="I176" s="64" t="e">
        <f>Q174</f>
        <v>#N/A</v>
      </c>
      <c r="J176" s="65" t="s">
        <v>24</v>
      </c>
      <c r="K176" s="66" t="e">
        <f>O174</f>
        <v>#N/A</v>
      </c>
      <c r="L176" s="78" t="e">
        <f>Q175</f>
        <v>#N/A</v>
      </c>
      <c r="M176" s="79" t="s">
        <v>24</v>
      </c>
      <c r="N176" s="80" t="e">
        <f>O175</f>
        <v>#N/A</v>
      </c>
      <c r="O176" s="67"/>
      <c r="P176" s="68"/>
      <c r="Q176" s="69"/>
      <c r="R176" s="70" t="e">
        <f>VLOOKUP(A178,'[1]zapisy skupiny'!$A$5:$AA$6403,26,0)</f>
        <v>#N/A</v>
      </c>
      <c r="S176" s="65" t="s">
        <v>24</v>
      </c>
      <c r="T176" s="72" t="e">
        <f>VLOOKUP(A178,'[1]zapisy skupiny'!$A$5:$AA$6403,27,0)</f>
        <v>#N/A</v>
      </c>
      <c r="U176" s="73" t="e">
        <f>SUM(BG176:BJ176)</f>
        <v>#N/A</v>
      </c>
      <c r="V176" s="74" t="s">
        <v>24</v>
      </c>
      <c r="W176" s="73" t="e">
        <f>SUM(BL176:BO176)</f>
        <v>#N/A</v>
      </c>
      <c r="X176" s="75" t="e">
        <f>IF((W176=0)," ",U176/W176)</f>
        <v>#N/A</v>
      </c>
      <c r="Y176" s="76" t="e">
        <f>IF(AND(SUM(BB176:BE176)=0,OR(E176=0,E176=" ",SUM(BB174:BE177)=0))," ",SUM(BB176:BE176))</f>
        <v>#N/A</v>
      </c>
      <c r="Z176" s="77" t="str">
        <f>IF(ISERROR(RANK(Y176,Y174:Y177,0))=TRUE," ",IF(OR(AND(I176="x",L176="x"),AND(I176="x",R176="x"),AND(L176="x",R176="x")),0,RANK(Y176,Y174:Y177,0)))</f>
        <v xml:space="preserve"> </v>
      </c>
      <c r="AA176" s="15" t="s">
        <v>33</v>
      </c>
      <c r="AB176" s="2" t="s">
        <v>34</v>
      </c>
      <c r="AC176" s="2"/>
      <c r="AD176" s="2"/>
      <c r="AE176" s="2" t="str">
        <f>CONCATENATE(4,3,AD173,C173,1)</f>
        <v>43X1</v>
      </c>
      <c r="AF176" s="2" t="str">
        <f>E173</f>
        <v>X</v>
      </c>
      <c r="AG176" s="58">
        <f>IF(AS175=0,0,AS175+1)</f>
        <v>0</v>
      </c>
      <c r="AH176" s="58"/>
      <c r="AI176" s="58" t="s">
        <v>35</v>
      </c>
      <c r="AJ176" s="58"/>
      <c r="AK176" s="60" t="e">
        <f>VLOOKUP(CONCATENATE(AF176,MID(AI176,2,1)),[1]vylosovanie!$C$10:$J$209,8,0)</f>
        <v>#N/A</v>
      </c>
      <c r="AL176" s="60" t="e">
        <f>VLOOKUP(CONCATENATE(AF176,RIGHT(AI176,1)),[1]vylosovanie!$C$10:$J$209,8,0)</f>
        <v>#N/A</v>
      </c>
      <c r="AM176" s="58" t="e">
        <f>VLOOKUP(CONCATENATE(AF176,VLOOKUP(AI176,$BU$6:$BV$11,2,0)),[1]vylosovanie!$C$10:$J$209,8,0)</f>
        <v>#N/A</v>
      </c>
      <c r="AN176" s="8"/>
      <c r="AO176" s="61"/>
      <c r="AP176" s="61"/>
      <c r="AQ176" s="61" t="str">
        <f>CONCATENATE(4,3,AD173,C173,2)</f>
        <v>43X2</v>
      </c>
      <c r="AR176" s="61" t="str">
        <f>E173</f>
        <v>X</v>
      </c>
      <c r="AS176" s="58">
        <f>IF(AG176=0,0,AG176+1)</f>
        <v>0</v>
      </c>
      <c r="AT176" s="58"/>
      <c r="AU176" s="58" t="s">
        <v>36</v>
      </c>
      <c r="AV176" s="58"/>
      <c r="AW176" s="60" t="e">
        <f>VLOOKUP(CONCATENATE(AR176,MID(AU176,2,1)),[1]vylosovanie!$C$10:$J$209,8,0)</f>
        <v>#N/A</v>
      </c>
      <c r="AX176" s="60" t="e">
        <f>VLOOKUP(CONCATENATE(AR176,RIGHT(AU176,1)),[1]vylosovanie!$C$10:$J$209,8,0)</f>
        <v>#N/A</v>
      </c>
      <c r="AY176" s="58" t="e">
        <f>VLOOKUP(CONCATENATE(AR176,VLOOKUP(AU176,$BU$6:$BV$11,2,0)),[1]vylosovanie!$C$10:$J$209,8,0)</f>
        <v>#N/A</v>
      </c>
      <c r="AZ176" s="8"/>
      <c r="BB176" s="39" t="e">
        <f>IF(OR(I176="x",I176="X",I176=""),0,IF(I176=3,2,1))</f>
        <v>#N/A</v>
      </c>
      <c r="BC176" s="39" t="e">
        <f>IF(OR(L176="x",L176="X",L176=""),0,IF(L176=3,2,1))</f>
        <v>#N/A</v>
      </c>
      <c r="BD176" s="39"/>
      <c r="BE176" s="39" t="e">
        <f>IF(OR(R176="x",R176="X",R176=""),0,IF(R176=3,2,1))</f>
        <v>#N/A</v>
      </c>
      <c r="BG176" s="62" t="e">
        <f>IF(OR(I176="x",I176="X"),0,I176)</f>
        <v>#N/A</v>
      </c>
      <c r="BH176" s="62" t="e">
        <f>IF(OR(L176="x",L176="X"),0,L176)</f>
        <v>#N/A</v>
      </c>
      <c r="BI176" s="62"/>
      <c r="BJ176" s="62" t="e">
        <f>IF(OR(R176="x",R176="X"),0,R176)</f>
        <v>#N/A</v>
      </c>
      <c r="BK176" s="63"/>
      <c r="BL176" s="62" t="e">
        <f>IF(OR(K176="x",K176="X"),0,K176)</f>
        <v>#N/A</v>
      </c>
      <c r="BM176" s="62" t="e">
        <f>IF(OR(N176="x",N176="X"),0,N176)</f>
        <v>#N/A</v>
      </c>
      <c r="BN176" s="62"/>
      <c r="BO176" s="62" t="e">
        <f>IF(OR(T176="x",T176="X"),0,T176)</f>
        <v>#N/A</v>
      </c>
      <c r="BP176" s="41"/>
    </row>
    <row r="177" spans="1:68" s="15" customFormat="1" ht="45.75" thickBot="1">
      <c r="A177" s="11" t="str">
        <f>CONCATENATE(E173," 2-4")</f>
        <v>X 2-4</v>
      </c>
      <c r="B177" s="15" t="str">
        <f>CONCATENATE(E173,D177)</f>
        <v>X4</v>
      </c>
      <c r="C177" s="43"/>
      <c r="D177" s="44">
        <v>4</v>
      </c>
      <c r="E177" s="45" t="str">
        <f>IF(ISERROR(VLOOKUP($B177,[1]vylosovanie!$C$10:$M$269,8,0))=TRUE," ",VLOOKUP($B177,[1]vylosovanie!$C$10:$M$269,8,0))</f>
        <v xml:space="preserve"> </v>
      </c>
      <c r="F177" s="45" t="str">
        <f>IF(ISERROR(VLOOKUP($B177,[1]vylosovanie!$C$10:$M$269,9,0))=TRUE," ",VLOOKUP($B177,[1]vylosovanie!$C$10:$M$269,9,0))</f>
        <v xml:space="preserve"> </v>
      </c>
      <c r="G177" s="45" t="str">
        <f>IF(ISERROR(VLOOKUP($B177,[1]vylosovanie!$C$10:$M$269,10,0))=TRUE," ",VLOOKUP($B177,[1]vylosovanie!$C$10:$M$269,10,0))</f>
        <v xml:space="preserve"> </v>
      </c>
      <c r="H177" s="45" t="str">
        <f>IF(ISERROR(VLOOKUP($B177,[1]vylosovanie!$C$10:$M$269,11,0))=TRUE," ",VLOOKUP($B177,[1]vylosovanie!$C$10:$M$269,11,0))</f>
        <v xml:space="preserve"> </v>
      </c>
      <c r="I177" s="81" t="e">
        <f>T174</f>
        <v>#N/A</v>
      </c>
      <c r="J177" s="82" t="s">
        <v>24</v>
      </c>
      <c r="K177" s="83" t="e">
        <f>R174</f>
        <v>#N/A</v>
      </c>
      <c r="L177" s="84" t="e">
        <f>T175</f>
        <v>#N/A</v>
      </c>
      <c r="M177" s="85" t="s">
        <v>24</v>
      </c>
      <c r="N177" s="86" t="e">
        <f>R175</f>
        <v>#N/A</v>
      </c>
      <c r="O177" s="84" t="e">
        <f>T176</f>
        <v>#N/A</v>
      </c>
      <c r="P177" s="85" t="s">
        <v>24</v>
      </c>
      <c r="Q177" s="86" t="e">
        <f>R176</f>
        <v>#N/A</v>
      </c>
      <c r="R177" s="87"/>
      <c r="S177" s="88"/>
      <c r="T177" s="88"/>
      <c r="U177" s="89" t="e">
        <f>SUM(BG177:BJ177)</f>
        <v>#N/A</v>
      </c>
      <c r="V177" s="90" t="s">
        <v>24</v>
      </c>
      <c r="W177" s="89" t="e">
        <f>SUM(BL177:BO177)</f>
        <v>#N/A</v>
      </c>
      <c r="X177" s="91" t="e">
        <f>IF((W177=0)," ",U177/W177)</f>
        <v>#N/A</v>
      </c>
      <c r="Y177" s="92" t="e">
        <f>IF(AND(SUM(BB177:BE177)=0,OR(E177=0,E177=" ",SUM(BB174:BE177)=0))," ",SUM(BB177:BE177))</f>
        <v>#N/A</v>
      </c>
      <c r="Z177" s="93" t="str">
        <f>IF(ISERROR(RANK(Y177,Y174:Y177,0))=TRUE," ",IF(OR(AND(I177="x",L177="x"),AND(I177="x",O177="x"),AND(L177="x",O177="x")),0,RANK(Y177,Y174:Y177,0)))</f>
        <v xml:space="preserve"> </v>
      </c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3"/>
      <c r="AP177" s="3"/>
      <c r="AQ177" s="3"/>
      <c r="AR177" s="3"/>
      <c r="AS177" s="2"/>
      <c r="AT177" s="2"/>
      <c r="AU177" s="2"/>
      <c r="AV177" s="2"/>
      <c r="AW177" s="2"/>
      <c r="AX177" s="2"/>
      <c r="AY177" s="2"/>
      <c r="AZ177" s="2"/>
      <c r="BB177" s="39" t="e">
        <f>IF(OR(I177="x",I177="X",I177=""),0,IF(I177=3,2,1))</f>
        <v>#N/A</v>
      </c>
      <c r="BC177" s="39" t="e">
        <f>IF(OR(L177="x",L177="X",L177=""),0,IF(L177=3,2,1))</f>
        <v>#N/A</v>
      </c>
      <c r="BD177" s="39" t="e">
        <f>IF(OR(O177="x",O177="X",O177=""),0,IF(O177=3,2,1))</f>
        <v>#N/A</v>
      </c>
      <c r="BE177" s="39"/>
      <c r="BG177" s="62" t="e">
        <f>IF(OR(I177="x",I177="X"),0,I177)</f>
        <v>#N/A</v>
      </c>
      <c r="BH177" s="62" t="e">
        <f>IF(OR(L177="x",L177="X"),0,L177)</f>
        <v>#N/A</v>
      </c>
      <c r="BI177" s="62" t="e">
        <f>IF(OR(O177="x",O177="X"),0,O177)</f>
        <v>#N/A</v>
      </c>
      <c r="BJ177" s="62"/>
      <c r="BK177" s="63"/>
      <c r="BL177" s="62" t="e">
        <f>IF(OR(K177="x",K177="X"),0,K177)</f>
        <v>#N/A</v>
      </c>
      <c r="BM177" s="62" t="e">
        <f>IF(OR(N177="x",N177="X"),0,N177)</f>
        <v>#N/A</v>
      </c>
      <c r="BN177" s="62" t="e">
        <f>IF(OR(Q177="x",Q177="X"),0,Q177)</f>
        <v>#N/A</v>
      </c>
      <c r="BO177" s="62"/>
      <c r="BP177" s="41"/>
    </row>
    <row r="178" spans="1:68" ht="45.75" thickBot="1">
      <c r="A178" s="11" t="str">
        <f>CONCATENATE(E173," 3-4")</f>
        <v>X 3-4</v>
      </c>
    </row>
    <row r="179" spans="1:68" s="15" customFormat="1" ht="90.75" thickBot="1">
      <c r="A179" s="11" t="str">
        <f>CONCATENATE(E179," 1-2")</f>
        <v>X 1-2</v>
      </c>
      <c r="C179" s="28" t="str">
        <f>IF(C173="X","X",IF(C173-$B$1&gt;=[1]vylosovanie!$O$2,"X",C173+1))</f>
        <v>X</v>
      </c>
      <c r="D179" s="2" t="s">
        <v>6</v>
      </c>
      <c r="E179" s="29" t="str">
        <f>IF(C179="X","X",VLOOKUP(C179,[1]vylosovanie!$T$10:$U$99,2,0))</f>
        <v>X</v>
      </c>
      <c r="F179" s="30" t="s">
        <v>7</v>
      </c>
      <c r="G179" s="6" t="s">
        <v>8</v>
      </c>
      <c r="H179" s="6" t="s">
        <v>9</v>
      </c>
      <c r="I179" s="31">
        <v>1</v>
      </c>
      <c r="J179" s="32"/>
      <c r="K179" s="33"/>
      <c r="L179" s="31">
        <v>2</v>
      </c>
      <c r="M179" s="32"/>
      <c r="N179" s="33"/>
      <c r="O179" s="31">
        <v>3</v>
      </c>
      <c r="P179" s="32"/>
      <c r="Q179" s="33"/>
      <c r="R179" s="31">
        <v>4</v>
      </c>
      <c r="S179" s="32"/>
      <c r="T179" s="33"/>
      <c r="U179" s="34" t="s">
        <v>10</v>
      </c>
      <c r="V179" s="35"/>
      <c r="W179" s="36"/>
      <c r="X179" s="37" t="s">
        <v>11</v>
      </c>
      <c r="Y179" s="37" t="s">
        <v>12</v>
      </c>
      <c r="Z179" s="37" t="s">
        <v>13</v>
      </c>
      <c r="AA179" s="2" t="s">
        <v>14</v>
      </c>
      <c r="AB179" s="2"/>
      <c r="AD179" s="2" t="str">
        <f>IF(C179&lt;10,0,"")</f>
        <v/>
      </c>
      <c r="AE179" s="2" t="s">
        <v>15</v>
      </c>
      <c r="AF179" s="2"/>
      <c r="AG179" s="38" t="s">
        <v>16</v>
      </c>
      <c r="AH179" s="39" t="s">
        <v>17</v>
      </c>
      <c r="AI179" s="39" t="s">
        <v>18</v>
      </c>
      <c r="AJ179" s="39" t="s">
        <v>19</v>
      </c>
      <c r="AK179" s="39" t="s">
        <v>20</v>
      </c>
      <c r="AL179" s="39" t="s">
        <v>20</v>
      </c>
      <c r="AM179" s="39" t="s">
        <v>21</v>
      </c>
      <c r="AN179" s="10"/>
      <c r="AO179" s="40"/>
      <c r="AP179" s="40" t="str">
        <f>IF(C179&lt;10,0,"")</f>
        <v/>
      </c>
      <c r="AQ179" s="2" t="s">
        <v>15</v>
      </c>
      <c r="AR179" s="40"/>
      <c r="AS179" s="38" t="s">
        <v>16</v>
      </c>
      <c r="AT179" s="39" t="s">
        <v>17</v>
      </c>
      <c r="AU179" s="39" t="s">
        <v>18</v>
      </c>
      <c r="AV179" s="39" t="s">
        <v>19</v>
      </c>
      <c r="AW179" s="39" t="s">
        <v>20</v>
      </c>
      <c r="AX179" s="39" t="s">
        <v>20</v>
      </c>
      <c r="AY179" s="39" t="s">
        <v>21</v>
      </c>
      <c r="AZ179" s="10"/>
      <c r="BB179" s="6">
        <v>1</v>
      </c>
      <c r="BC179" s="6">
        <v>2</v>
      </c>
      <c r="BD179" s="6">
        <v>3</v>
      </c>
      <c r="BE179" s="6">
        <v>4</v>
      </c>
      <c r="BG179" s="15" t="s">
        <v>22</v>
      </c>
      <c r="BI179" s="8"/>
      <c r="BJ179" s="41"/>
      <c r="BK179" s="42"/>
      <c r="BL179" s="15" t="s">
        <v>23</v>
      </c>
      <c r="BN179" s="8"/>
      <c r="BO179" s="41"/>
      <c r="BP179" s="41"/>
    </row>
    <row r="180" spans="1:68" s="15" customFormat="1" ht="45.75" thickBot="1">
      <c r="A180" s="11" t="str">
        <f>CONCATENATE(E179," 1-3")</f>
        <v>X 1-3</v>
      </c>
      <c r="B180" s="15" t="str">
        <f>CONCATENATE(E179,D180)</f>
        <v>X1</v>
      </c>
      <c r="C180" s="43" t="str">
        <f>$E$1</f>
        <v>MŽ</v>
      </c>
      <c r="D180" s="44">
        <v>1</v>
      </c>
      <c r="E180" s="45" t="str">
        <f>IF(ISERROR(VLOOKUP($B180,[1]vylosovanie!$C$10:$M$269,8,0))=TRUE," ",VLOOKUP($B180,[1]vylosovanie!$C$10:$M$269,8,0))</f>
        <v xml:space="preserve"> </v>
      </c>
      <c r="F180" s="45" t="str">
        <f>IF(ISERROR(VLOOKUP($B180,[1]vylosovanie!$C$10:$M$269,9,0))=TRUE," ",VLOOKUP($B180,[1]vylosovanie!$C$10:$M$269,9,0))</f>
        <v xml:space="preserve"> </v>
      </c>
      <c r="G180" s="45" t="str">
        <f>IF(ISERROR(VLOOKUP($B180,[1]vylosovanie!$C$10:$M$269,10,0))=TRUE," ",VLOOKUP($B180,[1]vylosovanie!$C$10:$M$269,10,0))</f>
        <v xml:space="preserve"> </v>
      </c>
      <c r="H180" s="45" t="str">
        <f>IF(ISERROR(VLOOKUP($B180,[1]vylosovanie!$C$10:$M$269,11,0))=TRUE," ",VLOOKUP($B180,[1]vylosovanie!$C$10:$M$269,11,0))</f>
        <v xml:space="preserve"> </v>
      </c>
      <c r="I180" s="46"/>
      <c r="J180" s="47"/>
      <c r="K180" s="48"/>
      <c r="L180" s="49" t="e">
        <f>VLOOKUP(A179,'[1]zapisy skupiny'!$A$5:$AA$6403,26,0)</f>
        <v>#N/A</v>
      </c>
      <c r="M180" s="50" t="s">
        <v>24</v>
      </c>
      <c r="N180" s="51" t="e">
        <f>VLOOKUP(A179,'[1]zapisy skupiny'!$A$5:$AA$6403,27,0)</f>
        <v>#N/A</v>
      </c>
      <c r="O180" s="49" t="e">
        <f>VLOOKUP(A180,'[1]zapisy skupiny'!$A$5:$AA$6403,26,0)</f>
        <v>#N/A</v>
      </c>
      <c r="P180" s="50" t="s">
        <v>24</v>
      </c>
      <c r="Q180" s="51" t="e">
        <f>VLOOKUP(A180,'[1]zapisy skupiny'!$A$5:$AA$6403,27,0)</f>
        <v>#N/A</v>
      </c>
      <c r="R180" s="49" t="e">
        <f>VLOOKUP(A181,'[1]zapisy skupiny'!$A$5:$AA$6403,26,0)</f>
        <v>#N/A</v>
      </c>
      <c r="S180" s="50" t="s">
        <v>24</v>
      </c>
      <c r="T180" s="52" t="e">
        <f>VLOOKUP(A181,'[1]zapisy skupiny'!$A$5:$AA$6403,27,0)</f>
        <v>#N/A</v>
      </c>
      <c r="U180" s="53" t="e">
        <f>SUM(BG180:BJ180)</f>
        <v>#N/A</v>
      </c>
      <c r="V180" s="54" t="s">
        <v>24</v>
      </c>
      <c r="W180" s="53" t="e">
        <f>SUM(BL180:BO180)</f>
        <v>#N/A</v>
      </c>
      <c r="X180" s="55" t="e">
        <f>IF((W180=0)," ",U180/W180)</f>
        <v>#N/A</v>
      </c>
      <c r="Y180" s="56" t="e">
        <f>IF(AND(SUM(BB180:BE180)=0,OR(E180=0,E180=" ",SUM(BB180:BE183)=0))," ",SUM(BB180:BE180))</f>
        <v>#N/A</v>
      </c>
      <c r="Z180" s="57" t="str">
        <f>IF(ISERROR(RANK(Y180,Y180:Y183,0))=TRUE," ",IF(OR(AND(O180="x",L180="x"),AND(L180="x",R180="x"),AND(R180="x",O180="x")),0,RANK(Y180,Y180:Y183,0)))</f>
        <v xml:space="preserve"> </v>
      </c>
      <c r="AA180" s="15" t="s">
        <v>25</v>
      </c>
      <c r="AB180" s="2" t="s">
        <v>26</v>
      </c>
      <c r="AC180" s="2"/>
      <c r="AD180" s="2"/>
      <c r="AE180" s="2" t="str">
        <f>CONCATENATE(4,1,AD179,C179,1)</f>
        <v>41X1</v>
      </c>
      <c r="AF180" s="2" t="str">
        <f>E179</f>
        <v>X</v>
      </c>
      <c r="AG180" s="58">
        <f>IF(C179="X",0,AG175+1)</f>
        <v>0</v>
      </c>
      <c r="AH180" s="58"/>
      <c r="AI180" s="59" t="s">
        <v>27</v>
      </c>
      <c r="AJ180" s="58"/>
      <c r="AK180" s="60" t="e">
        <f>VLOOKUP(CONCATENATE(AF180,MID(AI180,2,1)),[1]vylosovanie!$C$10:$J$209,8,0)</f>
        <v>#N/A</v>
      </c>
      <c r="AL180" s="60" t="e">
        <f>VLOOKUP(CONCATENATE(AF180,RIGHT(AI180,1)),[1]vylosovanie!$C$10:$J$209,8,0)</f>
        <v>#N/A</v>
      </c>
      <c r="AM180" s="58" t="e">
        <f>VLOOKUP(CONCATENATE(AF180,VLOOKUP(AI180,$BU$6:$BV$11,2,0)),[1]vylosovanie!$C$10:$J$209,8,0)</f>
        <v>#N/A</v>
      </c>
      <c r="AN180" s="8"/>
      <c r="AO180" s="61"/>
      <c r="AP180" s="61"/>
      <c r="AQ180" s="61" t="str">
        <f>CONCATENATE(4,1,AD179,C179,2)</f>
        <v>41X2</v>
      </c>
      <c r="AR180" s="61" t="str">
        <f>E179</f>
        <v>X</v>
      </c>
      <c r="AS180" s="58">
        <f>IF(AG180=0,0,AG180+1)</f>
        <v>0</v>
      </c>
      <c r="AT180" s="58"/>
      <c r="AU180" s="58" t="s">
        <v>28</v>
      </c>
      <c r="AV180" s="58"/>
      <c r="AW180" s="60" t="e">
        <f>VLOOKUP(CONCATENATE(AR180,MID(AU180,2,1)),[1]vylosovanie!$C$10:$J$209,8,0)</f>
        <v>#N/A</v>
      </c>
      <c r="AX180" s="60" t="e">
        <f>VLOOKUP(CONCATENATE(AR180,RIGHT(AU180,1)),[1]vylosovanie!$C$10:$J$209,8,0)</f>
        <v>#N/A</v>
      </c>
      <c r="AY180" s="58" t="e">
        <f>VLOOKUP(CONCATENATE(AR180,VLOOKUP(AU180,$BU$6:$BV$11,2,0)),[1]vylosovanie!$C$10:$J$209,8,0)</f>
        <v>#N/A</v>
      </c>
      <c r="AZ180" s="8"/>
      <c r="BB180" s="39"/>
      <c r="BC180" s="39" t="e">
        <f>IF(OR(L180="x",L180="X",L180=""),0,IF(L180=3,2,1))</f>
        <v>#N/A</v>
      </c>
      <c r="BD180" s="39" t="e">
        <f>IF(OR(O180="x",O180="X",O180=""),0,IF(O180=3,2,1))</f>
        <v>#N/A</v>
      </c>
      <c r="BE180" s="39" t="e">
        <f>IF(OR(R180="x",R180="X",R180=""),0,IF(R180=3,2,1))</f>
        <v>#N/A</v>
      </c>
      <c r="BG180" s="62"/>
      <c r="BH180" s="62" t="e">
        <f>IF(OR(L180="x",L180="X"),0,L180)</f>
        <v>#N/A</v>
      </c>
      <c r="BI180" s="62" t="e">
        <f>IF(OR(O180="x",O180="X"),0,O180)</f>
        <v>#N/A</v>
      </c>
      <c r="BJ180" s="62" t="e">
        <f>IF(OR(R180="x",R180="X"),0,R180)</f>
        <v>#N/A</v>
      </c>
      <c r="BK180" s="63"/>
      <c r="BL180" s="62"/>
      <c r="BM180" s="62" t="e">
        <f>IF(OR(N180="x",N180="X"),0,N180)</f>
        <v>#N/A</v>
      </c>
      <c r="BN180" s="62" t="e">
        <f>IF(OR(Q180="x",Q180="X"),0,Q180)</f>
        <v>#N/A</v>
      </c>
      <c r="BO180" s="62" t="e">
        <f>IF(OR(T180="x",T180="X"),0,T180)</f>
        <v>#N/A</v>
      </c>
      <c r="BP180" s="41"/>
    </row>
    <row r="181" spans="1:68" s="15" customFormat="1" ht="45.75" thickBot="1">
      <c r="A181" s="11" t="str">
        <f>CONCATENATE(E179," 1-4")</f>
        <v>X 1-4</v>
      </c>
      <c r="B181" s="15" t="str">
        <f>CONCATENATE(E179,D181)</f>
        <v>X2</v>
      </c>
      <c r="C181" s="43"/>
      <c r="D181" s="44">
        <v>2</v>
      </c>
      <c r="E181" s="45" t="str">
        <f>IF(ISERROR(VLOOKUP($B181,[1]vylosovanie!$C$10:$M$269,8,0))=TRUE," ",VLOOKUP($B181,[1]vylosovanie!$C$10:$M$269,8,0))</f>
        <v xml:space="preserve"> </v>
      </c>
      <c r="F181" s="45" t="str">
        <f>IF(ISERROR(VLOOKUP($B181,[1]vylosovanie!$C$10:$M$269,9,0))=TRUE," ",VLOOKUP($B181,[1]vylosovanie!$C$10:$M$269,9,0))</f>
        <v xml:space="preserve"> </v>
      </c>
      <c r="G181" s="45" t="str">
        <f>IF(ISERROR(VLOOKUP($B181,[1]vylosovanie!$C$10:$M$269,10,0))=TRUE," ",VLOOKUP($B181,[1]vylosovanie!$C$10:$M$269,10,0))</f>
        <v xml:space="preserve"> </v>
      </c>
      <c r="H181" s="45" t="str">
        <f>IF(ISERROR(VLOOKUP($B181,[1]vylosovanie!$C$10:$M$269,11,0))=TRUE," ",VLOOKUP($B181,[1]vylosovanie!$C$10:$M$269,11,0))</f>
        <v xml:space="preserve"> </v>
      </c>
      <c r="I181" s="64" t="e">
        <f>N180</f>
        <v>#N/A</v>
      </c>
      <c r="J181" s="65" t="s">
        <v>24</v>
      </c>
      <c r="K181" s="66" t="e">
        <f>L180</f>
        <v>#N/A</v>
      </c>
      <c r="L181" s="67"/>
      <c r="M181" s="68"/>
      <c r="N181" s="69"/>
      <c r="O181" s="70" t="e">
        <f>VLOOKUP(A182,'[1]zapisy skupiny'!$A$5:$AA$6403,26,0)</f>
        <v>#N/A</v>
      </c>
      <c r="P181" s="65" t="s">
        <v>24</v>
      </c>
      <c r="Q181" s="71" t="e">
        <f>VLOOKUP(A182,'[1]zapisy skupiny'!$A$5:$AA$6403,27,0)</f>
        <v>#N/A</v>
      </c>
      <c r="R181" s="70" t="e">
        <f>VLOOKUP(A183,'[1]zapisy skupiny'!$A$5:$AA$6403,26,0)</f>
        <v>#N/A</v>
      </c>
      <c r="S181" s="65" t="s">
        <v>24</v>
      </c>
      <c r="T181" s="72" t="e">
        <f>VLOOKUP(A183,'[1]zapisy skupiny'!$A$5:$AA$6403,27,0)</f>
        <v>#N/A</v>
      </c>
      <c r="U181" s="73" t="e">
        <f>SUM(BG181:BJ181)</f>
        <v>#N/A</v>
      </c>
      <c r="V181" s="74" t="s">
        <v>24</v>
      </c>
      <c r="W181" s="73" t="e">
        <f>SUM(BL181:BO181)</f>
        <v>#N/A</v>
      </c>
      <c r="X181" s="75" t="e">
        <f>IF((W181=0)," ",U181/W181)</f>
        <v>#N/A</v>
      </c>
      <c r="Y181" s="76" t="e">
        <f>IF(AND(SUM(BB181:BE181)=0,OR(E181=0,E181=" ",SUM(BB180:BE183)=0))," ",SUM(BB181:BE181))</f>
        <v>#N/A</v>
      </c>
      <c r="Z181" s="77" t="str">
        <f>IF(ISERROR(RANK(Y181,Y180:Y183,0))=TRUE," ",IF(OR(AND(I181="x",O181="x"),AND(I181="x",R181="x"),AND(R181="x",O181="x")),0,RANK(Y181,Y180:Y183,0)))</f>
        <v xml:space="preserve"> </v>
      </c>
      <c r="AA181" s="15" t="s">
        <v>29</v>
      </c>
      <c r="AB181" s="2" t="s">
        <v>30</v>
      </c>
      <c r="AC181" s="2"/>
      <c r="AD181" s="2"/>
      <c r="AE181" s="2" t="str">
        <f>CONCATENATE(4,2,AD179,C179,1)</f>
        <v>42X1</v>
      </c>
      <c r="AF181" s="2" t="str">
        <f>E179</f>
        <v>X</v>
      </c>
      <c r="AG181" s="58">
        <f>IF(AS180=0,0,AS180+1)</f>
        <v>0</v>
      </c>
      <c r="AH181" s="58"/>
      <c r="AI181" s="58" t="s">
        <v>31</v>
      </c>
      <c r="AJ181" s="58"/>
      <c r="AK181" s="60" t="e">
        <f>VLOOKUP(CONCATENATE(AF181,MID(AI181,2,1)),[1]vylosovanie!$C$10:$J$209,8,0)</f>
        <v>#N/A</v>
      </c>
      <c r="AL181" s="60" t="e">
        <f>VLOOKUP(CONCATENATE(AF181,RIGHT(AI181,1)),[1]vylosovanie!$C$10:$J$209,8,0)</f>
        <v>#N/A</v>
      </c>
      <c r="AM181" s="58" t="e">
        <f>VLOOKUP(CONCATENATE(AF181,VLOOKUP(AI181,$BU$6:$BV$11,2,0)),[1]vylosovanie!$C$10:$J$209,8,0)</f>
        <v>#N/A</v>
      </c>
      <c r="AN181" s="8"/>
      <c r="AO181" s="61"/>
      <c r="AP181" s="61"/>
      <c r="AQ181" s="61" t="str">
        <f>CONCATENATE(4,2,AD179,C179,2)</f>
        <v>42X2</v>
      </c>
      <c r="AR181" s="61" t="str">
        <f>E179</f>
        <v>X</v>
      </c>
      <c r="AS181" s="58">
        <f>IF(AG181=0,0,AG181+1)</f>
        <v>0</v>
      </c>
      <c r="AT181" s="58"/>
      <c r="AU181" s="58" t="s">
        <v>32</v>
      </c>
      <c r="AV181" s="58"/>
      <c r="AW181" s="60" t="e">
        <f>VLOOKUP(CONCATENATE(AR181,MID(AU181,2,1)),[1]vylosovanie!$C$10:$J$209,8,0)</f>
        <v>#N/A</v>
      </c>
      <c r="AX181" s="60" t="e">
        <f>VLOOKUP(CONCATENATE(AR181,RIGHT(AU181,1)),[1]vylosovanie!$C$10:$J$209,8,0)</f>
        <v>#N/A</v>
      </c>
      <c r="AY181" s="58" t="e">
        <f>VLOOKUP(CONCATENATE(AR181,VLOOKUP(AU181,$BU$6:$BV$11,2,0)),[1]vylosovanie!$C$10:$J$209,8,0)</f>
        <v>#N/A</v>
      </c>
      <c r="AZ181" s="8"/>
      <c r="BB181" s="39" t="e">
        <f>IF(OR(I181="x",I181="X",I181=""),0,IF(I181=3,2,1))</f>
        <v>#N/A</v>
      </c>
      <c r="BC181" s="39"/>
      <c r="BD181" s="39" t="e">
        <f>IF(OR(O181="x",O181="X",O181=""),0,IF(O181=3,2,1))</f>
        <v>#N/A</v>
      </c>
      <c r="BE181" s="39" t="e">
        <f>IF(OR(R181="x",R181="X",R181=""),0,IF(R181=3,2,1))</f>
        <v>#N/A</v>
      </c>
      <c r="BG181" s="62" t="e">
        <f>IF(OR(I181="x",I181="X"),0,I181)</f>
        <v>#N/A</v>
      </c>
      <c r="BH181" s="62"/>
      <c r="BI181" s="62" t="e">
        <f>IF(OR(O181="x",O181="X"),0,O181)</f>
        <v>#N/A</v>
      </c>
      <c r="BJ181" s="62" t="e">
        <f>IF(OR(R181="x",R181="X"),0,R181)</f>
        <v>#N/A</v>
      </c>
      <c r="BK181" s="63"/>
      <c r="BL181" s="62" t="e">
        <f>IF(OR(K181="x",K181="X"),0,K181)</f>
        <v>#N/A</v>
      </c>
      <c r="BM181" s="62"/>
      <c r="BN181" s="62" t="e">
        <f>IF(OR(Q181="x",Q181="X"),0,Q181)</f>
        <v>#N/A</v>
      </c>
      <c r="BO181" s="62" t="e">
        <f>IF(OR(T181="x",T181="X"),0,T181)</f>
        <v>#N/A</v>
      </c>
      <c r="BP181" s="41"/>
    </row>
    <row r="182" spans="1:68" s="15" customFormat="1" ht="45.75" thickBot="1">
      <c r="A182" s="11" t="str">
        <f>CONCATENATE(E179," 2-3")</f>
        <v>X 2-3</v>
      </c>
      <c r="B182" s="15" t="str">
        <f>CONCATENATE(E179,D182)</f>
        <v>X3</v>
      </c>
      <c r="C182" s="43"/>
      <c r="D182" s="44">
        <v>3</v>
      </c>
      <c r="E182" s="45" t="str">
        <f>IF(ISERROR(VLOOKUP($B182,[1]vylosovanie!$C$10:$M$269,8,0))=TRUE," ",VLOOKUP($B182,[1]vylosovanie!$C$10:$M$269,8,0))</f>
        <v xml:space="preserve"> </v>
      </c>
      <c r="F182" s="45" t="str">
        <f>IF(ISERROR(VLOOKUP($B182,[1]vylosovanie!$C$10:$M$269,9,0))=TRUE," ",VLOOKUP($B182,[1]vylosovanie!$C$10:$M$269,9,0))</f>
        <v xml:space="preserve"> </v>
      </c>
      <c r="G182" s="45" t="str">
        <f>IF(ISERROR(VLOOKUP($B182,[1]vylosovanie!$C$10:$M$269,10,0))=TRUE," ",VLOOKUP($B182,[1]vylosovanie!$C$10:$M$269,10,0))</f>
        <v xml:space="preserve"> </v>
      </c>
      <c r="H182" s="45" t="str">
        <f>IF(ISERROR(VLOOKUP($B182,[1]vylosovanie!$C$10:$M$269,11,0))=TRUE," ",VLOOKUP($B182,[1]vylosovanie!$C$10:$M$269,11,0))</f>
        <v xml:space="preserve"> </v>
      </c>
      <c r="I182" s="64" t="e">
        <f>Q180</f>
        <v>#N/A</v>
      </c>
      <c r="J182" s="65" t="s">
        <v>24</v>
      </c>
      <c r="K182" s="66" t="e">
        <f>O180</f>
        <v>#N/A</v>
      </c>
      <c r="L182" s="78" t="e">
        <f>Q181</f>
        <v>#N/A</v>
      </c>
      <c r="M182" s="79" t="s">
        <v>24</v>
      </c>
      <c r="N182" s="80" t="e">
        <f>O181</f>
        <v>#N/A</v>
      </c>
      <c r="O182" s="67"/>
      <c r="P182" s="68"/>
      <c r="Q182" s="69"/>
      <c r="R182" s="70" t="e">
        <f>VLOOKUP(A184,'[1]zapisy skupiny'!$A$5:$AA$6403,26,0)</f>
        <v>#N/A</v>
      </c>
      <c r="S182" s="65" t="s">
        <v>24</v>
      </c>
      <c r="T182" s="72" t="e">
        <f>VLOOKUP(A184,'[1]zapisy skupiny'!$A$5:$AA$6403,27,0)</f>
        <v>#N/A</v>
      </c>
      <c r="U182" s="73" t="e">
        <f>SUM(BG182:BJ182)</f>
        <v>#N/A</v>
      </c>
      <c r="V182" s="74" t="s">
        <v>24</v>
      </c>
      <c r="W182" s="73" t="e">
        <f>SUM(BL182:BO182)</f>
        <v>#N/A</v>
      </c>
      <c r="X182" s="75" t="e">
        <f>IF((W182=0)," ",U182/W182)</f>
        <v>#N/A</v>
      </c>
      <c r="Y182" s="76" t="e">
        <f>IF(AND(SUM(BB182:BE182)=0,OR(E182=0,E182=" ",SUM(BB180:BE183)=0))," ",SUM(BB182:BE182))</f>
        <v>#N/A</v>
      </c>
      <c r="Z182" s="77" t="str">
        <f>IF(ISERROR(RANK(Y182,Y180:Y183,0))=TRUE," ",IF(OR(AND(I182="x",L182="x"),AND(I182="x",R182="x"),AND(L182="x",R182="x")),0,RANK(Y182,Y180:Y183,0)))</f>
        <v xml:space="preserve"> </v>
      </c>
      <c r="AA182" s="15" t="s">
        <v>33</v>
      </c>
      <c r="AB182" s="2" t="s">
        <v>34</v>
      </c>
      <c r="AC182" s="2"/>
      <c r="AD182" s="2"/>
      <c r="AE182" s="2" t="str">
        <f>CONCATENATE(4,3,AD179,C179,1)</f>
        <v>43X1</v>
      </c>
      <c r="AF182" s="2" t="str">
        <f>E179</f>
        <v>X</v>
      </c>
      <c r="AG182" s="58">
        <f>IF(AS181=0,0,AS181+1)</f>
        <v>0</v>
      </c>
      <c r="AH182" s="58"/>
      <c r="AI182" s="58" t="s">
        <v>35</v>
      </c>
      <c r="AJ182" s="58"/>
      <c r="AK182" s="60" t="e">
        <f>VLOOKUP(CONCATENATE(AF182,MID(AI182,2,1)),[1]vylosovanie!$C$10:$J$209,8,0)</f>
        <v>#N/A</v>
      </c>
      <c r="AL182" s="60" t="e">
        <f>VLOOKUP(CONCATENATE(AF182,RIGHT(AI182,1)),[1]vylosovanie!$C$10:$J$209,8,0)</f>
        <v>#N/A</v>
      </c>
      <c r="AM182" s="58" t="e">
        <f>VLOOKUP(CONCATENATE(AF182,VLOOKUP(AI182,$BU$6:$BV$11,2,0)),[1]vylosovanie!$C$10:$J$209,8,0)</f>
        <v>#N/A</v>
      </c>
      <c r="AN182" s="8"/>
      <c r="AO182" s="61"/>
      <c r="AP182" s="61"/>
      <c r="AQ182" s="61" t="str">
        <f>CONCATENATE(4,3,AD179,C179,2)</f>
        <v>43X2</v>
      </c>
      <c r="AR182" s="61" t="str">
        <f>E179</f>
        <v>X</v>
      </c>
      <c r="AS182" s="58">
        <f>IF(AG182=0,0,AG182+1)</f>
        <v>0</v>
      </c>
      <c r="AT182" s="58"/>
      <c r="AU182" s="58" t="s">
        <v>36</v>
      </c>
      <c r="AV182" s="58"/>
      <c r="AW182" s="60" t="e">
        <f>VLOOKUP(CONCATENATE(AR182,MID(AU182,2,1)),[1]vylosovanie!$C$10:$J$209,8,0)</f>
        <v>#N/A</v>
      </c>
      <c r="AX182" s="60" t="e">
        <f>VLOOKUP(CONCATENATE(AR182,RIGHT(AU182,1)),[1]vylosovanie!$C$10:$J$209,8,0)</f>
        <v>#N/A</v>
      </c>
      <c r="AY182" s="58" t="e">
        <f>VLOOKUP(CONCATENATE(AR182,VLOOKUP(AU182,$BU$6:$BV$11,2,0)),[1]vylosovanie!$C$10:$J$209,8,0)</f>
        <v>#N/A</v>
      </c>
      <c r="AZ182" s="8"/>
      <c r="BB182" s="39" t="e">
        <f>IF(OR(I182="x",I182="X",I182=""),0,IF(I182=3,2,1))</f>
        <v>#N/A</v>
      </c>
      <c r="BC182" s="39" t="e">
        <f>IF(OR(L182="x",L182="X",L182=""),0,IF(L182=3,2,1))</f>
        <v>#N/A</v>
      </c>
      <c r="BD182" s="39"/>
      <c r="BE182" s="39" t="e">
        <f>IF(OR(R182="x",R182="X",R182=""),0,IF(R182=3,2,1))</f>
        <v>#N/A</v>
      </c>
      <c r="BG182" s="62" t="e">
        <f>IF(OR(I182="x",I182="X"),0,I182)</f>
        <v>#N/A</v>
      </c>
      <c r="BH182" s="62" t="e">
        <f>IF(OR(L182="x",L182="X"),0,L182)</f>
        <v>#N/A</v>
      </c>
      <c r="BI182" s="62"/>
      <c r="BJ182" s="62" t="e">
        <f>IF(OR(R182="x",R182="X"),0,R182)</f>
        <v>#N/A</v>
      </c>
      <c r="BK182" s="63"/>
      <c r="BL182" s="62" t="e">
        <f>IF(OR(K182="x",K182="X"),0,K182)</f>
        <v>#N/A</v>
      </c>
      <c r="BM182" s="62" t="e">
        <f>IF(OR(N182="x",N182="X"),0,N182)</f>
        <v>#N/A</v>
      </c>
      <c r="BN182" s="62"/>
      <c r="BO182" s="62" t="e">
        <f>IF(OR(T182="x",T182="X"),0,T182)</f>
        <v>#N/A</v>
      </c>
      <c r="BP182" s="41"/>
    </row>
    <row r="183" spans="1:68" s="15" customFormat="1" ht="45.75" thickBot="1">
      <c r="A183" s="11" t="str">
        <f>CONCATENATE(E179," 2-4")</f>
        <v>X 2-4</v>
      </c>
      <c r="B183" s="15" t="str">
        <f>CONCATENATE(E179,D183)</f>
        <v>X4</v>
      </c>
      <c r="C183" s="43"/>
      <c r="D183" s="44">
        <v>4</v>
      </c>
      <c r="E183" s="45" t="str">
        <f>IF(ISERROR(VLOOKUP($B183,[1]vylosovanie!$C$10:$M$269,8,0))=TRUE," ",VLOOKUP($B183,[1]vylosovanie!$C$10:$M$269,8,0))</f>
        <v xml:space="preserve"> </v>
      </c>
      <c r="F183" s="45" t="str">
        <f>IF(ISERROR(VLOOKUP($B183,[1]vylosovanie!$C$10:$M$269,9,0))=TRUE," ",VLOOKUP($B183,[1]vylosovanie!$C$10:$M$269,9,0))</f>
        <v xml:space="preserve"> </v>
      </c>
      <c r="G183" s="45" t="str">
        <f>IF(ISERROR(VLOOKUP($B183,[1]vylosovanie!$C$10:$M$269,10,0))=TRUE," ",VLOOKUP($B183,[1]vylosovanie!$C$10:$M$269,10,0))</f>
        <v xml:space="preserve"> </v>
      </c>
      <c r="H183" s="45" t="str">
        <f>IF(ISERROR(VLOOKUP($B183,[1]vylosovanie!$C$10:$M$269,11,0))=TRUE," ",VLOOKUP($B183,[1]vylosovanie!$C$10:$M$269,11,0))</f>
        <v xml:space="preserve"> </v>
      </c>
      <c r="I183" s="81" t="e">
        <f>T180</f>
        <v>#N/A</v>
      </c>
      <c r="J183" s="82" t="s">
        <v>24</v>
      </c>
      <c r="K183" s="83" t="e">
        <f>R180</f>
        <v>#N/A</v>
      </c>
      <c r="L183" s="84" t="e">
        <f>T181</f>
        <v>#N/A</v>
      </c>
      <c r="M183" s="85" t="s">
        <v>24</v>
      </c>
      <c r="N183" s="86" t="e">
        <f>R181</f>
        <v>#N/A</v>
      </c>
      <c r="O183" s="84" t="e">
        <f>T182</f>
        <v>#N/A</v>
      </c>
      <c r="P183" s="85" t="s">
        <v>24</v>
      </c>
      <c r="Q183" s="86" t="e">
        <f>R182</f>
        <v>#N/A</v>
      </c>
      <c r="R183" s="87"/>
      <c r="S183" s="88"/>
      <c r="T183" s="88"/>
      <c r="U183" s="89" t="e">
        <f>SUM(BG183:BJ183)</f>
        <v>#N/A</v>
      </c>
      <c r="V183" s="90" t="s">
        <v>24</v>
      </c>
      <c r="W183" s="89" t="e">
        <f>SUM(BL183:BO183)</f>
        <v>#N/A</v>
      </c>
      <c r="X183" s="91" t="e">
        <f>IF((W183=0)," ",U183/W183)</f>
        <v>#N/A</v>
      </c>
      <c r="Y183" s="92" t="e">
        <f>IF(AND(SUM(BB183:BE183)=0,OR(E183=0,E183=" ",SUM(BB180:BE183)=0))," ",SUM(BB183:BE183))</f>
        <v>#N/A</v>
      </c>
      <c r="Z183" s="93" t="str">
        <f>IF(ISERROR(RANK(Y183,Y180:Y183,0))=TRUE," ",IF(OR(AND(I183="x",L183="x"),AND(I183="x",O183="x"),AND(L183="x",O183="x")),0,RANK(Y183,Y180:Y183,0)))</f>
        <v xml:space="preserve"> </v>
      </c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3"/>
      <c r="AP183" s="3"/>
      <c r="AQ183" s="3"/>
      <c r="AR183" s="3"/>
      <c r="AS183" s="2"/>
      <c r="AT183" s="2"/>
      <c r="AU183" s="2"/>
      <c r="AV183" s="2"/>
      <c r="AW183" s="2"/>
      <c r="AX183" s="2"/>
      <c r="AY183" s="2"/>
      <c r="AZ183" s="2"/>
      <c r="BB183" s="39" t="e">
        <f>IF(OR(I183="x",I183="X",I183=""),0,IF(I183=3,2,1))</f>
        <v>#N/A</v>
      </c>
      <c r="BC183" s="39" t="e">
        <f>IF(OR(L183="x",L183="X",L183=""),0,IF(L183=3,2,1))</f>
        <v>#N/A</v>
      </c>
      <c r="BD183" s="39" t="e">
        <f>IF(OR(O183="x",O183="X",O183=""),0,IF(O183=3,2,1))</f>
        <v>#N/A</v>
      </c>
      <c r="BE183" s="39"/>
      <c r="BG183" s="62" t="e">
        <f>IF(OR(I183="x",I183="X"),0,I183)</f>
        <v>#N/A</v>
      </c>
      <c r="BH183" s="62" t="e">
        <f>IF(OR(L183="x",L183="X"),0,L183)</f>
        <v>#N/A</v>
      </c>
      <c r="BI183" s="62" t="e">
        <f>IF(OR(O183="x",O183="X"),0,O183)</f>
        <v>#N/A</v>
      </c>
      <c r="BJ183" s="62"/>
      <c r="BK183" s="63"/>
      <c r="BL183" s="62" t="e">
        <f>IF(OR(K183="x",K183="X"),0,K183)</f>
        <v>#N/A</v>
      </c>
      <c r="BM183" s="62" t="e">
        <f>IF(OR(N183="x",N183="X"),0,N183)</f>
        <v>#N/A</v>
      </c>
      <c r="BN183" s="62" t="e">
        <f>IF(OR(Q183="x",Q183="X"),0,Q183)</f>
        <v>#N/A</v>
      </c>
      <c r="BO183" s="62"/>
      <c r="BP183" s="41"/>
    </row>
    <row r="184" spans="1:68" ht="45.75" thickBot="1">
      <c r="A184" s="11" t="str">
        <f>CONCATENATE(E179," 3-4")</f>
        <v>X 3-4</v>
      </c>
    </row>
    <row r="185" spans="1:68" s="15" customFormat="1" ht="90.75" thickBot="1">
      <c r="A185" s="11" t="str">
        <f>CONCATENATE(E185," 1-2")</f>
        <v>X 1-2</v>
      </c>
      <c r="C185" s="28" t="str">
        <f>IF(C179="X","X",IF(C179-$B$1&gt;=[1]vylosovanie!$O$2,"X",C179+1))</f>
        <v>X</v>
      </c>
      <c r="D185" s="2" t="s">
        <v>6</v>
      </c>
      <c r="E185" s="29" t="str">
        <f>IF(C185="X","X",VLOOKUP(C185,[1]vylosovanie!$T$10:$U$99,2,0))</f>
        <v>X</v>
      </c>
      <c r="F185" s="30" t="s">
        <v>7</v>
      </c>
      <c r="G185" s="6" t="s">
        <v>8</v>
      </c>
      <c r="H185" s="6" t="s">
        <v>9</v>
      </c>
      <c r="I185" s="31">
        <v>1</v>
      </c>
      <c r="J185" s="32"/>
      <c r="K185" s="33"/>
      <c r="L185" s="31">
        <v>2</v>
      </c>
      <c r="M185" s="32"/>
      <c r="N185" s="33"/>
      <c r="O185" s="31">
        <v>3</v>
      </c>
      <c r="P185" s="32"/>
      <c r="Q185" s="33"/>
      <c r="R185" s="31">
        <v>4</v>
      </c>
      <c r="S185" s="32"/>
      <c r="T185" s="33"/>
      <c r="U185" s="34" t="s">
        <v>10</v>
      </c>
      <c r="V185" s="35"/>
      <c r="W185" s="36"/>
      <c r="X185" s="37" t="s">
        <v>11</v>
      </c>
      <c r="Y185" s="37" t="s">
        <v>12</v>
      </c>
      <c r="Z185" s="37" t="s">
        <v>13</v>
      </c>
      <c r="AA185" s="2" t="s">
        <v>14</v>
      </c>
      <c r="AB185" s="2"/>
      <c r="AD185" s="2" t="str">
        <f>IF(C185&lt;10,0,"")</f>
        <v/>
      </c>
      <c r="AE185" s="2" t="s">
        <v>15</v>
      </c>
      <c r="AF185" s="2"/>
      <c r="AG185" s="38" t="s">
        <v>16</v>
      </c>
      <c r="AH185" s="39" t="s">
        <v>17</v>
      </c>
      <c r="AI185" s="39" t="s">
        <v>18</v>
      </c>
      <c r="AJ185" s="39" t="s">
        <v>19</v>
      </c>
      <c r="AK185" s="39" t="s">
        <v>20</v>
      </c>
      <c r="AL185" s="39" t="s">
        <v>20</v>
      </c>
      <c r="AM185" s="39" t="s">
        <v>21</v>
      </c>
      <c r="AN185" s="10"/>
      <c r="AO185" s="40"/>
      <c r="AP185" s="40" t="str">
        <f>IF(C185&lt;10,0,"")</f>
        <v/>
      </c>
      <c r="AQ185" s="2" t="s">
        <v>15</v>
      </c>
      <c r="AR185" s="40"/>
      <c r="AS185" s="38" t="s">
        <v>16</v>
      </c>
      <c r="AT185" s="39" t="s">
        <v>17</v>
      </c>
      <c r="AU185" s="39" t="s">
        <v>18</v>
      </c>
      <c r="AV185" s="39" t="s">
        <v>19</v>
      </c>
      <c r="AW185" s="39" t="s">
        <v>20</v>
      </c>
      <c r="AX185" s="39" t="s">
        <v>20</v>
      </c>
      <c r="AY185" s="39" t="s">
        <v>21</v>
      </c>
      <c r="AZ185" s="10"/>
      <c r="BB185" s="6">
        <v>1</v>
      </c>
      <c r="BC185" s="6">
        <v>2</v>
      </c>
      <c r="BD185" s="6">
        <v>3</v>
      </c>
      <c r="BE185" s="6">
        <v>4</v>
      </c>
      <c r="BG185" s="15" t="s">
        <v>22</v>
      </c>
      <c r="BI185" s="8"/>
      <c r="BJ185" s="41"/>
      <c r="BK185" s="42"/>
      <c r="BL185" s="15" t="s">
        <v>23</v>
      </c>
      <c r="BN185" s="8"/>
      <c r="BO185" s="41"/>
      <c r="BP185" s="41"/>
    </row>
    <row r="186" spans="1:68" s="15" customFormat="1" ht="45.75" thickBot="1">
      <c r="A186" s="11" t="str">
        <f>CONCATENATE(E185," 1-3")</f>
        <v>X 1-3</v>
      </c>
      <c r="B186" s="15" t="str">
        <f>CONCATENATE(E185,D186)</f>
        <v>X1</v>
      </c>
      <c r="C186" s="43" t="str">
        <f>$E$1</f>
        <v>MŽ</v>
      </c>
      <c r="D186" s="44">
        <v>1</v>
      </c>
      <c r="E186" s="45" t="str">
        <f>IF(ISERROR(VLOOKUP($B186,[1]vylosovanie!$C$10:$M$269,8,0))=TRUE," ",VLOOKUP($B186,[1]vylosovanie!$C$10:$M$269,8,0))</f>
        <v xml:space="preserve"> </v>
      </c>
      <c r="F186" s="45" t="str">
        <f>IF(ISERROR(VLOOKUP($B186,[1]vylosovanie!$C$10:$M$269,9,0))=TRUE," ",VLOOKUP($B186,[1]vylosovanie!$C$10:$M$269,9,0))</f>
        <v xml:space="preserve"> </v>
      </c>
      <c r="G186" s="45" t="str">
        <f>IF(ISERROR(VLOOKUP($B186,[1]vylosovanie!$C$10:$M$269,10,0))=TRUE," ",VLOOKUP($B186,[1]vylosovanie!$C$10:$M$269,10,0))</f>
        <v xml:space="preserve"> </v>
      </c>
      <c r="H186" s="45" t="str">
        <f>IF(ISERROR(VLOOKUP($B186,[1]vylosovanie!$C$10:$M$269,11,0))=TRUE," ",VLOOKUP($B186,[1]vylosovanie!$C$10:$M$269,11,0))</f>
        <v xml:space="preserve"> </v>
      </c>
      <c r="I186" s="46"/>
      <c r="J186" s="47"/>
      <c r="K186" s="48"/>
      <c r="L186" s="49" t="e">
        <f>VLOOKUP(A185,'[1]zapisy skupiny'!$A$5:$AA$6403,26,0)</f>
        <v>#N/A</v>
      </c>
      <c r="M186" s="50" t="s">
        <v>24</v>
      </c>
      <c r="N186" s="51" t="e">
        <f>VLOOKUP(A185,'[1]zapisy skupiny'!$A$5:$AA$6403,27,0)</f>
        <v>#N/A</v>
      </c>
      <c r="O186" s="49" t="e">
        <f>VLOOKUP(A186,'[1]zapisy skupiny'!$A$5:$AA$6403,26,0)</f>
        <v>#N/A</v>
      </c>
      <c r="P186" s="50" t="s">
        <v>24</v>
      </c>
      <c r="Q186" s="51" t="e">
        <f>VLOOKUP(A186,'[1]zapisy skupiny'!$A$5:$AA$6403,27,0)</f>
        <v>#N/A</v>
      </c>
      <c r="R186" s="49" t="e">
        <f>VLOOKUP(A187,'[1]zapisy skupiny'!$A$5:$AA$6403,26,0)</f>
        <v>#N/A</v>
      </c>
      <c r="S186" s="50" t="s">
        <v>24</v>
      </c>
      <c r="T186" s="52" t="e">
        <f>VLOOKUP(A187,'[1]zapisy skupiny'!$A$5:$AA$6403,27,0)</f>
        <v>#N/A</v>
      </c>
      <c r="U186" s="53" t="e">
        <f>SUM(BG186:BJ186)</f>
        <v>#N/A</v>
      </c>
      <c r="V186" s="54" t="s">
        <v>24</v>
      </c>
      <c r="W186" s="53" t="e">
        <f>SUM(BL186:BO186)</f>
        <v>#N/A</v>
      </c>
      <c r="X186" s="55" t="e">
        <f>IF((W186=0)," ",U186/W186)</f>
        <v>#N/A</v>
      </c>
      <c r="Y186" s="56" t="e">
        <f>IF(AND(SUM(BB186:BE186)=0,OR(E186=0,E186=" ",SUM(BB186:BE189)=0))," ",SUM(BB186:BE186))</f>
        <v>#N/A</v>
      </c>
      <c r="Z186" s="57" t="str">
        <f>IF(ISERROR(RANK(Y186,Y186:Y189,0))=TRUE," ",IF(OR(AND(O186="x",L186="x"),AND(L186="x",R186="x"),AND(R186="x",O186="x")),0,RANK(Y186,Y186:Y189,0)))</f>
        <v xml:space="preserve"> </v>
      </c>
      <c r="AA186" s="15" t="s">
        <v>25</v>
      </c>
      <c r="AB186" s="2" t="s">
        <v>26</v>
      </c>
      <c r="AC186" s="2"/>
      <c r="AD186" s="2"/>
      <c r="AE186" s="2" t="str">
        <f>CONCATENATE(4,1,AD185,C185,1)</f>
        <v>41X1</v>
      </c>
      <c r="AF186" s="2" t="str">
        <f>E185</f>
        <v>X</v>
      </c>
      <c r="AG186" s="58">
        <f>IF(C185="X",0,AG181+1)</f>
        <v>0</v>
      </c>
      <c r="AH186" s="58"/>
      <c r="AI186" s="59" t="s">
        <v>27</v>
      </c>
      <c r="AJ186" s="58"/>
      <c r="AK186" s="60" t="e">
        <f>VLOOKUP(CONCATENATE(AF186,MID(AI186,2,1)),[1]vylosovanie!$C$10:$J$209,8,0)</f>
        <v>#N/A</v>
      </c>
      <c r="AL186" s="60" t="e">
        <f>VLOOKUP(CONCATENATE(AF186,RIGHT(AI186,1)),[1]vylosovanie!$C$10:$J$209,8,0)</f>
        <v>#N/A</v>
      </c>
      <c r="AM186" s="58" t="e">
        <f>VLOOKUP(CONCATENATE(AF186,VLOOKUP(AI186,$BU$6:$BV$11,2,0)),[1]vylosovanie!$C$10:$J$209,8,0)</f>
        <v>#N/A</v>
      </c>
      <c r="AN186" s="8"/>
      <c r="AO186" s="61"/>
      <c r="AP186" s="61"/>
      <c r="AQ186" s="61" t="str">
        <f>CONCATENATE(4,1,AD185,C185,2)</f>
        <v>41X2</v>
      </c>
      <c r="AR186" s="61" t="str">
        <f>E185</f>
        <v>X</v>
      </c>
      <c r="AS186" s="58">
        <f>IF(AG186=0,0,AG186+1)</f>
        <v>0</v>
      </c>
      <c r="AT186" s="58"/>
      <c r="AU186" s="58" t="s">
        <v>28</v>
      </c>
      <c r="AV186" s="58"/>
      <c r="AW186" s="60" t="e">
        <f>VLOOKUP(CONCATENATE(AR186,MID(AU186,2,1)),[1]vylosovanie!$C$10:$J$209,8,0)</f>
        <v>#N/A</v>
      </c>
      <c r="AX186" s="60" t="e">
        <f>VLOOKUP(CONCATENATE(AR186,RIGHT(AU186,1)),[1]vylosovanie!$C$10:$J$209,8,0)</f>
        <v>#N/A</v>
      </c>
      <c r="AY186" s="58" t="e">
        <f>VLOOKUP(CONCATENATE(AR186,VLOOKUP(AU186,$BU$6:$BV$11,2,0)),[1]vylosovanie!$C$10:$J$209,8,0)</f>
        <v>#N/A</v>
      </c>
      <c r="AZ186" s="8"/>
      <c r="BB186" s="39"/>
      <c r="BC186" s="39" t="e">
        <f>IF(OR(L186="x",L186="X",L186=""),0,IF(L186=3,2,1))</f>
        <v>#N/A</v>
      </c>
      <c r="BD186" s="39" t="e">
        <f>IF(OR(O186="x",O186="X",O186=""),0,IF(O186=3,2,1))</f>
        <v>#N/A</v>
      </c>
      <c r="BE186" s="39" t="e">
        <f>IF(OR(R186="x",R186="X",R186=""),0,IF(R186=3,2,1))</f>
        <v>#N/A</v>
      </c>
      <c r="BG186" s="62"/>
      <c r="BH186" s="62" t="e">
        <f>IF(OR(L186="x",L186="X"),0,L186)</f>
        <v>#N/A</v>
      </c>
      <c r="BI186" s="62" t="e">
        <f>IF(OR(O186="x",O186="X"),0,O186)</f>
        <v>#N/A</v>
      </c>
      <c r="BJ186" s="62" t="e">
        <f>IF(OR(R186="x",R186="X"),0,R186)</f>
        <v>#N/A</v>
      </c>
      <c r="BK186" s="63"/>
      <c r="BL186" s="62"/>
      <c r="BM186" s="62" t="e">
        <f>IF(OR(N186="x",N186="X"),0,N186)</f>
        <v>#N/A</v>
      </c>
      <c r="BN186" s="62" t="e">
        <f>IF(OR(Q186="x",Q186="X"),0,Q186)</f>
        <v>#N/A</v>
      </c>
      <c r="BO186" s="62" t="e">
        <f>IF(OR(T186="x",T186="X"),0,T186)</f>
        <v>#N/A</v>
      </c>
      <c r="BP186" s="41"/>
    </row>
    <row r="187" spans="1:68" s="15" customFormat="1" ht="45.75" thickBot="1">
      <c r="A187" s="11" t="str">
        <f>CONCATENATE(E185," 1-4")</f>
        <v>X 1-4</v>
      </c>
      <c r="B187" s="15" t="str">
        <f>CONCATENATE(E185,D187)</f>
        <v>X2</v>
      </c>
      <c r="C187" s="43"/>
      <c r="D187" s="44">
        <v>2</v>
      </c>
      <c r="E187" s="45" t="str">
        <f>IF(ISERROR(VLOOKUP($B187,[1]vylosovanie!$C$10:$M$269,8,0))=TRUE," ",VLOOKUP($B187,[1]vylosovanie!$C$10:$M$269,8,0))</f>
        <v xml:space="preserve"> </v>
      </c>
      <c r="F187" s="45" t="str">
        <f>IF(ISERROR(VLOOKUP($B187,[1]vylosovanie!$C$10:$M$269,9,0))=TRUE," ",VLOOKUP($B187,[1]vylosovanie!$C$10:$M$269,9,0))</f>
        <v xml:space="preserve"> </v>
      </c>
      <c r="G187" s="45" t="str">
        <f>IF(ISERROR(VLOOKUP($B187,[1]vylosovanie!$C$10:$M$269,10,0))=TRUE," ",VLOOKUP($B187,[1]vylosovanie!$C$10:$M$269,10,0))</f>
        <v xml:space="preserve"> </v>
      </c>
      <c r="H187" s="45" t="str">
        <f>IF(ISERROR(VLOOKUP($B187,[1]vylosovanie!$C$10:$M$269,11,0))=TRUE," ",VLOOKUP($B187,[1]vylosovanie!$C$10:$M$269,11,0))</f>
        <v xml:space="preserve"> </v>
      </c>
      <c r="I187" s="64" t="e">
        <f>N186</f>
        <v>#N/A</v>
      </c>
      <c r="J187" s="65" t="s">
        <v>24</v>
      </c>
      <c r="K187" s="66" t="e">
        <f>L186</f>
        <v>#N/A</v>
      </c>
      <c r="L187" s="67"/>
      <c r="M187" s="68"/>
      <c r="N187" s="69"/>
      <c r="O187" s="70" t="e">
        <f>VLOOKUP(A188,'[1]zapisy skupiny'!$A$5:$AA$6403,26,0)</f>
        <v>#N/A</v>
      </c>
      <c r="P187" s="65" t="s">
        <v>24</v>
      </c>
      <c r="Q187" s="71" t="e">
        <f>VLOOKUP(A188,'[1]zapisy skupiny'!$A$5:$AA$6403,27,0)</f>
        <v>#N/A</v>
      </c>
      <c r="R187" s="70" t="e">
        <f>VLOOKUP(A189,'[1]zapisy skupiny'!$A$5:$AA$6403,26,0)</f>
        <v>#N/A</v>
      </c>
      <c r="S187" s="65" t="s">
        <v>24</v>
      </c>
      <c r="T187" s="72" t="e">
        <f>VLOOKUP(A189,'[1]zapisy skupiny'!$A$5:$AA$6403,27,0)</f>
        <v>#N/A</v>
      </c>
      <c r="U187" s="73" t="e">
        <f>SUM(BG187:BJ187)</f>
        <v>#N/A</v>
      </c>
      <c r="V187" s="74" t="s">
        <v>24</v>
      </c>
      <c r="W187" s="73" t="e">
        <f>SUM(BL187:BO187)</f>
        <v>#N/A</v>
      </c>
      <c r="X187" s="75" t="e">
        <f>IF((W187=0)," ",U187/W187)</f>
        <v>#N/A</v>
      </c>
      <c r="Y187" s="76" t="e">
        <f>IF(AND(SUM(BB187:BE187)=0,OR(E187=0,E187=" ",SUM(BB186:BE189)=0))," ",SUM(BB187:BE187))</f>
        <v>#N/A</v>
      </c>
      <c r="Z187" s="77" t="str">
        <f>IF(ISERROR(RANK(Y187,Y186:Y189,0))=TRUE," ",IF(OR(AND(I187="x",O187="x"),AND(I187="x",R187="x"),AND(R187="x",O187="x")),0,RANK(Y187,Y186:Y189,0)))</f>
        <v xml:space="preserve"> </v>
      </c>
      <c r="AA187" s="15" t="s">
        <v>29</v>
      </c>
      <c r="AB187" s="2" t="s">
        <v>30</v>
      </c>
      <c r="AC187" s="2"/>
      <c r="AD187" s="2"/>
      <c r="AE187" s="2" t="str">
        <f>CONCATENATE(4,2,AD185,C185,1)</f>
        <v>42X1</v>
      </c>
      <c r="AF187" s="2" t="str">
        <f>E185</f>
        <v>X</v>
      </c>
      <c r="AG187" s="58">
        <f>IF(AS186=0,0,AS186+1)</f>
        <v>0</v>
      </c>
      <c r="AH187" s="58"/>
      <c r="AI187" s="58" t="s">
        <v>31</v>
      </c>
      <c r="AJ187" s="58"/>
      <c r="AK187" s="60" t="e">
        <f>VLOOKUP(CONCATENATE(AF187,MID(AI187,2,1)),[1]vylosovanie!$C$10:$J$209,8,0)</f>
        <v>#N/A</v>
      </c>
      <c r="AL187" s="60" t="e">
        <f>VLOOKUP(CONCATENATE(AF187,RIGHT(AI187,1)),[1]vylosovanie!$C$10:$J$209,8,0)</f>
        <v>#N/A</v>
      </c>
      <c r="AM187" s="58" t="e">
        <f>VLOOKUP(CONCATENATE(AF187,VLOOKUP(AI187,$BU$6:$BV$11,2,0)),[1]vylosovanie!$C$10:$J$209,8,0)</f>
        <v>#N/A</v>
      </c>
      <c r="AN187" s="8"/>
      <c r="AO187" s="61"/>
      <c r="AP187" s="61"/>
      <c r="AQ187" s="61" t="str">
        <f>CONCATENATE(4,2,AD185,C185,2)</f>
        <v>42X2</v>
      </c>
      <c r="AR187" s="61" t="str">
        <f>E185</f>
        <v>X</v>
      </c>
      <c r="AS187" s="58">
        <f>IF(AG187=0,0,AG187+1)</f>
        <v>0</v>
      </c>
      <c r="AT187" s="58"/>
      <c r="AU187" s="58" t="s">
        <v>32</v>
      </c>
      <c r="AV187" s="58"/>
      <c r="AW187" s="60" t="e">
        <f>VLOOKUP(CONCATENATE(AR187,MID(AU187,2,1)),[1]vylosovanie!$C$10:$J$209,8,0)</f>
        <v>#N/A</v>
      </c>
      <c r="AX187" s="60" t="e">
        <f>VLOOKUP(CONCATENATE(AR187,RIGHT(AU187,1)),[1]vylosovanie!$C$10:$J$209,8,0)</f>
        <v>#N/A</v>
      </c>
      <c r="AY187" s="58" t="e">
        <f>VLOOKUP(CONCATENATE(AR187,VLOOKUP(AU187,$BU$6:$BV$11,2,0)),[1]vylosovanie!$C$10:$J$209,8,0)</f>
        <v>#N/A</v>
      </c>
      <c r="AZ187" s="8"/>
      <c r="BB187" s="39" t="e">
        <f>IF(OR(I187="x",I187="X",I187=""),0,IF(I187=3,2,1))</f>
        <v>#N/A</v>
      </c>
      <c r="BC187" s="39"/>
      <c r="BD187" s="39" t="e">
        <f>IF(OR(O187="x",O187="X",O187=""),0,IF(O187=3,2,1))</f>
        <v>#N/A</v>
      </c>
      <c r="BE187" s="39" t="e">
        <f>IF(OR(R187="x",R187="X",R187=""),0,IF(R187=3,2,1))</f>
        <v>#N/A</v>
      </c>
      <c r="BG187" s="62" t="e">
        <f>IF(OR(I187="x",I187="X"),0,I187)</f>
        <v>#N/A</v>
      </c>
      <c r="BH187" s="62"/>
      <c r="BI187" s="62" t="e">
        <f>IF(OR(O187="x",O187="X"),0,O187)</f>
        <v>#N/A</v>
      </c>
      <c r="BJ187" s="62" t="e">
        <f>IF(OR(R187="x",R187="X"),0,R187)</f>
        <v>#N/A</v>
      </c>
      <c r="BK187" s="63"/>
      <c r="BL187" s="62" t="e">
        <f>IF(OR(K187="x",K187="X"),0,K187)</f>
        <v>#N/A</v>
      </c>
      <c r="BM187" s="62"/>
      <c r="BN187" s="62" t="e">
        <f>IF(OR(Q187="x",Q187="X"),0,Q187)</f>
        <v>#N/A</v>
      </c>
      <c r="BO187" s="62" t="e">
        <f>IF(OR(T187="x",T187="X"),0,T187)</f>
        <v>#N/A</v>
      </c>
      <c r="BP187" s="41"/>
    </row>
    <row r="188" spans="1:68" s="15" customFormat="1" ht="45.75" thickBot="1">
      <c r="A188" s="11" t="str">
        <f>CONCATENATE(E185," 2-3")</f>
        <v>X 2-3</v>
      </c>
      <c r="B188" s="15" t="str">
        <f>CONCATENATE(E185,D188)</f>
        <v>X3</v>
      </c>
      <c r="C188" s="43"/>
      <c r="D188" s="44">
        <v>3</v>
      </c>
      <c r="E188" s="45" t="str">
        <f>IF(ISERROR(VLOOKUP($B188,[1]vylosovanie!$C$10:$M$269,8,0))=TRUE," ",VLOOKUP($B188,[1]vylosovanie!$C$10:$M$269,8,0))</f>
        <v xml:space="preserve"> </v>
      </c>
      <c r="F188" s="45" t="str">
        <f>IF(ISERROR(VLOOKUP($B188,[1]vylosovanie!$C$10:$M$269,9,0))=TRUE," ",VLOOKUP($B188,[1]vylosovanie!$C$10:$M$269,9,0))</f>
        <v xml:space="preserve"> </v>
      </c>
      <c r="G188" s="45" t="str">
        <f>IF(ISERROR(VLOOKUP($B188,[1]vylosovanie!$C$10:$M$269,10,0))=TRUE," ",VLOOKUP($B188,[1]vylosovanie!$C$10:$M$269,10,0))</f>
        <v xml:space="preserve"> </v>
      </c>
      <c r="H188" s="45" t="str">
        <f>IF(ISERROR(VLOOKUP($B188,[1]vylosovanie!$C$10:$M$269,11,0))=TRUE," ",VLOOKUP($B188,[1]vylosovanie!$C$10:$M$269,11,0))</f>
        <v xml:space="preserve"> </v>
      </c>
      <c r="I188" s="64" t="e">
        <f>Q186</f>
        <v>#N/A</v>
      </c>
      <c r="J188" s="65" t="s">
        <v>24</v>
      </c>
      <c r="K188" s="66" t="e">
        <f>O186</f>
        <v>#N/A</v>
      </c>
      <c r="L188" s="78" t="e">
        <f>Q187</f>
        <v>#N/A</v>
      </c>
      <c r="M188" s="79" t="s">
        <v>24</v>
      </c>
      <c r="N188" s="80" t="e">
        <f>O187</f>
        <v>#N/A</v>
      </c>
      <c r="O188" s="67"/>
      <c r="P188" s="68"/>
      <c r="Q188" s="69"/>
      <c r="R188" s="70" t="e">
        <f>VLOOKUP(A190,'[1]zapisy skupiny'!$A$5:$AA$6403,26,0)</f>
        <v>#N/A</v>
      </c>
      <c r="S188" s="65" t="s">
        <v>24</v>
      </c>
      <c r="T188" s="72" t="e">
        <f>VLOOKUP(A190,'[1]zapisy skupiny'!$A$5:$AA$6403,27,0)</f>
        <v>#N/A</v>
      </c>
      <c r="U188" s="73" t="e">
        <f>SUM(BG188:BJ188)</f>
        <v>#N/A</v>
      </c>
      <c r="V188" s="74" t="s">
        <v>24</v>
      </c>
      <c r="W188" s="73" t="e">
        <f>SUM(BL188:BO188)</f>
        <v>#N/A</v>
      </c>
      <c r="X188" s="75" t="e">
        <f>IF((W188=0)," ",U188/W188)</f>
        <v>#N/A</v>
      </c>
      <c r="Y188" s="76" t="e">
        <f>IF(AND(SUM(BB188:BE188)=0,OR(E188=0,E188=" ",SUM(BB186:BE189)=0))," ",SUM(BB188:BE188))</f>
        <v>#N/A</v>
      </c>
      <c r="Z188" s="77" t="str">
        <f>IF(ISERROR(RANK(Y188,Y186:Y189,0))=TRUE," ",IF(OR(AND(I188="x",L188="x"),AND(I188="x",R188="x"),AND(L188="x",R188="x")),0,RANK(Y188,Y186:Y189,0)))</f>
        <v xml:space="preserve"> </v>
      </c>
      <c r="AA188" s="15" t="s">
        <v>33</v>
      </c>
      <c r="AB188" s="2" t="s">
        <v>34</v>
      </c>
      <c r="AC188" s="2"/>
      <c r="AD188" s="2"/>
      <c r="AE188" s="2" t="str">
        <f>CONCATENATE(4,3,AD185,C185,1)</f>
        <v>43X1</v>
      </c>
      <c r="AF188" s="2" t="str">
        <f>E185</f>
        <v>X</v>
      </c>
      <c r="AG188" s="58">
        <f>IF(AS187=0,0,AS187+1)</f>
        <v>0</v>
      </c>
      <c r="AH188" s="58"/>
      <c r="AI188" s="58" t="s">
        <v>35</v>
      </c>
      <c r="AJ188" s="58"/>
      <c r="AK188" s="60" t="e">
        <f>VLOOKUP(CONCATENATE(AF188,MID(AI188,2,1)),[1]vylosovanie!$C$10:$J$209,8,0)</f>
        <v>#N/A</v>
      </c>
      <c r="AL188" s="60" t="e">
        <f>VLOOKUP(CONCATENATE(AF188,RIGHT(AI188,1)),[1]vylosovanie!$C$10:$J$209,8,0)</f>
        <v>#N/A</v>
      </c>
      <c r="AM188" s="58" t="e">
        <f>VLOOKUP(CONCATENATE(AF188,VLOOKUP(AI188,$BU$6:$BV$11,2,0)),[1]vylosovanie!$C$10:$J$209,8,0)</f>
        <v>#N/A</v>
      </c>
      <c r="AN188" s="8"/>
      <c r="AO188" s="61"/>
      <c r="AP188" s="61"/>
      <c r="AQ188" s="61" t="str">
        <f>CONCATENATE(4,3,AD185,C185,2)</f>
        <v>43X2</v>
      </c>
      <c r="AR188" s="61" t="str">
        <f>E185</f>
        <v>X</v>
      </c>
      <c r="AS188" s="58">
        <f>IF(AG188=0,0,AG188+1)</f>
        <v>0</v>
      </c>
      <c r="AT188" s="58"/>
      <c r="AU188" s="58" t="s">
        <v>36</v>
      </c>
      <c r="AV188" s="58"/>
      <c r="AW188" s="60" t="e">
        <f>VLOOKUP(CONCATENATE(AR188,MID(AU188,2,1)),[1]vylosovanie!$C$10:$J$209,8,0)</f>
        <v>#N/A</v>
      </c>
      <c r="AX188" s="60" t="e">
        <f>VLOOKUP(CONCATENATE(AR188,RIGHT(AU188,1)),[1]vylosovanie!$C$10:$J$209,8,0)</f>
        <v>#N/A</v>
      </c>
      <c r="AY188" s="58" t="e">
        <f>VLOOKUP(CONCATENATE(AR188,VLOOKUP(AU188,$BU$6:$BV$11,2,0)),[1]vylosovanie!$C$10:$J$209,8,0)</f>
        <v>#N/A</v>
      </c>
      <c r="AZ188" s="8"/>
      <c r="BB188" s="39" t="e">
        <f>IF(OR(I188="x",I188="X",I188=""),0,IF(I188=3,2,1))</f>
        <v>#N/A</v>
      </c>
      <c r="BC188" s="39" t="e">
        <f>IF(OR(L188="x",L188="X",L188=""),0,IF(L188=3,2,1))</f>
        <v>#N/A</v>
      </c>
      <c r="BD188" s="39"/>
      <c r="BE188" s="39" t="e">
        <f>IF(OR(R188="x",R188="X",R188=""),0,IF(R188=3,2,1))</f>
        <v>#N/A</v>
      </c>
      <c r="BG188" s="62" t="e">
        <f>IF(OR(I188="x",I188="X"),0,I188)</f>
        <v>#N/A</v>
      </c>
      <c r="BH188" s="62" t="e">
        <f>IF(OR(L188="x",L188="X"),0,L188)</f>
        <v>#N/A</v>
      </c>
      <c r="BI188" s="62"/>
      <c r="BJ188" s="62" t="e">
        <f>IF(OR(R188="x",R188="X"),0,R188)</f>
        <v>#N/A</v>
      </c>
      <c r="BK188" s="63"/>
      <c r="BL188" s="62" t="e">
        <f>IF(OR(K188="x",K188="X"),0,K188)</f>
        <v>#N/A</v>
      </c>
      <c r="BM188" s="62" t="e">
        <f>IF(OR(N188="x",N188="X"),0,N188)</f>
        <v>#N/A</v>
      </c>
      <c r="BN188" s="62"/>
      <c r="BO188" s="62" t="e">
        <f>IF(OR(T188="x",T188="X"),0,T188)</f>
        <v>#N/A</v>
      </c>
      <c r="BP188" s="41"/>
    </row>
    <row r="189" spans="1:68" s="15" customFormat="1" ht="45.75" thickBot="1">
      <c r="A189" s="11" t="str">
        <f>CONCATENATE(E185," 2-4")</f>
        <v>X 2-4</v>
      </c>
      <c r="B189" s="15" t="str">
        <f>CONCATENATE(E185,D189)</f>
        <v>X4</v>
      </c>
      <c r="C189" s="43"/>
      <c r="D189" s="44">
        <v>4</v>
      </c>
      <c r="E189" s="45" t="str">
        <f>IF(ISERROR(VLOOKUP($B189,[1]vylosovanie!$C$10:$M$269,8,0))=TRUE," ",VLOOKUP($B189,[1]vylosovanie!$C$10:$M$269,8,0))</f>
        <v xml:space="preserve"> </v>
      </c>
      <c r="F189" s="45" t="str">
        <f>IF(ISERROR(VLOOKUP($B189,[1]vylosovanie!$C$10:$M$269,9,0))=TRUE," ",VLOOKUP($B189,[1]vylosovanie!$C$10:$M$269,9,0))</f>
        <v xml:space="preserve"> </v>
      </c>
      <c r="G189" s="45" t="str">
        <f>IF(ISERROR(VLOOKUP($B189,[1]vylosovanie!$C$10:$M$269,10,0))=TRUE," ",VLOOKUP($B189,[1]vylosovanie!$C$10:$M$269,10,0))</f>
        <v xml:space="preserve"> </v>
      </c>
      <c r="H189" s="45" t="str">
        <f>IF(ISERROR(VLOOKUP($B189,[1]vylosovanie!$C$10:$M$269,11,0))=TRUE," ",VLOOKUP($B189,[1]vylosovanie!$C$10:$M$269,11,0))</f>
        <v xml:space="preserve"> </v>
      </c>
      <c r="I189" s="81" t="e">
        <f>T186</f>
        <v>#N/A</v>
      </c>
      <c r="J189" s="82" t="s">
        <v>24</v>
      </c>
      <c r="K189" s="83" t="e">
        <f>R186</f>
        <v>#N/A</v>
      </c>
      <c r="L189" s="84" t="e">
        <f>T187</f>
        <v>#N/A</v>
      </c>
      <c r="M189" s="85" t="s">
        <v>24</v>
      </c>
      <c r="N189" s="86" t="e">
        <f>R187</f>
        <v>#N/A</v>
      </c>
      <c r="O189" s="84" t="e">
        <f>T188</f>
        <v>#N/A</v>
      </c>
      <c r="P189" s="85" t="s">
        <v>24</v>
      </c>
      <c r="Q189" s="86" t="e">
        <f>R188</f>
        <v>#N/A</v>
      </c>
      <c r="R189" s="87"/>
      <c r="S189" s="88"/>
      <c r="T189" s="88"/>
      <c r="U189" s="89" t="e">
        <f>SUM(BG189:BJ189)</f>
        <v>#N/A</v>
      </c>
      <c r="V189" s="90" t="s">
        <v>24</v>
      </c>
      <c r="W189" s="89" t="e">
        <f>SUM(BL189:BO189)</f>
        <v>#N/A</v>
      </c>
      <c r="X189" s="91" t="e">
        <f>IF((W189=0)," ",U189/W189)</f>
        <v>#N/A</v>
      </c>
      <c r="Y189" s="92" t="e">
        <f>IF(AND(SUM(BB189:BE189)=0,OR(E189=0,E189=" ",SUM(BB186:BE189)=0))," ",SUM(BB189:BE189))</f>
        <v>#N/A</v>
      </c>
      <c r="Z189" s="93" t="str">
        <f>IF(ISERROR(RANK(Y189,Y186:Y189,0))=TRUE," ",IF(OR(AND(I189="x",L189="x"),AND(I189="x",O189="x"),AND(L189="x",O189="x")),0,RANK(Y189,Y186:Y189,0)))</f>
        <v xml:space="preserve"> </v>
      </c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3"/>
      <c r="AP189" s="3"/>
      <c r="AQ189" s="3"/>
      <c r="AR189" s="3"/>
      <c r="AS189" s="2"/>
      <c r="AT189" s="2"/>
      <c r="AU189" s="2"/>
      <c r="AV189" s="2"/>
      <c r="AW189" s="2"/>
      <c r="AX189" s="2"/>
      <c r="AY189" s="2"/>
      <c r="AZ189" s="2"/>
      <c r="BB189" s="39" t="e">
        <f>IF(OR(I189="x",I189="X",I189=""),0,IF(I189=3,2,1))</f>
        <v>#N/A</v>
      </c>
      <c r="BC189" s="39" t="e">
        <f>IF(OR(L189="x",L189="X",L189=""),0,IF(L189=3,2,1))</f>
        <v>#N/A</v>
      </c>
      <c r="BD189" s="39" t="e">
        <f>IF(OR(O189="x",O189="X",O189=""),0,IF(O189=3,2,1))</f>
        <v>#N/A</v>
      </c>
      <c r="BE189" s="39"/>
      <c r="BG189" s="62" t="e">
        <f>IF(OR(I189="x",I189="X"),0,I189)</f>
        <v>#N/A</v>
      </c>
      <c r="BH189" s="62" t="e">
        <f>IF(OR(L189="x",L189="X"),0,L189)</f>
        <v>#N/A</v>
      </c>
      <c r="BI189" s="62" t="e">
        <f>IF(OR(O189="x",O189="X"),0,O189)</f>
        <v>#N/A</v>
      </c>
      <c r="BJ189" s="62"/>
      <c r="BK189" s="63"/>
      <c r="BL189" s="62" t="e">
        <f>IF(OR(K189="x",K189="X"),0,K189)</f>
        <v>#N/A</v>
      </c>
      <c r="BM189" s="62" t="e">
        <f>IF(OR(N189="x",N189="X"),0,N189)</f>
        <v>#N/A</v>
      </c>
      <c r="BN189" s="62" t="e">
        <f>IF(OR(Q189="x",Q189="X"),0,Q189)</f>
        <v>#N/A</v>
      </c>
      <c r="BO189" s="62"/>
      <c r="BP189" s="41"/>
    </row>
    <row r="190" spans="1:68" ht="45.75" thickBot="1">
      <c r="A190" s="11" t="str">
        <f>CONCATENATE(E185," 3-4")</f>
        <v>X 3-4</v>
      </c>
    </row>
    <row r="191" spans="1:68" s="15" customFormat="1" ht="90.75" thickBot="1">
      <c r="A191" s="11" t="str">
        <f>CONCATENATE(E191," 1-2")</f>
        <v>X 1-2</v>
      </c>
      <c r="C191" s="28" t="str">
        <f>IF(C185="X","X",IF(C185-$B$1&gt;=[1]vylosovanie!$O$2,"X",C185+1))</f>
        <v>X</v>
      </c>
      <c r="D191" s="2" t="s">
        <v>6</v>
      </c>
      <c r="E191" s="29" t="str">
        <f>IF(C191="X","X",VLOOKUP(C191,[1]vylosovanie!$T$10:$U$99,2,0))</f>
        <v>X</v>
      </c>
      <c r="F191" s="30" t="s">
        <v>7</v>
      </c>
      <c r="G191" s="6" t="s">
        <v>8</v>
      </c>
      <c r="H191" s="6" t="s">
        <v>9</v>
      </c>
      <c r="I191" s="31">
        <v>1</v>
      </c>
      <c r="J191" s="32"/>
      <c r="K191" s="33"/>
      <c r="L191" s="31">
        <v>2</v>
      </c>
      <c r="M191" s="32"/>
      <c r="N191" s="33"/>
      <c r="O191" s="31">
        <v>3</v>
      </c>
      <c r="P191" s="32"/>
      <c r="Q191" s="33"/>
      <c r="R191" s="31">
        <v>4</v>
      </c>
      <c r="S191" s="32"/>
      <c r="T191" s="33"/>
      <c r="U191" s="34" t="s">
        <v>10</v>
      </c>
      <c r="V191" s="35"/>
      <c r="W191" s="36"/>
      <c r="X191" s="37" t="s">
        <v>11</v>
      </c>
      <c r="Y191" s="37" t="s">
        <v>12</v>
      </c>
      <c r="Z191" s="37" t="s">
        <v>13</v>
      </c>
      <c r="AA191" s="2" t="s">
        <v>14</v>
      </c>
      <c r="AB191" s="2"/>
      <c r="AD191" s="2" t="str">
        <f>IF(C191&lt;10,0,"")</f>
        <v/>
      </c>
      <c r="AE191" s="2" t="s">
        <v>15</v>
      </c>
      <c r="AF191" s="2"/>
      <c r="AG191" s="38" t="s">
        <v>16</v>
      </c>
      <c r="AH191" s="39" t="s">
        <v>17</v>
      </c>
      <c r="AI191" s="39" t="s">
        <v>18</v>
      </c>
      <c r="AJ191" s="39" t="s">
        <v>19</v>
      </c>
      <c r="AK191" s="39" t="s">
        <v>20</v>
      </c>
      <c r="AL191" s="39" t="s">
        <v>20</v>
      </c>
      <c r="AM191" s="39" t="s">
        <v>21</v>
      </c>
      <c r="AN191" s="10"/>
      <c r="AO191" s="40"/>
      <c r="AP191" s="40" t="str">
        <f>IF(C191&lt;10,0,"")</f>
        <v/>
      </c>
      <c r="AQ191" s="2" t="s">
        <v>15</v>
      </c>
      <c r="AR191" s="40"/>
      <c r="AS191" s="38" t="s">
        <v>16</v>
      </c>
      <c r="AT191" s="39" t="s">
        <v>17</v>
      </c>
      <c r="AU191" s="39" t="s">
        <v>18</v>
      </c>
      <c r="AV191" s="39" t="s">
        <v>19</v>
      </c>
      <c r="AW191" s="39" t="s">
        <v>20</v>
      </c>
      <c r="AX191" s="39" t="s">
        <v>20</v>
      </c>
      <c r="AY191" s="39" t="s">
        <v>21</v>
      </c>
      <c r="AZ191" s="10"/>
      <c r="BB191" s="6">
        <v>1</v>
      </c>
      <c r="BC191" s="6">
        <v>2</v>
      </c>
      <c r="BD191" s="6">
        <v>3</v>
      </c>
      <c r="BE191" s="6">
        <v>4</v>
      </c>
      <c r="BG191" s="15" t="s">
        <v>22</v>
      </c>
      <c r="BI191" s="8"/>
      <c r="BJ191" s="41"/>
      <c r="BK191" s="42"/>
      <c r="BL191" s="15" t="s">
        <v>23</v>
      </c>
      <c r="BN191" s="8"/>
      <c r="BO191" s="41"/>
      <c r="BP191" s="41"/>
    </row>
    <row r="192" spans="1:68" s="15" customFormat="1" ht="45.75" thickBot="1">
      <c r="A192" s="11" t="str">
        <f>CONCATENATE(E191," 1-3")</f>
        <v>X 1-3</v>
      </c>
      <c r="B192" s="15" t="str">
        <f>CONCATENATE(E191,D192)</f>
        <v>X1</v>
      </c>
      <c r="C192" s="43" t="str">
        <f>$E$1</f>
        <v>MŽ</v>
      </c>
      <c r="D192" s="44">
        <v>1</v>
      </c>
      <c r="E192" s="45" t="str">
        <f>IF(ISERROR(VLOOKUP($B192,[1]vylosovanie!$C$10:$M$269,8,0))=TRUE," ",VLOOKUP($B192,[1]vylosovanie!$C$10:$M$269,8,0))</f>
        <v xml:space="preserve"> </v>
      </c>
      <c r="F192" s="45" t="str">
        <f>IF(ISERROR(VLOOKUP($B192,[1]vylosovanie!$C$10:$M$269,9,0))=TRUE," ",VLOOKUP($B192,[1]vylosovanie!$C$10:$M$269,9,0))</f>
        <v xml:space="preserve"> </v>
      </c>
      <c r="G192" s="45" t="str">
        <f>IF(ISERROR(VLOOKUP($B192,[1]vylosovanie!$C$10:$M$269,10,0))=TRUE," ",VLOOKUP($B192,[1]vylosovanie!$C$10:$M$269,10,0))</f>
        <v xml:space="preserve"> </v>
      </c>
      <c r="H192" s="45" t="str">
        <f>IF(ISERROR(VLOOKUP($B192,[1]vylosovanie!$C$10:$M$269,11,0))=TRUE," ",VLOOKUP($B192,[1]vylosovanie!$C$10:$M$269,11,0))</f>
        <v xml:space="preserve"> </v>
      </c>
      <c r="I192" s="46"/>
      <c r="J192" s="47"/>
      <c r="K192" s="48"/>
      <c r="L192" s="49" t="e">
        <f>VLOOKUP(A191,'[1]zapisy skupiny'!$A$5:$AA$6403,26,0)</f>
        <v>#N/A</v>
      </c>
      <c r="M192" s="50" t="s">
        <v>24</v>
      </c>
      <c r="N192" s="51" t="e">
        <f>VLOOKUP(A191,'[1]zapisy skupiny'!$A$5:$AA$6403,27,0)</f>
        <v>#N/A</v>
      </c>
      <c r="O192" s="49" t="e">
        <f>VLOOKUP(A192,'[1]zapisy skupiny'!$A$5:$AA$6403,26,0)</f>
        <v>#N/A</v>
      </c>
      <c r="P192" s="50" t="s">
        <v>24</v>
      </c>
      <c r="Q192" s="51" t="e">
        <f>VLOOKUP(A192,'[1]zapisy skupiny'!$A$5:$AA$6403,27,0)</f>
        <v>#N/A</v>
      </c>
      <c r="R192" s="49" t="e">
        <f>VLOOKUP(A193,'[1]zapisy skupiny'!$A$5:$AA$6403,26,0)</f>
        <v>#N/A</v>
      </c>
      <c r="S192" s="50" t="s">
        <v>24</v>
      </c>
      <c r="T192" s="52" t="e">
        <f>VLOOKUP(A193,'[1]zapisy skupiny'!$A$5:$AA$6403,27,0)</f>
        <v>#N/A</v>
      </c>
      <c r="U192" s="53" t="e">
        <f>SUM(BG192:BJ192)</f>
        <v>#N/A</v>
      </c>
      <c r="V192" s="54" t="s">
        <v>24</v>
      </c>
      <c r="W192" s="53" t="e">
        <f>SUM(BL192:BO192)</f>
        <v>#N/A</v>
      </c>
      <c r="X192" s="55" t="e">
        <f>IF((W192=0)," ",U192/W192)</f>
        <v>#N/A</v>
      </c>
      <c r="Y192" s="56" t="e">
        <f>IF(AND(SUM(BB192:BE192)=0,OR(E192=0,E192=" ",SUM(BB192:BE195)=0))," ",SUM(BB192:BE192))</f>
        <v>#N/A</v>
      </c>
      <c r="Z192" s="57" t="str">
        <f>IF(ISERROR(RANK(Y192,Y192:Y195,0))=TRUE," ",IF(OR(AND(O192="x",L192="x"),AND(L192="x",R192="x"),AND(R192="x",O192="x")),0,RANK(Y192,Y192:Y195,0)))</f>
        <v xml:space="preserve"> </v>
      </c>
      <c r="AA192" s="15" t="s">
        <v>25</v>
      </c>
      <c r="AB192" s="2" t="s">
        <v>26</v>
      </c>
      <c r="AC192" s="2"/>
      <c r="AD192" s="2"/>
      <c r="AE192" s="2" t="str">
        <f>CONCATENATE(4,1,AD191,C191,1)</f>
        <v>41X1</v>
      </c>
      <c r="AF192" s="2" t="str">
        <f>E191</f>
        <v>X</v>
      </c>
      <c r="AG192" s="58">
        <f>IF(C191="X",0,AG187+1)</f>
        <v>0</v>
      </c>
      <c r="AH192" s="58"/>
      <c r="AI192" s="59" t="s">
        <v>27</v>
      </c>
      <c r="AJ192" s="58"/>
      <c r="AK192" s="60" t="e">
        <f>VLOOKUP(CONCATENATE(AF192,MID(AI192,2,1)),[1]vylosovanie!$C$10:$J$209,8,0)</f>
        <v>#N/A</v>
      </c>
      <c r="AL192" s="60" t="e">
        <f>VLOOKUP(CONCATENATE(AF192,RIGHT(AI192,1)),[1]vylosovanie!$C$10:$J$209,8,0)</f>
        <v>#N/A</v>
      </c>
      <c r="AM192" s="58" t="e">
        <f>VLOOKUP(CONCATENATE(AF192,VLOOKUP(AI192,$BU$6:$BV$11,2,0)),[1]vylosovanie!$C$10:$J$209,8,0)</f>
        <v>#N/A</v>
      </c>
      <c r="AN192" s="8"/>
      <c r="AO192" s="61"/>
      <c r="AP192" s="61"/>
      <c r="AQ192" s="61" t="str">
        <f>CONCATENATE(4,1,AD191,C191,2)</f>
        <v>41X2</v>
      </c>
      <c r="AR192" s="61" t="str">
        <f>E191</f>
        <v>X</v>
      </c>
      <c r="AS192" s="58">
        <f>IF(AG192=0,0,AG192+1)</f>
        <v>0</v>
      </c>
      <c r="AT192" s="58"/>
      <c r="AU192" s="58" t="s">
        <v>28</v>
      </c>
      <c r="AV192" s="58"/>
      <c r="AW192" s="60" t="e">
        <f>VLOOKUP(CONCATENATE(AR192,MID(AU192,2,1)),[1]vylosovanie!$C$10:$J$209,8,0)</f>
        <v>#N/A</v>
      </c>
      <c r="AX192" s="60" t="e">
        <f>VLOOKUP(CONCATENATE(AR192,RIGHT(AU192,1)),[1]vylosovanie!$C$10:$J$209,8,0)</f>
        <v>#N/A</v>
      </c>
      <c r="AY192" s="58" t="e">
        <f>VLOOKUP(CONCATENATE(AR192,VLOOKUP(AU192,$BU$6:$BV$11,2,0)),[1]vylosovanie!$C$10:$J$209,8,0)</f>
        <v>#N/A</v>
      </c>
      <c r="AZ192" s="8"/>
      <c r="BB192" s="39"/>
      <c r="BC192" s="39" t="e">
        <f>IF(OR(L192="x",L192="X",L192=""),0,IF(L192=3,2,1))</f>
        <v>#N/A</v>
      </c>
      <c r="BD192" s="39" t="e">
        <f>IF(OR(O192="x",O192="X",O192=""),0,IF(O192=3,2,1))</f>
        <v>#N/A</v>
      </c>
      <c r="BE192" s="39" t="e">
        <f>IF(OR(R192="x",R192="X",R192=""),0,IF(R192=3,2,1))</f>
        <v>#N/A</v>
      </c>
      <c r="BG192" s="62"/>
      <c r="BH192" s="62" t="e">
        <f>IF(OR(L192="x",L192="X"),0,L192)</f>
        <v>#N/A</v>
      </c>
      <c r="BI192" s="62" t="e">
        <f>IF(OR(O192="x",O192="X"),0,O192)</f>
        <v>#N/A</v>
      </c>
      <c r="BJ192" s="62" t="e">
        <f>IF(OR(R192="x",R192="X"),0,R192)</f>
        <v>#N/A</v>
      </c>
      <c r="BK192" s="63"/>
      <c r="BL192" s="62"/>
      <c r="BM192" s="62" t="e">
        <f>IF(OR(N192="x",N192="X"),0,N192)</f>
        <v>#N/A</v>
      </c>
      <c r="BN192" s="62" t="e">
        <f>IF(OR(Q192="x",Q192="X"),0,Q192)</f>
        <v>#N/A</v>
      </c>
      <c r="BO192" s="62" t="e">
        <f>IF(OR(T192="x",T192="X"),0,T192)</f>
        <v>#N/A</v>
      </c>
      <c r="BP192" s="41"/>
    </row>
    <row r="193" spans="1:68" s="15" customFormat="1" ht="45.75" thickBot="1">
      <c r="A193" s="11" t="str">
        <f>CONCATENATE(E191," 1-4")</f>
        <v>X 1-4</v>
      </c>
      <c r="B193" s="15" t="str">
        <f>CONCATENATE(E191,D193)</f>
        <v>X2</v>
      </c>
      <c r="C193" s="43"/>
      <c r="D193" s="44">
        <v>2</v>
      </c>
      <c r="E193" s="45" t="str">
        <f>IF(ISERROR(VLOOKUP($B193,[1]vylosovanie!$C$10:$M$269,8,0))=TRUE," ",VLOOKUP($B193,[1]vylosovanie!$C$10:$M$269,8,0))</f>
        <v xml:space="preserve"> </v>
      </c>
      <c r="F193" s="45" t="str">
        <f>IF(ISERROR(VLOOKUP($B193,[1]vylosovanie!$C$10:$M$269,9,0))=TRUE," ",VLOOKUP($B193,[1]vylosovanie!$C$10:$M$269,9,0))</f>
        <v xml:space="preserve"> </v>
      </c>
      <c r="G193" s="45" t="str">
        <f>IF(ISERROR(VLOOKUP($B193,[1]vylosovanie!$C$10:$M$269,10,0))=TRUE," ",VLOOKUP($B193,[1]vylosovanie!$C$10:$M$269,10,0))</f>
        <v xml:space="preserve"> </v>
      </c>
      <c r="H193" s="45" t="str">
        <f>IF(ISERROR(VLOOKUP($B193,[1]vylosovanie!$C$10:$M$269,11,0))=TRUE," ",VLOOKUP($B193,[1]vylosovanie!$C$10:$M$269,11,0))</f>
        <v xml:space="preserve"> </v>
      </c>
      <c r="I193" s="64" t="e">
        <f>N192</f>
        <v>#N/A</v>
      </c>
      <c r="J193" s="65" t="s">
        <v>24</v>
      </c>
      <c r="K193" s="66" t="e">
        <f>L192</f>
        <v>#N/A</v>
      </c>
      <c r="L193" s="67"/>
      <c r="M193" s="68"/>
      <c r="N193" s="69"/>
      <c r="O193" s="70" t="e">
        <f>VLOOKUP(A194,'[1]zapisy skupiny'!$A$5:$AA$6403,26,0)</f>
        <v>#N/A</v>
      </c>
      <c r="P193" s="65" t="s">
        <v>24</v>
      </c>
      <c r="Q193" s="71" t="e">
        <f>VLOOKUP(A194,'[1]zapisy skupiny'!$A$5:$AA$6403,27,0)</f>
        <v>#N/A</v>
      </c>
      <c r="R193" s="70" t="e">
        <f>VLOOKUP(A195,'[1]zapisy skupiny'!$A$5:$AA$6403,26,0)</f>
        <v>#N/A</v>
      </c>
      <c r="S193" s="65" t="s">
        <v>24</v>
      </c>
      <c r="T193" s="72" t="e">
        <f>VLOOKUP(A195,'[1]zapisy skupiny'!$A$5:$AA$6403,27,0)</f>
        <v>#N/A</v>
      </c>
      <c r="U193" s="73" t="e">
        <f>SUM(BG193:BJ193)</f>
        <v>#N/A</v>
      </c>
      <c r="V193" s="74" t="s">
        <v>24</v>
      </c>
      <c r="W193" s="73" t="e">
        <f>SUM(BL193:BO193)</f>
        <v>#N/A</v>
      </c>
      <c r="X193" s="75" t="e">
        <f>IF((W193=0)," ",U193/W193)</f>
        <v>#N/A</v>
      </c>
      <c r="Y193" s="76" t="e">
        <f>IF(AND(SUM(BB193:BE193)=0,OR(E193=0,E193=" ",SUM(BB192:BE195)=0))," ",SUM(BB193:BE193))</f>
        <v>#N/A</v>
      </c>
      <c r="Z193" s="77" t="str">
        <f>IF(ISERROR(RANK(Y193,Y192:Y195,0))=TRUE," ",IF(OR(AND(I193="x",O193="x"),AND(I193="x",R193="x"),AND(R193="x",O193="x")),0,RANK(Y193,Y192:Y195,0)))</f>
        <v xml:space="preserve"> </v>
      </c>
      <c r="AA193" s="15" t="s">
        <v>29</v>
      </c>
      <c r="AB193" s="2" t="s">
        <v>30</v>
      </c>
      <c r="AC193" s="2"/>
      <c r="AD193" s="2"/>
      <c r="AE193" s="2" t="str">
        <f>CONCATENATE(4,2,AD191,C191,1)</f>
        <v>42X1</v>
      </c>
      <c r="AF193" s="2" t="str">
        <f>E191</f>
        <v>X</v>
      </c>
      <c r="AG193" s="58">
        <f>IF(AS192=0,0,AS192+1)</f>
        <v>0</v>
      </c>
      <c r="AH193" s="58"/>
      <c r="AI193" s="58" t="s">
        <v>31</v>
      </c>
      <c r="AJ193" s="58"/>
      <c r="AK193" s="60" t="e">
        <f>VLOOKUP(CONCATENATE(AF193,MID(AI193,2,1)),[1]vylosovanie!$C$10:$J$209,8,0)</f>
        <v>#N/A</v>
      </c>
      <c r="AL193" s="60" t="e">
        <f>VLOOKUP(CONCATENATE(AF193,RIGHT(AI193,1)),[1]vylosovanie!$C$10:$J$209,8,0)</f>
        <v>#N/A</v>
      </c>
      <c r="AM193" s="58" t="e">
        <f>VLOOKUP(CONCATENATE(AF193,VLOOKUP(AI193,$BU$6:$BV$11,2,0)),[1]vylosovanie!$C$10:$J$209,8,0)</f>
        <v>#N/A</v>
      </c>
      <c r="AN193" s="8"/>
      <c r="AO193" s="61"/>
      <c r="AP193" s="61"/>
      <c r="AQ193" s="61" t="str">
        <f>CONCATENATE(4,2,AD191,C191,2)</f>
        <v>42X2</v>
      </c>
      <c r="AR193" s="61" t="str">
        <f>E191</f>
        <v>X</v>
      </c>
      <c r="AS193" s="58">
        <f>IF(AG193=0,0,AG193+1)</f>
        <v>0</v>
      </c>
      <c r="AT193" s="58"/>
      <c r="AU193" s="58" t="s">
        <v>32</v>
      </c>
      <c r="AV193" s="58"/>
      <c r="AW193" s="60" t="e">
        <f>VLOOKUP(CONCATENATE(AR193,MID(AU193,2,1)),[1]vylosovanie!$C$10:$J$209,8,0)</f>
        <v>#N/A</v>
      </c>
      <c r="AX193" s="60" t="e">
        <f>VLOOKUP(CONCATENATE(AR193,RIGHT(AU193,1)),[1]vylosovanie!$C$10:$J$209,8,0)</f>
        <v>#N/A</v>
      </c>
      <c r="AY193" s="58" t="e">
        <f>VLOOKUP(CONCATENATE(AR193,VLOOKUP(AU193,$BU$6:$BV$11,2,0)),[1]vylosovanie!$C$10:$J$209,8,0)</f>
        <v>#N/A</v>
      </c>
      <c r="AZ193" s="8"/>
      <c r="BB193" s="39" t="e">
        <f>IF(OR(I193="x",I193="X",I193=""),0,IF(I193=3,2,1))</f>
        <v>#N/A</v>
      </c>
      <c r="BC193" s="39"/>
      <c r="BD193" s="39" t="e">
        <f>IF(OR(O193="x",O193="X",O193=""),0,IF(O193=3,2,1))</f>
        <v>#N/A</v>
      </c>
      <c r="BE193" s="39" t="e">
        <f>IF(OR(R193="x",R193="X",R193=""),0,IF(R193=3,2,1))</f>
        <v>#N/A</v>
      </c>
      <c r="BG193" s="62" t="e">
        <f>IF(OR(I193="x",I193="X"),0,I193)</f>
        <v>#N/A</v>
      </c>
      <c r="BH193" s="62"/>
      <c r="BI193" s="62" t="e">
        <f>IF(OR(O193="x",O193="X"),0,O193)</f>
        <v>#N/A</v>
      </c>
      <c r="BJ193" s="62" t="e">
        <f>IF(OR(R193="x",R193="X"),0,R193)</f>
        <v>#N/A</v>
      </c>
      <c r="BK193" s="63"/>
      <c r="BL193" s="62" t="e">
        <f>IF(OR(K193="x",K193="X"),0,K193)</f>
        <v>#N/A</v>
      </c>
      <c r="BM193" s="62"/>
      <c r="BN193" s="62" t="e">
        <f>IF(OR(Q193="x",Q193="X"),0,Q193)</f>
        <v>#N/A</v>
      </c>
      <c r="BO193" s="62" t="e">
        <f>IF(OR(T193="x",T193="X"),0,T193)</f>
        <v>#N/A</v>
      </c>
      <c r="BP193" s="41"/>
    </row>
    <row r="194" spans="1:68" s="15" customFormat="1" ht="45.75" thickBot="1">
      <c r="A194" s="11" t="str">
        <f>CONCATENATE(E191," 2-3")</f>
        <v>X 2-3</v>
      </c>
      <c r="B194" s="15" t="str">
        <f>CONCATENATE(E191,D194)</f>
        <v>X3</v>
      </c>
      <c r="C194" s="43"/>
      <c r="D194" s="44">
        <v>3</v>
      </c>
      <c r="E194" s="45" t="str">
        <f>IF(ISERROR(VLOOKUP($B194,[1]vylosovanie!$C$10:$M$269,8,0))=TRUE," ",VLOOKUP($B194,[1]vylosovanie!$C$10:$M$269,8,0))</f>
        <v xml:space="preserve"> </v>
      </c>
      <c r="F194" s="45" t="str">
        <f>IF(ISERROR(VLOOKUP($B194,[1]vylosovanie!$C$10:$M$269,9,0))=TRUE," ",VLOOKUP($B194,[1]vylosovanie!$C$10:$M$269,9,0))</f>
        <v xml:space="preserve"> </v>
      </c>
      <c r="G194" s="45" t="str">
        <f>IF(ISERROR(VLOOKUP($B194,[1]vylosovanie!$C$10:$M$269,10,0))=TRUE," ",VLOOKUP($B194,[1]vylosovanie!$C$10:$M$269,10,0))</f>
        <v xml:space="preserve"> </v>
      </c>
      <c r="H194" s="45" t="str">
        <f>IF(ISERROR(VLOOKUP($B194,[1]vylosovanie!$C$10:$M$269,11,0))=TRUE," ",VLOOKUP($B194,[1]vylosovanie!$C$10:$M$269,11,0))</f>
        <v xml:space="preserve"> </v>
      </c>
      <c r="I194" s="64" t="e">
        <f>Q192</f>
        <v>#N/A</v>
      </c>
      <c r="J194" s="65" t="s">
        <v>24</v>
      </c>
      <c r="K194" s="66" t="e">
        <f>O192</f>
        <v>#N/A</v>
      </c>
      <c r="L194" s="78" t="e">
        <f>Q193</f>
        <v>#N/A</v>
      </c>
      <c r="M194" s="79" t="s">
        <v>24</v>
      </c>
      <c r="N194" s="80" t="e">
        <f>O193</f>
        <v>#N/A</v>
      </c>
      <c r="O194" s="67"/>
      <c r="P194" s="68"/>
      <c r="Q194" s="69"/>
      <c r="R194" s="70" t="e">
        <f>VLOOKUP(A196,'[1]zapisy skupiny'!$A$5:$AA$6403,26,0)</f>
        <v>#N/A</v>
      </c>
      <c r="S194" s="65" t="s">
        <v>24</v>
      </c>
      <c r="T194" s="72" t="e">
        <f>VLOOKUP(A196,'[1]zapisy skupiny'!$A$5:$AA$6403,27,0)</f>
        <v>#N/A</v>
      </c>
      <c r="U194" s="73" t="e">
        <f>SUM(BG194:BJ194)</f>
        <v>#N/A</v>
      </c>
      <c r="V194" s="74" t="s">
        <v>24</v>
      </c>
      <c r="W194" s="73" t="e">
        <f>SUM(BL194:BO194)</f>
        <v>#N/A</v>
      </c>
      <c r="X194" s="75" t="e">
        <f>IF((W194=0)," ",U194/W194)</f>
        <v>#N/A</v>
      </c>
      <c r="Y194" s="76" t="e">
        <f>IF(AND(SUM(BB194:BE194)=0,OR(E194=0,E194=" ",SUM(BB192:BE195)=0))," ",SUM(BB194:BE194))</f>
        <v>#N/A</v>
      </c>
      <c r="Z194" s="77" t="str">
        <f>IF(ISERROR(RANK(Y194,Y192:Y195,0))=TRUE," ",IF(OR(AND(I194="x",L194="x"),AND(I194="x",R194="x"),AND(L194="x",R194="x")),0,RANK(Y194,Y192:Y195,0)))</f>
        <v xml:space="preserve"> </v>
      </c>
      <c r="AA194" s="15" t="s">
        <v>33</v>
      </c>
      <c r="AB194" s="2" t="s">
        <v>34</v>
      </c>
      <c r="AC194" s="2"/>
      <c r="AD194" s="2"/>
      <c r="AE194" s="2" t="str">
        <f>CONCATENATE(4,3,AD191,C191,1)</f>
        <v>43X1</v>
      </c>
      <c r="AF194" s="2" t="str">
        <f>E191</f>
        <v>X</v>
      </c>
      <c r="AG194" s="58">
        <f>IF(AS193=0,0,AS193+1)</f>
        <v>0</v>
      </c>
      <c r="AH194" s="58"/>
      <c r="AI194" s="58" t="s">
        <v>35</v>
      </c>
      <c r="AJ194" s="58"/>
      <c r="AK194" s="60" t="e">
        <f>VLOOKUP(CONCATENATE(AF194,MID(AI194,2,1)),[1]vylosovanie!$C$10:$J$209,8,0)</f>
        <v>#N/A</v>
      </c>
      <c r="AL194" s="60" t="e">
        <f>VLOOKUP(CONCATENATE(AF194,RIGHT(AI194,1)),[1]vylosovanie!$C$10:$J$209,8,0)</f>
        <v>#N/A</v>
      </c>
      <c r="AM194" s="58" t="e">
        <f>VLOOKUP(CONCATENATE(AF194,VLOOKUP(AI194,$BU$6:$BV$11,2,0)),[1]vylosovanie!$C$10:$J$209,8,0)</f>
        <v>#N/A</v>
      </c>
      <c r="AN194" s="8"/>
      <c r="AO194" s="61"/>
      <c r="AP194" s="61"/>
      <c r="AQ194" s="61" t="str">
        <f>CONCATENATE(4,3,AD191,C191,2)</f>
        <v>43X2</v>
      </c>
      <c r="AR194" s="61" t="str">
        <f>E191</f>
        <v>X</v>
      </c>
      <c r="AS194" s="58">
        <f>IF(AG194=0,0,AG194+1)</f>
        <v>0</v>
      </c>
      <c r="AT194" s="58"/>
      <c r="AU194" s="58" t="s">
        <v>36</v>
      </c>
      <c r="AV194" s="58"/>
      <c r="AW194" s="60" t="e">
        <f>VLOOKUP(CONCATENATE(AR194,MID(AU194,2,1)),[1]vylosovanie!$C$10:$J$209,8,0)</f>
        <v>#N/A</v>
      </c>
      <c r="AX194" s="60" t="e">
        <f>VLOOKUP(CONCATENATE(AR194,RIGHT(AU194,1)),[1]vylosovanie!$C$10:$J$209,8,0)</f>
        <v>#N/A</v>
      </c>
      <c r="AY194" s="58" t="e">
        <f>VLOOKUP(CONCATENATE(AR194,VLOOKUP(AU194,$BU$6:$BV$11,2,0)),[1]vylosovanie!$C$10:$J$209,8,0)</f>
        <v>#N/A</v>
      </c>
      <c r="AZ194" s="8"/>
      <c r="BB194" s="39" t="e">
        <f>IF(OR(I194="x",I194="X",I194=""),0,IF(I194=3,2,1))</f>
        <v>#N/A</v>
      </c>
      <c r="BC194" s="39" t="e">
        <f>IF(OR(L194="x",L194="X",L194=""),0,IF(L194=3,2,1))</f>
        <v>#N/A</v>
      </c>
      <c r="BD194" s="39"/>
      <c r="BE194" s="39" t="e">
        <f>IF(OR(R194="x",R194="X",R194=""),0,IF(R194=3,2,1))</f>
        <v>#N/A</v>
      </c>
      <c r="BG194" s="62" t="e">
        <f>IF(OR(I194="x",I194="X"),0,I194)</f>
        <v>#N/A</v>
      </c>
      <c r="BH194" s="62" t="e">
        <f>IF(OR(L194="x",L194="X"),0,L194)</f>
        <v>#N/A</v>
      </c>
      <c r="BI194" s="62"/>
      <c r="BJ194" s="62" t="e">
        <f>IF(OR(R194="x",R194="X"),0,R194)</f>
        <v>#N/A</v>
      </c>
      <c r="BK194" s="63"/>
      <c r="BL194" s="62" t="e">
        <f>IF(OR(K194="x",K194="X"),0,K194)</f>
        <v>#N/A</v>
      </c>
      <c r="BM194" s="62" t="e">
        <f>IF(OR(N194="x",N194="X"),0,N194)</f>
        <v>#N/A</v>
      </c>
      <c r="BN194" s="62"/>
      <c r="BO194" s="62" t="e">
        <f>IF(OR(T194="x",T194="X"),0,T194)</f>
        <v>#N/A</v>
      </c>
      <c r="BP194" s="41"/>
    </row>
    <row r="195" spans="1:68" s="15" customFormat="1" ht="45.75" thickBot="1">
      <c r="A195" s="11" t="str">
        <f>CONCATENATE(E191," 2-4")</f>
        <v>X 2-4</v>
      </c>
      <c r="B195" s="15" t="str">
        <f>CONCATENATE(E191,D195)</f>
        <v>X4</v>
      </c>
      <c r="C195" s="43"/>
      <c r="D195" s="44">
        <v>4</v>
      </c>
      <c r="E195" s="45" t="str">
        <f>IF(ISERROR(VLOOKUP($B195,[1]vylosovanie!$C$10:$M$269,8,0))=TRUE," ",VLOOKUP($B195,[1]vylosovanie!$C$10:$M$269,8,0))</f>
        <v xml:space="preserve"> </v>
      </c>
      <c r="F195" s="45" t="str">
        <f>IF(ISERROR(VLOOKUP($B195,[1]vylosovanie!$C$10:$M$269,9,0))=TRUE," ",VLOOKUP($B195,[1]vylosovanie!$C$10:$M$269,9,0))</f>
        <v xml:space="preserve"> </v>
      </c>
      <c r="G195" s="45" t="str">
        <f>IF(ISERROR(VLOOKUP($B195,[1]vylosovanie!$C$10:$M$269,10,0))=TRUE," ",VLOOKUP($B195,[1]vylosovanie!$C$10:$M$269,10,0))</f>
        <v xml:space="preserve"> </v>
      </c>
      <c r="H195" s="45" t="str">
        <f>IF(ISERROR(VLOOKUP($B195,[1]vylosovanie!$C$10:$M$269,11,0))=TRUE," ",VLOOKUP($B195,[1]vylosovanie!$C$10:$M$269,11,0))</f>
        <v xml:space="preserve"> </v>
      </c>
      <c r="I195" s="81" t="e">
        <f>T192</f>
        <v>#N/A</v>
      </c>
      <c r="J195" s="82" t="s">
        <v>24</v>
      </c>
      <c r="K195" s="83" t="e">
        <f>R192</f>
        <v>#N/A</v>
      </c>
      <c r="L195" s="84" t="e">
        <f>T193</f>
        <v>#N/A</v>
      </c>
      <c r="M195" s="85" t="s">
        <v>24</v>
      </c>
      <c r="N195" s="86" t="e">
        <f>R193</f>
        <v>#N/A</v>
      </c>
      <c r="O195" s="84" t="e">
        <f>T194</f>
        <v>#N/A</v>
      </c>
      <c r="P195" s="85" t="s">
        <v>24</v>
      </c>
      <c r="Q195" s="86" t="e">
        <f>R194</f>
        <v>#N/A</v>
      </c>
      <c r="R195" s="87"/>
      <c r="S195" s="88"/>
      <c r="T195" s="88"/>
      <c r="U195" s="89" t="e">
        <f>SUM(BG195:BJ195)</f>
        <v>#N/A</v>
      </c>
      <c r="V195" s="90" t="s">
        <v>24</v>
      </c>
      <c r="W195" s="89" t="e">
        <f>SUM(BL195:BO195)</f>
        <v>#N/A</v>
      </c>
      <c r="X195" s="91" t="e">
        <f>IF((W195=0)," ",U195/W195)</f>
        <v>#N/A</v>
      </c>
      <c r="Y195" s="92" t="e">
        <f>IF(AND(SUM(BB195:BE195)=0,OR(E195=0,E195=" ",SUM(BB192:BE195)=0))," ",SUM(BB195:BE195))</f>
        <v>#N/A</v>
      </c>
      <c r="Z195" s="93" t="str">
        <f>IF(ISERROR(RANK(Y195,Y192:Y195,0))=TRUE," ",IF(OR(AND(I195="x",L195="x"),AND(I195="x",O195="x"),AND(L195="x",O195="x")),0,RANK(Y195,Y192:Y195,0)))</f>
        <v xml:space="preserve"> </v>
      </c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3"/>
      <c r="AP195" s="3"/>
      <c r="AQ195" s="3"/>
      <c r="AR195" s="3"/>
      <c r="AS195" s="2"/>
      <c r="AT195" s="2"/>
      <c r="AU195" s="2"/>
      <c r="AV195" s="2"/>
      <c r="AW195" s="2"/>
      <c r="AX195" s="2"/>
      <c r="AY195" s="2"/>
      <c r="AZ195" s="2"/>
      <c r="BB195" s="39" t="e">
        <f>IF(OR(I195="x",I195="X",I195=""),0,IF(I195=3,2,1))</f>
        <v>#N/A</v>
      </c>
      <c r="BC195" s="39" t="e">
        <f>IF(OR(L195="x",L195="X",L195=""),0,IF(L195=3,2,1))</f>
        <v>#N/A</v>
      </c>
      <c r="BD195" s="39" t="e">
        <f>IF(OR(O195="x",O195="X",O195=""),0,IF(O195=3,2,1))</f>
        <v>#N/A</v>
      </c>
      <c r="BE195" s="39"/>
      <c r="BG195" s="62" t="e">
        <f>IF(OR(I195="x",I195="X"),0,I195)</f>
        <v>#N/A</v>
      </c>
      <c r="BH195" s="62" t="e">
        <f>IF(OR(L195="x",L195="X"),0,L195)</f>
        <v>#N/A</v>
      </c>
      <c r="BI195" s="62" t="e">
        <f>IF(OR(O195="x",O195="X"),0,O195)</f>
        <v>#N/A</v>
      </c>
      <c r="BJ195" s="62"/>
      <c r="BK195" s="63"/>
      <c r="BL195" s="62" t="e">
        <f>IF(OR(K195="x",K195="X"),0,K195)</f>
        <v>#N/A</v>
      </c>
      <c r="BM195" s="62" t="e">
        <f>IF(OR(N195="x",N195="X"),0,N195)</f>
        <v>#N/A</v>
      </c>
      <c r="BN195" s="62" t="e">
        <f>IF(OR(Q195="x",Q195="X"),0,Q195)</f>
        <v>#N/A</v>
      </c>
      <c r="BO195" s="62"/>
      <c r="BP195" s="41"/>
    </row>
    <row r="196" spans="1:68" ht="45.75" thickBot="1">
      <c r="A196" s="11" t="str">
        <f>CONCATENATE(E191," 3-4")</f>
        <v>X 3-4</v>
      </c>
    </row>
    <row r="197" spans="1:68" s="15" customFormat="1" ht="90.75" thickBot="1">
      <c r="A197" s="11" t="str">
        <f>CONCATENATE(E197," 1-2")</f>
        <v>X 1-2</v>
      </c>
      <c r="C197" s="28" t="str">
        <f>IF(C191="X","X",IF(C191-$B$1&gt;=[1]vylosovanie!$O$2,"X",C191+1))</f>
        <v>X</v>
      </c>
      <c r="D197" s="2" t="s">
        <v>6</v>
      </c>
      <c r="E197" s="29" t="str">
        <f>IF(C197="X","X",VLOOKUP(C197,[1]vylosovanie!$T$10:$U$99,2,0))</f>
        <v>X</v>
      </c>
      <c r="F197" s="30" t="s">
        <v>7</v>
      </c>
      <c r="G197" s="6" t="s">
        <v>8</v>
      </c>
      <c r="H197" s="6" t="s">
        <v>9</v>
      </c>
      <c r="I197" s="31">
        <v>1</v>
      </c>
      <c r="J197" s="32"/>
      <c r="K197" s="33"/>
      <c r="L197" s="31">
        <v>2</v>
      </c>
      <c r="M197" s="32"/>
      <c r="N197" s="33"/>
      <c r="O197" s="31">
        <v>3</v>
      </c>
      <c r="P197" s="32"/>
      <c r="Q197" s="33"/>
      <c r="R197" s="31">
        <v>4</v>
      </c>
      <c r="S197" s="32"/>
      <c r="T197" s="33"/>
      <c r="U197" s="34" t="s">
        <v>10</v>
      </c>
      <c r="V197" s="35"/>
      <c r="W197" s="36"/>
      <c r="X197" s="37" t="s">
        <v>11</v>
      </c>
      <c r="Y197" s="37" t="s">
        <v>12</v>
      </c>
      <c r="Z197" s="37" t="s">
        <v>13</v>
      </c>
      <c r="AA197" s="2" t="s">
        <v>14</v>
      </c>
      <c r="AB197" s="2"/>
      <c r="AD197" s="2" t="str">
        <f>IF(C197&lt;10,0,"")</f>
        <v/>
      </c>
      <c r="AE197" s="2" t="s">
        <v>15</v>
      </c>
      <c r="AF197" s="2"/>
      <c r="AG197" s="38" t="s">
        <v>16</v>
      </c>
      <c r="AH197" s="39" t="s">
        <v>17</v>
      </c>
      <c r="AI197" s="39" t="s">
        <v>18</v>
      </c>
      <c r="AJ197" s="39" t="s">
        <v>19</v>
      </c>
      <c r="AK197" s="39" t="s">
        <v>20</v>
      </c>
      <c r="AL197" s="39" t="s">
        <v>20</v>
      </c>
      <c r="AM197" s="39" t="s">
        <v>21</v>
      </c>
      <c r="AN197" s="10"/>
      <c r="AO197" s="40"/>
      <c r="AP197" s="40" t="str">
        <f>IF(C197&lt;10,0,"")</f>
        <v/>
      </c>
      <c r="AQ197" s="2" t="s">
        <v>15</v>
      </c>
      <c r="AR197" s="40"/>
      <c r="AS197" s="38" t="s">
        <v>16</v>
      </c>
      <c r="AT197" s="39" t="s">
        <v>17</v>
      </c>
      <c r="AU197" s="39" t="s">
        <v>18</v>
      </c>
      <c r="AV197" s="39" t="s">
        <v>19</v>
      </c>
      <c r="AW197" s="39" t="s">
        <v>20</v>
      </c>
      <c r="AX197" s="39" t="s">
        <v>20</v>
      </c>
      <c r="AY197" s="39" t="s">
        <v>21</v>
      </c>
      <c r="AZ197" s="10"/>
      <c r="BB197" s="6">
        <v>1</v>
      </c>
      <c r="BC197" s="6">
        <v>2</v>
      </c>
      <c r="BD197" s="6">
        <v>3</v>
      </c>
      <c r="BE197" s="6">
        <v>4</v>
      </c>
      <c r="BG197" s="15" t="s">
        <v>22</v>
      </c>
      <c r="BI197" s="8"/>
      <c r="BJ197" s="41"/>
      <c r="BK197" s="42"/>
      <c r="BL197" s="15" t="s">
        <v>23</v>
      </c>
      <c r="BN197" s="8"/>
      <c r="BO197" s="41"/>
      <c r="BP197" s="41"/>
    </row>
    <row r="198" spans="1:68" s="15" customFormat="1" ht="45.75" thickBot="1">
      <c r="A198" s="11" t="str">
        <f>CONCATENATE(E197," 1-3")</f>
        <v>X 1-3</v>
      </c>
      <c r="B198" s="15" t="str">
        <f>CONCATENATE(E197,D198)</f>
        <v>X1</v>
      </c>
      <c r="C198" s="43" t="str">
        <f>$E$1</f>
        <v>MŽ</v>
      </c>
      <c r="D198" s="44">
        <v>1</v>
      </c>
      <c r="E198" s="45" t="str">
        <f>IF(ISERROR(VLOOKUP($B198,[1]vylosovanie!$C$10:$M$269,8,0))=TRUE," ",VLOOKUP($B198,[1]vylosovanie!$C$10:$M$269,8,0))</f>
        <v xml:space="preserve"> </v>
      </c>
      <c r="F198" s="45" t="str">
        <f>IF(ISERROR(VLOOKUP($B198,[1]vylosovanie!$C$10:$M$269,9,0))=TRUE," ",VLOOKUP($B198,[1]vylosovanie!$C$10:$M$269,9,0))</f>
        <v xml:space="preserve"> </v>
      </c>
      <c r="G198" s="45" t="str">
        <f>IF(ISERROR(VLOOKUP($B198,[1]vylosovanie!$C$10:$M$269,10,0))=TRUE," ",VLOOKUP($B198,[1]vylosovanie!$C$10:$M$269,10,0))</f>
        <v xml:space="preserve"> </v>
      </c>
      <c r="H198" s="45" t="str">
        <f>IF(ISERROR(VLOOKUP($B198,[1]vylosovanie!$C$10:$M$269,11,0))=TRUE," ",VLOOKUP($B198,[1]vylosovanie!$C$10:$M$269,11,0))</f>
        <v xml:space="preserve"> </v>
      </c>
      <c r="I198" s="46"/>
      <c r="J198" s="47"/>
      <c r="K198" s="48"/>
      <c r="L198" s="49" t="e">
        <f>VLOOKUP(A197,'[1]zapisy skupiny'!$A$5:$AA$6403,26,0)</f>
        <v>#N/A</v>
      </c>
      <c r="M198" s="50" t="s">
        <v>24</v>
      </c>
      <c r="N198" s="51" t="e">
        <f>VLOOKUP(A197,'[1]zapisy skupiny'!$A$5:$AA$6403,27,0)</f>
        <v>#N/A</v>
      </c>
      <c r="O198" s="49" t="e">
        <f>VLOOKUP(A198,'[1]zapisy skupiny'!$A$5:$AA$6403,26,0)</f>
        <v>#N/A</v>
      </c>
      <c r="P198" s="50" t="s">
        <v>24</v>
      </c>
      <c r="Q198" s="51" t="e">
        <f>VLOOKUP(A198,'[1]zapisy skupiny'!$A$5:$AA$6403,27,0)</f>
        <v>#N/A</v>
      </c>
      <c r="R198" s="49" t="e">
        <f>VLOOKUP(A199,'[1]zapisy skupiny'!$A$5:$AA$6403,26,0)</f>
        <v>#N/A</v>
      </c>
      <c r="S198" s="50" t="s">
        <v>24</v>
      </c>
      <c r="T198" s="52" t="e">
        <f>VLOOKUP(A199,'[1]zapisy skupiny'!$A$5:$AA$6403,27,0)</f>
        <v>#N/A</v>
      </c>
      <c r="U198" s="53" t="e">
        <f>SUM(BG198:BJ198)</f>
        <v>#N/A</v>
      </c>
      <c r="V198" s="54" t="s">
        <v>24</v>
      </c>
      <c r="W198" s="53" t="e">
        <f>SUM(BL198:BO198)</f>
        <v>#N/A</v>
      </c>
      <c r="X198" s="55" t="e">
        <f>IF((W198=0)," ",U198/W198)</f>
        <v>#N/A</v>
      </c>
      <c r="Y198" s="56" t="e">
        <f>IF(AND(SUM(BB198:BE198)=0,OR(E198=0,E198=" ",SUM(BB198:BE201)=0))," ",SUM(BB198:BE198))</f>
        <v>#N/A</v>
      </c>
      <c r="Z198" s="57" t="str">
        <f>IF(ISERROR(RANK(Y198,Y198:Y201,0))=TRUE," ",IF(OR(AND(O198="x",L198="x"),AND(L198="x",R198="x"),AND(R198="x",O198="x")),0,RANK(Y198,Y198:Y201,0)))</f>
        <v xml:space="preserve"> </v>
      </c>
      <c r="AA198" s="15" t="s">
        <v>25</v>
      </c>
      <c r="AB198" s="2" t="s">
        <v>26</v>
      </c>
      <c r="AC198" s="2"/>
      <c r="AD198" s="2"/>
      <c r="AE198" s="2" t="str">
        <f>CONCATENATE(4,1,AD197,C197,1)</f>
        <v>41X1</v>
      </c>
      <c r="AF198" s="2" t="str">
        <f>E197</f>
        <v>X</v>
      </c>
      <c r="AG198" s="58">
        <f>IF(C197="X",0,AG193+1)</f>
        <v>0</v>
      </c>
      <c r="AH198" s="58"/>
      <c r="AI198" s="59" t="s">
        <v>27</v>
      </c>
      <c r="AJ198" s="58"/>
      <c r="AK198" s="60" t="e">
        <f>VLOOKUP(CONCATENATE(AF198,MID(AI198,2,1)),[1]vylosovanie!$C$10:$J$209,8,0)</f>
        <v>#N/A</v>
      </c>
      <c r="AL198" s="60" t="e">
        <f>VLOOKUP(CONCATENATE(AF198,RIGHT(AI198,1)),[1]vylosovanie!$C$10:$J$209,8,0)</f>
        <v>#N/A</v>
      </c>
      <c r="AM198" s="58" t="e">
        <f>VLOOKUP(CONCATENATE(AF198,VLOOKUP(AI198,$BU$6:$BV$11,2,0)),[1]vylosovanie!$C$10:$J$209,8,0)</f>
        <v>#N/A</v>
      </c>
      <c r="AN198" s="8"/>
      <c r="AO198" s="61"/>
      <c r="AP198" s="61"/>
      <c r="AQ198" s="61" t="str">
        <f>CONCATENATE(4,1,AD197,C197,2)</f>
        <v>41X2</v>
      </c>
      <c r="AR198" s="61" t="str">
        <f>E197</f>
        <v>X</v>
      </c>
      <c r="AS198" s="58">
        <f>IF(AG198=0,0,AG198+1)</f>
        <v>0</v>
      </c>
      <c r="AT198" s="58"/>
      <c r="AU198" s="58" t="s">
        <v>28</v>
      </c>
      <c r="AV198" s="58"/>
      <c r="AW198" s="60" t="e">
        <f>VLOOKUP(CONCATENATE(AR198,MID(AU198,2,1)),[1]vylosovanie!$C$10:$J$209,8,0)</f>
        <v>#N/A</v>
      </c>
      <c r="AX198" s="60" t="e">
        <f>VLOOKUP(CONCATENATE(AR198,RIGHT(AU198,1)),[1]vylosovanie!$C$10:$J$209,8,0)</f>
        <v>#N/A</v>
      </c>
      <c r="AY198" s="58" t="e">
        <f>VLOOKUP(CONCATENATE(AR198,VLOOKUP(AU198,$BU$6:$BV$11,2,0)),[1]vylosovanie!$C$10:$J$209,8,0)</f>
        <v>#N/A</v>
      </c>
      <c r="AZ198" s="8"/>
      <c r="BB198" s="39"/>
      <c r="BC198" s="39" t="e">
        <f>IF(OR(L198="x",L198="X",L198=""),0,IF(L198=3,2,1))</f>
        <v>#N/A</v>
      </c>
      <c r="BD198" s="39" t="e">
        <f>IF(OR(O198="x",O198="X",O198=""),0,IF(O198=3,2,1))</f>
        <v>#N/A</v>
      </c>
      <c r="BE198" s="39" t="e">
        <f>IF(OR(R198="x",R198="X",R198=""),0,IF(R198=3,2,1))</f>
        <v>#N/A</v>
      </c>
      <c r="BG198" s="62"/>
      <c r="BH198" s="62" t="e">
        <f>IF(OR(L198="x",L198="X"),0,L198)</f>
        <v>#N/A</v>
      </c>
      <c r="BI198" s="62" t="e">
        <f>IF(OR(O198="x",O198="X"),0,O198)</f>
        <v>#N/A</v>
      </c>
      <c r="BJ198" s="62" t="e">
        <f>IF(OR(R198="x",R198="X"),0,R198)</f>
        <v>#N/A</v>
      </c>
      <c r="BK198" s="63"/>
      <c r="BL198" s="62"/>
      <c r="BM198" s="62" t="e">
        <f>IF(OR(N198="x",N198="X"),0,N198)</f>
        <v>#N/A</v>
      </c>
      <c r="BN198" s="62" t="e">
        <f>IF(OR(Q198="x",Q198="X"),0,Q198)</f>
        <v>#N/A</v>
      </c>
      <c r="BO198" s="62" t="e">
        <f>IF(OR(T198="x",T198="X"),0,T198)</f>
        <v>#N/A</v>
      </c>
      <c r="BP198" s="41"/>
    </row>
    <row r="199" spans="1:68" s="15" customFormat="1" ht="45.75" thickBot="1">
      <c r="A199" s="11" t="str">
        <f>CONCATENATE(E197," 1-4")</f>
        <v>X 1-4</v>
      </c>
      <c r="B199" s="15" t="str">
        <f>CONCATENATE(E197,D199)</f>
        <v>X2</v>
      </c>
      <c r="C199" s="43"/>
      <c r="D199" s="44">
        <v>2</v>
      </c>
      <c r="E199" s="45" t="str">
        <f>IF(ISERROR(VLOOKUP($B199,[1]vylosovanie!$C$10:$M$269,8,0))=TRUE," ",VLOOKUP($B199,[1]vylosovanie!$C$10:$M$269,8,0))</f>
        <v xml:space="preserve"> </v>
      </c>
      <c r="F199" s="45" t="str">
        <f>IF(ISERROR(VLOOKUP($B199,[1]vylosovanie!$C$10:$M$269,9,0))=TRUE," ",VLOOKUP($B199,[1]vylosovanie!$C$10:$M$269,9,0))</f>
        <v xml:space="preserve"> </v>
      </c>
      <c r="G199" s="45" t="str">
        <f>IF(ISERROR(VLOOKUP($B199,[1]vylosovanie!$C$10:$M$269,10,0))=TRUE," ",VLOOKUP($B199,[1]vylosovanie!$C$10:$M$269,10,0))</f>
        <v xml:space="preserve"> </v>
      </c>
      <c r="H199" s="45" t="str">
        <f>IF(ISERROR(VLOOKUP($B199,[1]vylosovanie!$C$10:$M$269,11,0))=TRUE," ",VLOOKUP($B199,[1]vylosovanie!$C$10:$M$269,11,0))</f>
        <v xml:space="preserve"> </v>
      </c>
      <c r="I199" s="64" t="e">
        <f>N198</f>
        <v>#N/A</v>
      </c>
      <c r="J199" s="65" t="s">
        <v>24</v>
      </c>
      <c r="K199" s="66" t="e">
        <f>L198</f>
        <v>#N/A</v>
      </c>
      <c r="L199" s="67"/>
      <c r="M199" s="68"/>
      <c r="N199" s="69"/>
      <c r="O199" s="70" t="e">
        <f>VLOOKUP(A200,'[1]zapisy skupiny'!$A$5:$AA$6403,26,0)</f>
        <v>#N/A</v>
      </c>
      <c r="P199" s="65" t="s">
        <v>24</v>
      </c>
      <c r="Q199" s="71" t="e">
        <f>VLOOKUP(A200,'[1]zapisy skupiny'!$A$5:$AA$6403,27,0)</f>
        <v>#N/A</v>
      </c>
      <c r="R199" s="70" t="e">
        <f>VLOOKUP(A201,'[1]zapisy skupiny'!$A$5:$AA$6403,26,0)</f>
        <v>#N/A</v>
      </c>
      <c r="S199" s="65" t="s">
        <v>24</v>
      </c>
      <c r="T199" s="72" t="e">
        <f>VLOOKUP(A201,'[1]zapisy skupiny'!$A$5:$AA$6403,27,0)</f>
        <v>#N/A</v>
      </c>
      <c r="U199" s="73" t="e">
        <f>SUM(BG199:BJ199)</f>
        <v>#N/A</v>
      </c>
      <c r="V199" s="74" t="s">
        <v>24</v>
      </c>
      <c r="W199" s="73" t="e">
        <f>SUM(BL199:BO199)</f>
        <v>#N/A</v>
      </c>
      <c r="X199" s="75" t="e">
        <f>IF((W199=0)," ",U199/W199)</f>
        <v>#N/A</v>
      </c>
      <c r="Y199" s="76" t="e">
        <f>IF(AND(SUM(BB199:BE199)=0,OR(E199=0,E199=" ",SUM(BB198:BE201)=0))," ",SUM(BB199:BE199))</f>
        <v>#N/A</v>
      </c>
      <c r="Z199" s="77" t="str">
        <f>IF(ISERROR(RANK(Y199,Y198:Y201,0))=TRUE," ",IF(OR(AND(I199="x",O199="x"),AND(I199="x",R199="x"),AND(R199="x",O199="x")),0,RANK(Y199,Y198:Y201,0)))</f>
        <v xml:space="preserve"> </v>
      </c>
      <c r="AA199" s="15" t="s">
        <v>29</v>
      </c>
      <c r="AB199" s="2" t="s">
        <v>30</v>
      </c>
      <c r="AC199" s="2"/>
      <c r="AD199" s="2"/>
      <c r="AE199" s="2" t="str">
        <f>CONCATENATE(4,2,AD197,C197,1)</f>
        <v>42X1</v>
      </c>
      <c r="AF199" s="2" t="str">
        <f>E197</f>
        <v>X</v>
      </c>
      <c r="AG199" s="58">
        <f>IF(AS198=0,0,AS198+1)</f>
        <v>0</v>
      </c>
      <c r="AH199" s="58"/>
      <c r="AI199" s="58" t="s">
        <v>31</v>
      </c>
      <c r="AJ199" s="58"/>
      <c r="AK199" s="60" t="e">
        <f>VLOOKUP(CONCATENATE(AF199,MID(AI199,2,1)),[1]vylosovanie!$C$10:$J$209,8,0)</f>
        <v>#N/A</v>
      </c>
      <c r="AL199" s="60" t="e">
        <f>VLOOKUP(CONCATENATE(AF199,RIGHT(AI199,1)),[1]vylosovanie!$C$10:$J$209,8,0)</f>
        <v>#N/A</v>
      </c>
      <c r="AM199" s="58" t="e">
        <f>VLOOKUP(CONCATENATE(AF199,VLOOKUP(AI199,$BU$6:$BV$11,2,0)),[1]vylosovanie!$C$10:$J$209,8,0)</f>
        <v>#N/A</v>
      </c>
      <c r="AN199" s="8"/>
      <c r="AO199" s="61"/>
      <c r="AP199" s="61"/>
      <c r="AQ199" s="61" t="str">
        <f>CONCATENATE(4,2,AD197,C197,2)</f>
        <v>42X2</v>
      </c>
      <c r="AR199" s="61" t="str">
        <f>E197</f>
        <v>X</v>
      </c>
      <c r="AS199" s="58">
        <f>IF(AG199=0,0,AG199+1)</f>
        <v>0</v>
      </c>
      <c r="AT199" s="58"/>
      <c r="AU199" s="58" t="s">
        <v>32</v>
      </c>
      <c r="AV199" s="58"/>
      <c r="AW199" s="60" t="e">
        <f>VLOOKUP(CONCATENATE(AR199,MID(AU199,2,1)),[1]vylosovanie!$C$10:$J$209,8,0)</f>
        <v>#N/A</v>
      </c>
      <c r="AX199" s="60" t="e">
        <f>VLOOKUP(CONCATENATE(AR199,RIGHT(AU199,1)),[1]vylosovanie!$C$10:$J$209,8,0)</f>
        <v>#N/A</v>
      </c>
      <c r="AY199" s="58" t="e">
        <f>VLOOKUP(CONCATENATE(AR199,VLOOKUP(AU199,$BU$6:$BV$11,2,0)),[1]vylosovanie!$C$10:$J$209,8,0)</f>
        <v>#N/A</v>
      </c>
      <c r="AZ199" s="8"/>
      <c r="BB199" s="39" t="e">
        <f>IF(OR(I199="x",I199="X",I199=""),0,IF(I199=3,2,1))</f>
        <v>#N/A</v>
      </c>
      <c r="BC199" s="39"/>
      <c r="BD199" s="39" t="e">
        <f>IF(OR(O199="x",O199="X",O199=""),0,IF(O199=3,2,1))</f>
        <v>#N/A</v>
      </c>
      <c r="BE199" s="39" t="e">
        <f>IF(OR(R199="x",R199="X",R199=""),0,IF(R199=3,2,1))</f>
        <v>#N/A</v>
      </c>
      <c r="BG199" s="62" t="e">
        <f>IF(OR(I199="x",I199="X"),0,I199)</f>
        <v>#N/A</v>
      </c>
      <c r="BH199" s="62"/>
      <c r="BI199" s="62" t="e">
        <f>IF(OR(O199="x",O199="X"),0,O199)</f>
        <v>#N/A</v>
      </c>
      <c r="BJ199" s="62" t="e">
        <f>IF(OR(R199="x",R199="X"),0,R199)</f>
        <v>#N/A</v>
      </c>
      <c r="BK199" s="63"/>
      <c r="BL199" s="62" t="e">
        <f>IF(OR(K199="x",K199="X"),0,K199)</f>
        <v>#N/A</v>
      </c>
      <c r="BM199" s="62"/>
      <c r="BN199" s="62" t="e">
        <f>IF(OR(Q199="x",Q199="X"),0,Q199)</f>
        <v>#N/A</v>
      </c>
      <c r="BO199" s="62" t="e">
        <f>IF(OR(T199="x",T199="X"),0,T199)</f>
        <v>#N/A</v>
      </c>
      <c r="BP199" s="41"/>
    </row>
    <row r="200" spans="1:68" s="15" customFormat="1" ht="45.75" thickBot="1">
      <c r="A200" s="11" t="str">
        <f>CONCATENATE(E197," 2-3")</f>
        <v>X 2-3</v>
      </c>
      <c r="B200" s="15" t="str">
        <f>CONCATENATE(E197,D200)</f>
        <v>X3</v>
      </c>
      <c r="C200" s="43"/>
      <c r="D200" s="44">
        <v>3</v>
      </c>
      <c r="E200" s="45" t="str">
        <f>IF(ISERROR(VLOOKUP($B200,[1]vylosovanie!$C$10:$M$269,8,0))=TRUE," ",VLOOKUP($B200,[1]vylosovanie!$C$10:$M$269,8,0))</f>
        <v xml:space="preserve"> </v>
      </c>
      <c r="F200" s="45" t="str">
        <f>IF(ISERROR(VLOOKUP($B200,[1]vylosovanie!$C$10:$M$269,9,0))=TRUE," ",VLOOKUP($B200,[1]vylosovanie!$C$10:$M$269,9,0))</f>
        <v xml:space="preserve"> </v>
      </c>
      <c r="G200" s="45" t="str">
        <f>IF(ISERROR(VLOOKUP($B200,[1]vylosovanie!$C$10:$M$269,10,0))=TRUE," ",VLOOKUP($B200,[1]vylosovanie!$C$10:$M$269,10,0))</f>
        <v xml:space="preserve"> </v>
      </c>
      <c r="H200" s="45" t="str">
        <f>IF(ISERROR(VLOOKUP($B200,[1]vylosovanie!$C$10:$M$269,11,0))=TRUE," ",VLOOKUP($B200,[1]vylosovanie!$C$10:$M$269,11,0))</f>
        <v xml:space="preserve"> </v>
      </c>
      <c r="I200" s="64" t="e">
        <f>Q198</f>
        <v>#N/A</v>
      </c>
      <c r="J200" s="65" t="s">
        <v>24</v>
      </c>
      <c r="K200" s="66" t="e">
        <f>O198</f>
        <v>#N/A</v>
      </c>
      <c r="L200" s="78" t="e">
        <f>Q199</f>
        <v>#N/A</v>
      </c>
      <c r="M200" s="79" t="s">
        <v>24</v>
      </c>
      <c r="N200" s="80" t="e">
        <f>O199</f>
        <v>#N/A</v>
      </c>
      <c r="O200" s="67"/>
      <c r="P200" s="68"/>
      <c r="Q200" s="69"/>
      <c r="R200" s="70" t="e">
        <f>VLOOKUP(A202,'[1]zapisy skupiny'!$A$5:$AA$6403,26,0)</f>
        <v>#N/A</v>
      </c>
      <c r="S200" s="65" t="s">
        <v>24</v>
      </c>
      <c r="T200" s="72" t="e">
        <f>VLOOKUP(A202,'[1]zapisy skupiny'!$A$5:$AA$6403,27,0)</f>
        <v>#N/A</v>
      </c>
      <c r="U200" s="73" t="e">
        <f>SUM(BG200:BJ200)</f>
        <v>#N/A</v>
      </c>
      <c r="V200" s="74" t="s">
        <v>24</v>
      </c>
      <c r="W200" s="73" t="e">
        <f>SUM(BL200:BO200)</f>
        <v>#N/A</v>
      </c>
      <c r="X200" s="75" t="e">
        <f>IF((W200=0)," ",U200/W200)</f>
        <v>#N/A</v>
      </c>
      <c r="Y200" s="76" t="e">
        <f>IF(AND(SUM(BB200:BE200)=0,OR(E200=0,E200=" ",SUM(BB198:BE201)=0))," ",SUM(BB200:BE200))</f>
        <v>#N/A</v>
      </c>
      <c r="Z200" s="77" t="str">
        <f>IF(ISERROR(RANK(Y200,Y198:Y201,0))=TRUE," ",IF(OR(AND(I200="x",L200="x"),AND(I200="x",R200="x"),AND(L200="x",R200="x")),0,RANK(Y200,Y198:Y201,0)))</f>
        <v xml:space="preserve"> </v>
      </c>
      <c r="AA200" s="15" t="s">
        <v>33</v>
      </c>
      <c r="AB200" s="2" t="s">
        <v>34</v>
      </c>
      <c r="AC200" s="2"/>
      <c r="AD200" s="2"/>
      <c r="AE200" s="2" t="str">
        <f>CONCATENATE(4,3,AD197,C197,1)</f>
        <v>43X1</v>
      </c>
      <c r="AF200" s="2" t="str">
        <f>E197</f>
        <v>X</v>
      </c>
      <c r="AG200" s="58">
        <f>IF(AS199=0,0,AS199+1)</f>
        <v>0</v>
      </c>
      <c r="AH200" s="58"/>
      <c r="AI200" s="58" t="s">
        <v>35</v>
      </c>
      <c r="AJ200" s="58"/>
      <c r="AK200" s="60" t="e">
        <f>VLOOKUP(CONCATENATE(AF200,MID(AI200,2,1)),[1]vylosovanie!$C$10:$J$209,8,0)</f>
        <v>#N/A</v>
      </c>
      <c r="AL200" s="60" t="e">
        <f>VLOOKUP(CONCATENATE(AF200,RIGHT(AI200,1)),[1]vylosovanie!$C$10:$J$209,8,0)</f>
        <v>#N/A</v>
      </c>
      <c r="AM200" s="58" t="e">
        <f>VLOOKUP(CONCATENATE(AF200,VLOOKUP(AI200,$BU$6:$BV$11,2,0)),[1]vylosovanie!$C$10:$J$209,8,0)</f>
        <v>#N/A</v>
      </c>
      <c r="AN200" s="8"/>
      <c r="AO200" s="61"/>
      <c r="AP200" s="61"/>
      <c r="AQ200" s="61" t="str">
        <f>CONCATENATE(4,3,AD197,C197,2)</f>
        <v>43X2</v>
      </c>
      <c r="AR200" s="61" t="str">
        <f>E197</f>
        <v>X</v>
      </c>
      <c r="AS200" s="58">
        <f>IF(AG200=0,0,AG200+1)</f>
        <v>0</v>
      </c>
      <c r="AT200" s="58"/>
      <c r="AU200" s="58" t="s">
        <v>36</v>
      </c>
      <c r="AV200" s="58"/>
      <c r="AW200" s="60" t="e">
        <f>VLOOKUP(CONCATENATE(AR200,MID(AU200,2,1)),[1]vylosovanie!$C$10:$J$209,8,0)</f>
        <v>#N/A</v>
      </c>
      <c r="AX200" s="60" t="e">
        <f>VLOOKUP(CONCATENATE(AR200,RIGHT(AU200,1)),[1]vylosovanie!$C$10:$J$209,8,0)</f>
        <v>#N/A</v>
      </c>
      <c r="AY200" s="58" t="e">
        <f>VLOOKUP(CONCATENATE(AR200,VLOOKUP(AU200,$BU$6:$BV$11,2,0)),[1]vylosovanie!$C$10:$J$209,8,0)</f>
        <v>#N/A</v>
      </c>
      <c r="AZ200" s="8"/>
      <c r="BB200" s="39" t="e">
        <f>IF(OR(I200="x",I200="X",I200=""),0,IF(I200=3,2,1))</f>
        <v>#N/A</v>
      </c>
      <c r="BC200" s="39" t="e">
        <f>IF(OR(L200="x",L200="X",L200=""),0,IF(L200=3,2,1))</f>
        <v>#N/A</v>
      </c>
      <c r="BD200" s="39"/>
      <c r="BE200" s="39" t="e">
        <f>IF(OR(R200="x",R200="X",R200=""),0,IF(R200=3,2,1))</f>
        <v>#N/A</v>
      </c>
      <c r="BG200" s="62" t="e">
        <f>IF(OR(I200="x",I200="X"),0,I200)</f>
        <v>#N/A</v>
      </c>
      <c r="BH200" s="62" t="e">
        <f>IF(OR(L200="x",L200="X"),0,L200)</f>
        <v>#N/A</v>
      </c>
      <c r="BI200" s="62"/>
      <c r="BJ200" s="62" t="e">
        <f>IF(OR(R200="x",R200="X"),0,R200)</f>
        <v>#N/A</v>
      </c>
      <c r="BK200" s="63"/>
      <c r="BL200" s="62" t="e">
        <f>IF(OR(K200="x",K200="X"),0,K200)</f>
        <v>#N/A</v>
      </c>
      <c r="BM200" s="62" t="e">
        <f>IF(OR(N200="x",N200="X"),0,N200)</f>
        <v>#N/A</v>
      </c>
      <c r="BN200" s="62"/>
      <c r="BO200" s="62" t="e">
        <f>IF(OR(T200="x",T200="X"),0,T200)</f>
        <v>#N/A</v>
      </c>
      <c r="BP200" s="41"/>
    </row>
    <row r="201" spans="1:68" s="15" customFormat="1" ht="45.75" thickBot="1">
      <c r="A201" s="11" t="str">
        <f>CONCATENATE(E197," 2-4")</f>
        <v>X 2-4</v>
      </c>
      <c r="B201" s="15" t="str">
        <f>CONCATENATE(E197,D201)</f>
        <v>X4</v>
      </c>
      <c r="C201" s="43"/>
      <c r="D201" s="44">
        <v>4</v>
      </c>
      <c r="E201" s="45" t="str">
        <f>IF(ISERROR(VLOOKUP($B201,[1]vylosovanie!$C$10:$M$269,8,0))=TRUE," ",VLOOKUP($B201,[1]vylosovanie!$C$10:$M$269,8,0))</f>
        <v xml:space="preserve"> </v>
      </c>
      <c r="F201" s="45" t="str">
        <f>IF(ISERROR(VLOOKUP($B201,[1]vylosovanie!$C$10:$M$269,9,0))=TRUE," ",VLOOKUP($B201,[1]vylosovanie!$C$10:$M$269,9,0))</f>
        <v xml:space="preserve"> </v>
      </c>
      <c r="G201" s="45" t="str">
        <f>IF(ISERROR(VLOOKUP($B201,[1]vylosovanie!$C$10:$M$269,10,0))=TRUE," ",VLOOKUP($B201,[1]vylosovanie!$C$10:$M$269,10,0))</f>
        <v xml:space="preserve"> </v>
      </c>
      <c r="H201" s="45" t="str">
        <f>IF(ISERROR(VLOOKUP($B201,[1]vylosovanie!$C$10:$M$269,11,0))=TRUE," ",VLOOKUP($B201,[1]vylosovanie!$C$10:$M$269,11,0))</f>
        <v xml:space="preserve"> </v>
      </c>
      <c r="I201" s="81" t="e">
        <f>T198</f>
        <v>#N/A</v>
      </c>
      <c r="J201" s="82" t="s">
        <v>24</v>
      </c>
      <c r="K201" s="83" t="e">
        <f>R198</f>
        <v>#N/A</v>
      </c>
      <c r="L201" s="84" t="e">
        <f>T199</f>
        <v>#N/A</v>
      </c>
      <c r="M201" s="85" t="s">
        <v>24</v>
      </c>
      <c r="N201" s="86" t="e">
        <f>R199</f>
        <v>#N/A</v>
      </c>
      <c r="O201" s="84" t="e">
        <f>T200</f>
        <v>#N/A</v>
      </c>
      <c r="P201" s="85" t="s">
        <v>24</v>
      </c>
      <c r="Q201" s="86" t="e">
        <f>R200</f>
        <v>#N/A</v>
      </c>
      <c r="R201" s="87"/>
      <c r="S201" s="88"/>
      <c r="T201" s="88"/>
      <c r="U201" s="89" t="e">
        <f>SUM(BG201:BJ201)</f>
        <v>#N/A</v>
      </c>
      <c r="V201" s="90" t="s">
        <v>24</v>
      </c>
      <c r="W201" s="89" t="e">
        <f>SUM(BL201:BO201)</f>
        <v>#N/A</v>
      </c>
      <c r="X201" s="91" t="e">
        <f>IF((W201=0)," ",U201/W201)</f>
        <v>#N/A</v>
      </c>
      <c r="Y201" s="92" t="e">
        <f>IF(AND(SUM(BB201:BE201)=0,OR(E201=0,E201=" ",SUM(BB198:BE201)=0))," ",SUM(BB201:BE201))</f>
        <v>#N/A</v>
      </c>
      <c r="Z201" s="93" t="str">
        <f>IF(ISERROR(RANK(Y201,Y198:Y201,0))=TRUE," ",IF(OR(AND(I201="x",L201="x"),AND(I201="x",O201="x"),AND(L201="x",O201="x")),0,RANK(Y201,Y198:Y201,0)))</f>
        <v xml:space="preserve"> </v>
      </c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3"/>
      <c r="AP201" s="3"/>
      <c r="AQ201" s="3"/>
      <c r="AR201" s="3"/>
      <c r="AS201" s="2"/>
      <c r="AT201" s="2"/>
      <c r="AU201" s="2"/>
      <c r="AV201" s="2"/>
      <c r="AW201" s="2"/>
      <c r="AX201" s="2"/>
      <c r="AY201" s="2"/>
      <c r="AZ201" s="2"/>
      <c r="BB201" s="39" t="e">
        <f>IF(OR(I201="x",I201="X",I201=""),0,IF(I201=3,2,1))</f>
        <v>#N/A</v>
      </c>
      <c r="BC201" s="39" t="e">
        <f>IF(OR(L201="x",L201="X",L201=""),0,IF(L201=3,2,1))</f>
        <v>#N/A</v>
      </c>
      <c r="BD201" s="39" t="e">
        <f>IF(OR(O201="x",O201="X",O201=""),0,IF(O201=3,2,1))</f>
        <v>#N/A</v>
      </c>
      <c r="BE201" s="39"/>
      <c r="BG201" s="62" t="e">
        <f>IF(OR(I201="x",I201="X"),0,I201)</f>
        <v>#N/A</v>
      </c>
      <c r="BH201" s="62" t="e">
        <f>IF(OR(L201="x",L201="X"),0,L201)</f>
        <v>#N/A</v>
      </c>
      <c r="BI201" s="62" t="e">
        <f>IF(OR(O201="x",O201="X"),0,O201)</f>
        <v>#N/A</v>
      </c>
      <c r="BJ201" s="62"/>
      <c r="BK201" s="63"/>
      <c r="BL201" s="62" t="e">
        <f>IF(OR(K201="x",K201="X"),0,K201)</f>
        <v>#N/A</v>
      </c>
      <c r="BM201" s="62" t="e">
        <f>IF(OR(N201="x",N201="X"),0,N201)</f>
        <v>#N/A</v>
      </c>
      <c r="BN201" s="62" t="e">
        <f>IF(OR(Q201="x",Q201="X"),0,Q201)</f>
        <v>#N/A</v>
      </c>
      <c r="BO201" s="62"/>
      <c r="BP201" s="41"/>
    </row>
    <row r="202" spans="1:68" ht="45.75" thickBot="1">
      <c r="A202" s="11" t="str">
        <f>CONCATENATE(E197," 3-4")</f>
        <v>X 3-4</v>
      </c>
    </row>
    <row r="203" spans="1:68" s="15" customFormat="1" ht="90.75" thickBot="1">
      <c r="A203" s="11" t="str">
        <f>CONCATENATE(E203," 1-2")</f>
        <v>X 1-2</v>
      </c>
      <c r="C203" s="28" t="str">
        <f>IF(C197="X","X",IF(C197-$B$1&gt;=[1]vylosovanie!$O$2,"X",C197+1))</f>
        <v>X</v>
      </c>
      <c r="D203" s="2" t="s">
        <v>6</v>
      </c>
      <c r="E203" s="29" t="str">
        <f>IF(C203="X","X",VLOOKUP(C203,[1]vylosovanie!$T$10:$U$99,2,0))</f>
        <v>X</v>
      </c>
      <c r="F203" s="30" t="s">
        <v>7</v>
      </c>
      <c r="G203" s="6" t="s">
        <v>8</v>
      </c>
      <c r="H203" s="6" t="s">
        <v>9</v>
      </c>
      <c r="I203" s="31">
        <v>1</v>
      </c>
      <c r="J203" s="32"/>
      <c r="K203" s="33"/>
      <c r="L203" s="31">
        <v>2</v>
      </c>
      <c r="M203" s="32"/>
      <c r="N203" s="33"/>
      <c r="O203" s="31">
        <v>3</v>
      </c>
      <c r="P203" s="32"/>
      <c r="Q203" s="33"/>
      <c r="R203" s="31">
        <v>4</v>
      </c>
      <c r="S203" s="32"/>
      <c r="T203" s="33"/>
      <c r="U203" s="34" t="s">
        <v>10</v>
      </c>
      <c r="V203" s="35"/>
      <c r="W203" s="36"/>
      <c r="X203" s="37" t="s">
        <v>11</v>
      </c>
      <c r="Y203" s="37" t="s">
        <v>12</v>
      </c>
      <c r="Z203" s="37" t="s">
        <v>13</v>
      </c>
      <c r="AA203" s="2" t="s">
        <v>14</v>
      </c>
      <c r="AB203" s="2"/>
      <c r="AD203" s="2" t="str">
        <f>IF(C203&lt;10,0,"")</f>
        <v/>
      </c>
      <c r="AE203" s="2" t="s">
        <v>15</v>
      </c>
      <c r="AF203" s="2"/>
      <c r="AG203" s="38" t="s">
        <v>16</v>
      </c>
      <c r="AH203" s="39" t="s">
        <v>17</v>
      </c>
      <c r="AI203" s="39" t="s">
        <v>18</v>
      </c>
      <c r="AJ203" s="39" t="s">
        <v>19</v>
      </c>
      <c r="AK203" s="39" t="s">
        <v>20</v>
      </c>
      <c r="AL203" s="39" t="s">
        <v>20</v>
      </c>
      <c r="AM203" s="39" t="s">
        <v>21</v>
      </c>
      <c r="AN203" s="10"/>
      <c r="AO203" s="40"/>
      <c r="AP203" s="40" t="str">
        <f>IF(C203&lt;10,0,"")</f>
        <v/>
      </c>
      <c r="AQ203" s="2" t="s">
        <v>15</v>
      </c>
      <c r="AR203" s="40"/>
      <c r="AS203" s="38" t="s">
        <v>16</v>
      </c>
      <c r="AT203" s="39" t="s">
        <v>17</v>
      </c>
      <c r="AU203" s="39" t="s">
        <v>18</v>
      </c>
      <c r="AV203" s="39" t="s">
        <v>19</v>
      </c>
      <c r="AW203" s="39" t="s">
        <v>20</v>
      </c>
      <c r="AX203" s="39" t="s">
        <v>20</v>
      </c>
      <c r="AY203" s="39" t="s">
        <v>21</v>
      </c>
      <c r="AZ203" s="10"/>
      <c r="BB203" s="6">
        <v>1</v>
      </c>
      <c r="BC203" s="6">
        <v>2</v>
      </c>
      <c r="BD203" s="6">
        <v>3</v>
      </c>
      <c r="BE203" s="6">
        <v>4</v>
      </c>
      <c r="BG203" s="15" t="s">
        <v>22</v>
      </c>
      <c r="BI203" s="8"/>
      <c r="BJ203" s="41"/>
      <c r="BK203" s="42"/>
      <c r="BL203" s="15" t="s">
        <v>23</v>
      </c>
      <c r="BN203" s="8"/>
      <c r="BO203" s="41"/>
      <c r="BP203" s="41"/>
    </row>
    <row r="204" spans="1:68" s="15" customFormat="1" ht="45.75" thickBot="1">
      <c r="A204" s="11" t="str">
        <f>CONCATENATE(E203," 1-3")</f>
        <v>X 1-3</v>
      </c>
      <c r="B204" s="15" t="str">
        <f>CONCATENATE(E203,D204)</f>
        <v>X1</v>
      </c>
      <c r="C204" s="43" t="str">
        <f>$E$1</f>
        <v>MŽ</v>
      </c>
      <c r="D204" s="44">
        <v>1</v>
      </c>
      <c r="E204" s="45" t="str">
        <f>IF(ISERROR(VLOOKUP($B204,[1]vylosovanie!$C$10:$M$269,8,0))=TRUE," ",VLOOKUP($B204,[1]vylosovanie!$C$10:$M$269,8,0))</f>
        <v xml:space="preserve"> </v>
      </c>
      <c r="F204" s="45" t="str">
        <f>IF(ISERROR(VLOOKUP($B204,[1]vylosovanie!$C$10:$M$269,9,0))=TRUE," ",VLOOKUP($B204,[1]vylosovanie!$C$10:$M$269,9,0))</f>
        <v xml:space="preserve"> </v>
      </c>
      <c r="G204" s="45" t="str">
        <f>IF(ISERROR(VLOOKUP($B204,[1]vylosovanie!$C$10:$M$269,10,0))=TRUE," ",VLOOKUP($B204,[1]vylosovanie!$C$10:$M$269,10,0))</f>
        <v xml:space="preserve"> </v>
      </c>
      <c r="H204" s="45" t="str">
        <f>IF(ISERROR(VLOOKUP($B204,[1]vylosovanie!$C$10:$M$269,11,0))=TRUE," ",VLOOKUP($B204,[1]vylosovanie!$C$10:$M$269,11,0))</f>
        <v xml:space="preserve"> </v>
      </c>
      <c r="I204" s="46"/>
      <c r="J204" s="47"/>
      <c r="K204" s="48"/>
      <c r="L204" s="49" t="e">
        <f>VLOOKUP(A203,'[1]zapisy skupiny'!$A$5:$AA$6403,26,0)</f>
        <v>#N/A</v>
      </c>
      <c r="M204" s="50" t="s">
        <v>24</v>
      </c>
      <c r="N204" s="51" t="e">
        <f>VLOOKUP(A203,'[1]zapisy skupiny'!$A$5:$AA$6403,27,0)</f>
        <v>#N/A</v>
      </c>
      <c r="O204" s="49" t="e">
        <f>VLOOKUP(A204,'[1]zapisy skupiny'!$A$5:$AA$6403,26,0)</f>
        <v>#N/A</v>
      </c>
      <c r="P204" s="50" t="s">
        <v>24</v>
      </c>
      <c r="Q204" s="51" t="e">
        <f>VLOOKUP(A204,'[1]zapisy skupiny'!$A$5:$AA$6403,27,0)</f>
        <v>#N/A</v>
      </c>
      <c r="R204" s="49" t="e">
        <f>VLOOKUP(A205,'[1]zapisy skupiny'!$A$5:$AA$6403,26,0)</f>
        <v>#N/A</v>
      </c>
      <c r="S204" s="50" t="s">
        <v>24</v>
      </c>
      <c r="T204" s="52" t="e">
        <f>VLOOKUP(A205,'[1]zapisy skupiny'!$A$5:$AA$6403,27,0)</f>
        <v>#N/A</v>
      </c>
      <c r="U204" s="53" t="e">
        <f>SUM(BG204:BJ204)</f>
        <v>#N/A</v>
      </c>
      <c r="V204" s="54" t="s">
        <v>24</v>
      </c>
      <c r="W204" s="53" t="e">
        <f>SUM(BL204:BO204)</f>
        <v>#N/A</v>
      </c>
      <c r="X204" s="55" t="e">
        <f>IF((W204=0)," ",U204/W204)</f>
        <v>#N/A</v>
      </c>
      <c r="Y204" s="56" t="e">
        <f>IF(AND(SUM(BB204:BE204)=0,OR(E204=0,E204=" ",SUM(BB204:BE207)=0))," ",SUM(BB204:BE204))</f>
        <v>#N/A</v>
      </c>
      <c r="Z204" s="57" t="str">
        <f>IF(ISERROR(RANK(Y204,Y204:Y207,0))=TRUE," ",IF(OR(AND(O204="x",L204="x"),AND(L204="x",R204="x"),AND(R204="x",O204="x")),0,RANK(Y204,Y204:Y207,0)))</f>
        <v xml:space="preserve"> </v>
      </c>
      <c r="AA204" s="15" t="s">
        <v>25</v>
      </c>
      <c r="AB204" s="2" t="s">
        <v>26</v>
      </c>
      <c r="AC204" s="2"/>
      <c r="AD204" s="2"/>
      <c r="AE204" s="2" t="str">
        <f>CONCATENATE(4,1,AD203,C203,1)</f>
        <v>41X1</v>
      </c>
      <c r="AF204" s="2" t="str">
        <f>E203</f>
        <v>X</v>
      </c>
      <c r="AG204" s="58">
        <f>IF(C203="X",0,AG199+1)</f>
        <v>0</v>
      </c>
      <c r="AH204" s="58"/>
      <c r="AI204" s="59" t="s">
        <v>27</v>
      </c>
      <c r="AJ204" s="58"/>
      <c r="AK204" s="60" t="e">
        <f>VLOOKUP(CONCATENATE(AF204,MID(AI204,2,1)),[1]vylosovanie!$C$10:$J$209,8,0)</f>
        <v>#N/A</v>
      </c>
      <c r="AL204" s="60" t="e">
        <f>VLOOKUP(CONCATENATE(AF204,RIGHT(AI204,1)),[1]vylosovanie!$C$10:$J$209,8,0)</f>
        <v>#N/A</v>
      </c>
      <c r="AM204" s="58" t="e">
        <f>VLOOKUP(CONCATENATE(AF204,VLOOKUP(AI204,$BU$6:$BV$11,2,0)),[1]vylosovanie!$C$10:$J$209,8,0)</f>
        <v>#N/A</v>
      </c>
      <c r="AN204" s="8"/>
      <c r="AO204" s="61"/>
      <c r="AP204" s="61"/>
      <c r="AQ204" s="61" t="str">
        <f>CONCATENATE(4,1,AD203,C203,2)</f>
        <v>41X2</v>
      </c>
      <c r="AR204" s="61" t="str">
        <f>E203</f>
        <v>X</v>
      </c>
      <c r="AS204" s="58">
        <f>IF(AG204=0,0,AG204+1)</f>
        <v>0</v>
      </c>
      <c r="AT204" s="58"/>
      <c r="AU204" s="58" t="s">
        <v>28</v>
      </c>
      <c r="AV204" s="58"/>
      <c r="AW204" s="60" t="e">
        <f>VLOOKUP(CONCATENATE(AR204,MID(AU204,2,1)),[1]vylosovanie!$C$10:$J$209,8,0)</f>
        <v>#N/A</v>
      </c>
      <c r="AX204" s="60" t="e">
        <f>VLOOKUP(CONCATENATE(AR204,RIGHT(AU204,1)),[1]vylosovanie!$C$10:$J$209,8,0)</f>
        <v>#N/A</v>
      </c>
      <c r="AY204" s="58" t="e">
        <f>VLOOKUP(CONCATENATE(AR204,VLOOKUP(AU204,$BU$6:$BV$11,2,0)),[1]vylosovanie!$C$10:$J$209,8,0)</f>
        <v>#N/A</v>
      </c>
      <c r="AZ204" s="8"/>
      <c r="BB204" s="39"/>
      <c r="BC204" s="39" t="e">
        <f>IF(OR(L204="x",L204="X",L204=""),0,IF(L204=3,2,1))</f>
        <v>#N/A</v>
      </c>
      <c r="BD204" s="39" t="e">
        <f>IF(OR(O204="x",O204="X",O204=""),0,IF(O204=3,2,1))</f>
        <v>#N/A</v>
      </c>
      <c r="BE204" s="39" t="e">
        <f>IF(OR(R204="x",R204="X",R204=""),0,IF(R204=3,2,1))</f>
        <v>#N/A</v>
      </c>
      <c r="BG204" s="62"/>
      <c r="BH204" s="62" t="e">
        <f>IF(OR(L204="x",L204="X"),0,L204)</f>
        <v>#N/A</v>
      </c>
      <c r="BI204" s="62" t="e">
        <f>IF(OR(O204="x",O204="X"),0,O204)</f>
        <v>#N/A</v>
      </c>
      <c r="BJ204" s="62" t="e">
        <f>IF(OR(R204="x",R204="X"),0,R204)</f>
        <v>#N/A</v>
      </c>
      <c r="BK204" s="63"/>
      <c r="BL204" s="62"/>
      <c r="BM204" s="62" t="e">
        <f>IF(OR(N204="x",N204="X"),0,N204)</f>
        <v>#N/A</v>
      </c>
      <c r="BN204" s="62" t="e">
        <f>IF(OR(Q204="x",Q204="X"),0,Q204)</f>
        <v>#N/A</v>
      </c>
      <c r="BO204" s="62" t="e">
        <f>IF(OR(T204="x",T204="X"),0,T204)</f>
        <v>#N/A</v>
      </c>
      <c r="BP204" s="41"/>
    </row>
    <row r="205" spans="1:68" s="15" customFormat="1" ht="45.75" thickBot="1">
      <c r="A205" s="11" t="str">
        <f>CONCATENATE(E203," 1-4")</f>
        <v>X 1-4</v>
      </c>
      <c r="B205" s="15" t="str">
        <f>CONCATENATE(E203,D205)</f>
        <v>X2</v>
      </c>
      <c r="C205" s="43"/>
      <c r="D205" s="44">
        <v>2</v>
      </c>
      <c r="E205" s="45" t="str">
        <f>IF(ISERROR(VLOOKUP($B205,[1]vylosovanie!$C$10:$M$269,8,0))=TRUE," ",VLOOKUP($B205,[1]vylosovanie!$C$10:$M$269,8,0))</f>
        <v xml:space="preserve"> </v>
      </c>
      <c r="F205" s="45" t="str">
        <f>IF(ISERROR(VLOOKUP($B205,[1]vylosovanie!$C$10:$M$269,9,0))=TRUE," ",VLOOKUP($B205,[1]vylosovanie!$C$10:$M$269,9,0))</f>
        <v xml:space="preserve"> </v>
      </c>
      <c r="G205" s="45" t="str">
        <f>IF(ISERROR(VLOOKUP($B205,[1]vylosovanie!$C$10:$M$269,10,0))=TRUE," ",VLOOKUP($B205,[1]vylosovanie!$C$10:$M$269,10,0))</f>
        <v xml:space="preserve"> </v>
      </c>
      <c r="H205" s="45" t="str">
        <f>IF(ISERROR(VLOOKUP($B205,[1]vylosovanie!$C$10:$M$269,11,0))=TRUE," ",VLOOKUP($B205,[1]vylosovanie!$C$10:$M$269,11,0))</f>
        <v xml:space="preserve"> </v>
      </c>
      <c r="I205" s="64" t="e">
        <f>N204</f>
        <v>#N/A</v>
      </c>
      <c r="J205" s="65" t="s">
        <v>24</v>
      </c>
      <c r="K205" s="66" t="e">
        <f>L204</f>
        <v>#N/A</v>
      </c>
      <c r="L205" s="67"/>
      <c r="M205" s="68"/>
      <c r="N205" s="69"/>
      <c r="O205" s="70" t="e">
        <f>VLOOKUP(A206,'[1]zapisy skupiny'!$A$5:$AA$6403,26,0)</f>
        <v>#N/A</v>
      </c>
      <c r="P205" s="65" t="s">
        <v>24</v>
      </c>
      <c r="Q205" s="71" t="e">
        <f>VLOOKUP(A206,'[1]zapisy skupiny'!$A$5:$AA$6403,27,0)</f>
        <v>#N/A</v>
      </c>
      <c r="R205" s="70" t="e">
        <f>VLOOKUP(A207,'[1]zapisy skupiny'!$A$5:$AA$6403,26,0)</f>
        <v>#N/A</v>
      </c>
      <c r="S205" s="65" t="s">
        <v>24</v>
      </c>
      <c r="T205" s="72" t="e">
        <f>VLOOKUP(A207,'[1]zapisy skupiny'!$A$5:$AA$6403,27,0)</f>
        <v>#N/A</v>
      </c>
      <c r="U205" s="73" t="e">
        <f>SUM(BG205:BJ205)</f>
        <v>#N/A</v>
      </c>
      <c r="V205" s="74" t="s">
        <v>24</v>
      </c>
      <c r="W205" s="73" t="e">
        <f>SUM(BL205:BO205)</f>
        <v>#N/A</v>
      </c>
      <c r="X205" s="75" t="e">
        <f>IF((W205=0)," ",U205/W205)</f>
        <v>#N/A</v>
      </c>
      <c r="Y205" s="76" t="e">
        <f>IF(AND(SUM(BB205:BE205)=0,OR(E205=0,E205=" ",SUM(BB204:BE207)=0))," ",SUM(BB205:BE205))</f>
        <v>#N/A</v>
      </c>
      <c r="Z205" s="77" t="str">
        <f>IF(ISERROR(RANK(Y205,Y204:Y207,0))=TRUE," ",IF(OR(AND(I205="x",O205="x"),AND(I205="x",R205="x"),AND(R205="x",O205="x")),0,RANK(Y205,Y204:Y207,0)))</f>
        <v xml:space="preserve"> </v>
      </c>
      <c r="AA205" s="15" t="s">
        <v>29</v>
      </c>
      <c r="AB205" s="2" t="s">
        <v>30</v>
      </c>
      <c r="AC205" s="2"/>
      <c r="AD205" s="2"/>
      <c r="AE205" s="2" t="str">
        <f>CONCATENATE(4,2,AD203,C203,1)</f>
        <v>42X1</v>
      </c>
      <c r="AF205" s="2" t="str">
        <f>E203</f>
        <v>X</v>
      </c>
      <c r="AG205" s="58">
        <f>IF(AS204=0,0,AS204+1)</f>
        <v>0</v>
      </c>
      <c r="AH205" s="58"/>
      <c r="AI205" s="58" t="s">
        <v>31</v>
      </c>
      <c r="AJ205" s="58"/>
      <c r="AK205" s="60" t="e">
        <f>VLOOKUP(CONCATENATE(AF205,MID(AI205,2,1)),[1]vylosovanie!$C$10:$J$209,8,0)</f>
        <v>#N/A</v>
      </c>
      <c r="AL205" s="60" t="e">
        <f>VLOOKUP(CONCATENATE(AF205,RIGHT(AI205,1)),[1]vylosovanie!$C$10:$J$209,8,0)</f>
        <v>#N/A</v>
      </c>
      <c r="AM205" s="58" t="e">
        <f>VLOOKUP(CONCATENATE(AF205,VLOOKUP(AI205,$BU$6:$BV$11,2,0)),[1]vylosovanie!$C$10:$J$209,8,0)</f>
        <v>#N/A</v>
      </c>
      <c r="AN205" s="8"/>
      <c r="AO205" s="61"/>
      <c r="AP205" s="61"/>
      <c r="AQ205" s="61" t="str">
        <f>CONCATENATE(4,2,AD203,C203,2)</f>
        <v>42X2</v>
      </c>
      <c r="AR205" s="61" t="str">
        <f>E203</f>
        <v>X</v>
      </c>
      <c r="AS205" s="58">
        <f>IF(AG205=0,0,AG205+1)</f>
        <v>0</v>
      </c>
      <c r="AT205" s="58"/>
      <c r="AU205" s="58" t="s">
        <v>32</v>
      </c>
      <c r="AV205" s="58"/>
      <c r="AW205" s="60" t="e">
        <f>VLOOKUP(CONCATENATE(AR205,MID(AU205,2,1)),[1]vylosovanie!$C$10:$J$209,8,0)</f>
        <v>#N/A</v>
      </c>
      <c r="AX205" s="60" t="e">
        <f>VLOOKUP(CONCATENATE(AR205,RIGHT(AU205,1)),[1]vylosovanie!$C$10:$J$209,8,0)</f>
        <v>#N/A</v>
      </c>
      <c r="AY205" s="58" t="e">
        <f>VLOOKUP(CONCATENATE(AR205,VLOOKUP(AU205,$BU$6:$BV$11,2,0)),[1]vylosovanie!$C$10:$J$209,8,0)</f>
        <v>#N/A</v>
      </c>
      <c r="AZ205" s="8"/>
      <c r="BB205" s="39" t="e">
        <f>IF(OR(I205="x",I205="X",I205=""),0,IF(I205=3,2,1))</f>
        <v>#N/A</v>
      </c>
      <c r="BC205" s="39"/>
      <c r="BD205" s="39" t="e">
        <f>IF(OR(O205="x",O205="X",O205=""),0,IF(O205=3,2,1))</f>
        <v>#N/A</v>
      </c>
      <c r="BE205" s="39" t="e">
        <f>IF(OR(R205="x",R205="X",R205=""),0,IF(R205=3,2,1))</f>
        <v>#N/A</v>
      </c>
      <c r="BG205" s="62" t="e">
        <f>IF(OR(I205="x",I205="X"),0,I205)</f>
        <v>#N/A</v>
      </c>
      <c r="BH205" s="62"/>
      <c r="BI205" s="62" t="e">
        <f>IF(OR(O205="x",O205="X"),0,O205)</f>
        <v>#N/A</v>
      </c>
      <c r="BJ205" s="62" t="e">
        <f>IF(OR(R205="x",R205="X"),0,R205)</f>
        <v>#N/A</v>
      </c>
      <c r="BK205" s="63"/>
      <c r="BL205" s="62" t="e">
        <f>IF(OR(K205="x",K205="X"),0,K205)</f>
        <v>#N/A</v>
      </c>
      <c r="BM205" s="62"/>
      <c r="BN205" s="62" t="e">
        <f>IF(OR(Q205="x",Q205="X"),0,Q205)</f>
        <v>#N/A</v>
      </c>
      <c r="BO205" s="62" t="e">
        <f>IF(OR(T205="x",T205="X"),0,T205)</f>
        <v>#N/A</v>
      </c>
      <c r="BP205" s="41"/>
    </row>
    <row r="206" spans="1:68" s="15" customFormat="1" ht="45.75" thickBot="1">
      <c r="A206" s="11" t="str">
        <f>CONCATENATE(E203," 2-3")</f>
        <v>X 2-3</v>
      </c>
      <c r="B206" s="15" t="str">
        <f>CONCATENATE(E203,D206)</f>
        <v>X3</v>
      </c>
      <c r="C206" s="43"/>
      <c r="D206" s="44">
        <v>3</v>
      </c>
      <c r="E206" s="45" t="str">
        <f>IF(ISERROR(VLOOKUP($B206,[1]vylosovanie!$C$10:$M$269,8,0))=TRUE," ",VLOOKUP($B206,[1]vylosovanie!$C$10:$M$269,8,0))</f>
        <v xml:space="preserve"> </v>
      </c>
      <c r="F206" s="45" t="str">
        <f>IF(ISERROR(VLOOKUP($B206,[1]vylosovanie!$C$10:$M$269,9,0))=TRUE," ",VLOOKUP($B206,[1]vylosovanie!$C$10:$M$269,9,0))</f>
        <v xml:space="preserve"> </v>
      </c>
      <c r="G206" s="45" t="str">
        <f>IF(ISERROR(VLOOKUP($B206,[1]vylosovanie!$C$10:$M$269,10,0))=TRUE," ",VLOOKUP($B206,[1]vylosovanie!$C$10:$M$269,10,0))</f>
        <v xml:space="preserve"> </v>
      </c>
      <c r="H206" s="45" t="str">
        <f>IF(ISERROR(VLOOKUP($B206,[1]vylosovanie!$C$10:$M$269,11,0))=TRUE," ",VLOOKUP($B206,[1]vylosovanie!$C$10:$M$269,11,0))</f>
        <v xml:space="preserve"> </v>
      </c>
      <c r="I206" s="64" t="e">
        <f>Q204</f>
        <v>#N/A</v>
      </c>
      <c r="J206" s="65" t="s">
        <v>24</v>
      </c>
      <c r="K206" s="66" t="e">
        <f>O204</f>
        <v>#N/A</v>
      </c>
      <c r="L206" s="78" t="e">
        <f>Q205</f>
        <v>#N/A</v>
      </c>
      <c r="M206" s="79" t="s">
        <v>24</v>
      </c>
      <c r="N206" s="80" t="e">
        <f>O205</f>
        <v>#N/A</v>
      </c>
      <c r="O206" s="67"/>
      <c r="P206" s="68"/>
      <c r="Q206" s="69"/>
      <c r="R206" s="70" t="e">
        <f>VLOOKUP(A208,'[1]zapisy skupiny'!$A$5:$AA$6403,26,0)</f>
        <v>#N/A</v>
      </c>
      <c r="S206" s="65" t="s">
        <v>24</v>
      </c>
      <c r="T206" s="72" t="e">
        <f>VLOOKUP(A208,'[1]zapisy skupiny'!$A$5:$AA$6403,27,0)</f>
        <v>#N/A</v>
      </c>
      <c r="U206" s="73" t="e">
        <f>SUM(BG206:BJ206)</f>
        <v>#N/A</v>
      </c>
      <c r="V206" s="74" t="s">
        <v>24</v>
      </c>
      <c r="W206" s="73" t="e">
        <f>SUM(BL206:BO206)</f>
        <v>#N/A</v>
      </c>
      <c r="X206" s="75" t="e">
        <f>IF((W206=0)," ",U206/W206)</f>
        <v>#N/A</v>
      </c>
      <c r="Y206" s="76" t="e">
        <f>IF(AND(SUM(BB206:BE206)=0,OR(E206=0,E206=" ",SUM(BB204:BE207)=0))," ",SUM(BB206:BE206))</f>
        <v>#N/A</v>
      </c>
      <c r="Z206" s="77" t="str">
        <f>IF(ISERROR(RANK(Y206,Y204:Y207,0))=TRUE," ",IF(OR(AND(I206="x",L206="x"),AND(I206="x",R206="x"),AND(L206="x",R206="x")),0,RANK(Y206,Y204:Y207,0)))</f>
        <v xml:space="preserve"> </v>
      </c>
      <c r="AA206" s="15" t="s">
        <v>33</v>
      </c>
      <c r="AB206" s="2" t="s">
        <v>34</v>
      </c>
      <c r="AC206" s="2"/>
      <c r="AD206" s="2"/>
      <c r="AE206" s="2" t="str">
        <f>CONCATENATE(4,3,AD203,C203,1)</f>
        <v>43X1</v>
      </c>
      <c r="AF206" s="2" t="str">
        <f>E203</f>
        <v>X</v>
      </c>
      <c r="AG206" s="58">
        <f>IF(AS205=0,0,AS205+1)</f>
        <v>0</v>
      </c>
      <c r="AH206" s="58"/>
      <c r="AI206" s="58" t="s">
        <v>35</v>
      </c>
      <c r="AJ206" s="58"/>
      <c r="AK206" s="60" t="e">
        <f>VLOOKUP(CONCATENATE(AF206,MID(AI206,2,1)),[1]vylosovanie!$C$10:$J$209,8,0)</f>
        <v>#N/A</v>
      </c>
      <c r="AL206" s="60" t="e">
        <f>VLOOKUP(CONCATENATE(AF206,RIGHT(AI206,1)),[1]vylosovanie!$C$10:$J$209,8,0)</f>
        <v>#N/A</v>
      </c>
      <c r="AM206" s="58" t="e">
        <f>VLOOKUP(CONCATENATE(AF206,VLOOKUP(AI206,$BU$6:$BV$11,2,0)),[1]vylosovanie!$C$10:$J$209,8,0)</f>
        <v>#N/A</v>
      </c>
      <c r="AN206" s="8"/>
      <c r="AO206" s="61"/>
      <c r="AP206" s="61"/>
      <c r="AQ206" s="61" t="str">
        <f>CONCATENATE(4,3,AD203,C203,2)</f>
        <v>43X2</v>
      </c>
      <c r="AR206" s="61" t="str">
        <f>E203</f>
        <v>X</v>
      </c>
      <c r="AS206" s="58">
        <f>IF(AG206=0,0,AG206+1)</f>
        <v>0</v>
      </c>
      <c r="AT206" s="58"/>
      <c r="AU206" s="58" t="s">
        <v>36</v>
      </c>
      <c r="AV206" s="58"/>
      <c r="AW206" s="60" t="e">
        <f>VLOOKUP(CONCATENATE(AR206,MID(AU206,2,1)),[1]vylosovanie!$C$10:$J$209,8,0)</f>
        <v>#N/A</v>
      </c>
      <c r="AX206" s="60" t="e">
        <f>VLOOKUP(CONCATENATE(AR206,RIGHT(AU206,1)),[1]vylosovanie!$C$10:$J$209,8,0)</f>
        <v>#N/A</v>
      </c>
      <c r="AY206" s="58" t="e">
        <f>VLOOKUP(CONCATENATE(AR206,VLOOKUP(AU206,$BU$6:$BV$11,2,0)),[1]vylosovanie!$C$10:$J$209,8,0)</f>
        <v>#N/A</v>
      </c>
      <c r="AZ206" s="8"/>
      <c r="BB206" s="39" t="e">
        <f>IF(OR(I206="x",I206="X",I206=""),0,IF(I206=3,2,1))</f>
        <v>#N/A</v>
      </c>
      <c r="BC206" s="39" t="e">
        <f>IF(OR(L206="x",L206="X",L206=""),0,IF(L206=3,2,1))</f>
        <v>#N/A</v>
      </c>
      <c r="BD206" s="39"/>
      <c r="BE206" s="39" t="e">
        <f>IF(OR(R206="x",R206="X",R206=""),0,IF(R206=3,2,1))</f>
        <v>#N/A</v>
      </c>
      <c r="BG206" s="62" t="e">
        <f>IF(OR(I206="x",I206="X"),0,I206)</f>
        <v>#N/A</v>
      </c>
      <c r="BH206" s="62" t="e">
        <f>IF(OR(L206="x",L206="X"),0,L206)</f>
        <v>#N/A</v>
      </c>
      <c r="BI206" s="62"/>
      <c r="BJ206" s="62" t="e">
        <f>IF(OR(R206="x",R206="X"),0,R206)</f>
        <v>#N/A</v>
      </c>
      <c r="BK206" s="63"/>
      <c r="BL206" s="62" t="e">
        <f>IF(OR(K206="x",K206="X"),0,K206)</f>
        <v>#N/A</v>
      </c>
      <c r="BM206" s="62" t="e">
        <f>IF(OR(N206="x",N206="X"),0,N206)</f>
        <v>#N/A</v>
      </c>
      <c r="BN206" s="62"/>
      <c r="BO206" s="62" t="e">
        <f>IF(OR(T206="x",T206="X"),0,T206)</f>
        <v>#N/A</v>
      </c>
      <c r="BP206" s="41"/>
    </row>
    <row r="207" spans="1:68" s="15" customFormat="1" ht="45.75" thickBot="1">
      <c r="A207" s="11" t="str">
        <f>CONCATENATE(E203," 2-4")</f>
        <v>X 2-4</v>
      </c>
      <c r="B207" s="15" t="str">
        <f>CONCATENATE(E203,D207)</f>
        <v>X4</v>
      </c>
      <c r="C207" s="43"/>
      <c r="D207" s="44">
        <v>4</v>
      </c>
      <c r="E207" s="45" t="str">
        <f>IF(ISERROR(VLOOKUP($B207,[1]vylosovanie!$C$10:$M$269,8,0))=TRUE," ",VLOOKUP($B207,[1]vylosovanie!$C$10:$M$269,8,0))</f>
        <v xml:space="preserve"> </v>
      </c>
      <c r="F207" s="45" t="str">
        <f>IF(ISERROR(VLOOKUP($B207,[1]vylosovanie!$C$10:$M$269,9,0))=TRUE," ",VLOOKUP($B207,[1]vylosovanie!$C$10:$M$269,9,0))</f>
        <v xml:space="preserve"> </v>
      </c>
      <c r="G207" s="45" t="str">
        <f>IF(ISERROR(VLOOKUP($B207,[1]vylosovanie!$C$10:$M$269,10,0))=TRUE," ",VLOOKUP($B207,[1]vylosovanie!$C$10:$M$269,10,0))</f>
        <v xml:space="preserve"> </v>
      </c>
      <c r="H207" s="45" t="str">
        <f>IF(ISERROR(VLOOKUP($B207,[1]vylosovanie!$C$10:$M$269,11,0))=TRUE," ",VLOOKUP($B207,[1]vylosovanie!$C$10:$M$269,11,0))</f>
        <v xml:space="preserve"> </v>
      </c>
      <c r="I207" s="81" t="e">
        <f>T204</f>
        <v>#N/A</v>
      </c>
      <c r="J207" s="82" t="s">
        <v>24</v>
      </c>
      <c r="K207" s="83" t="e">
        <f>R204</f>
        <v>#N/A</v>
      </c>
      <c r="L207" s="84" t="e">
        <f>T205</f>
        <v>#N/A</v>
      </c>
      <c r="M207" s="85" t="s">
        <v>24</v>
      </c>
      <c r="N207" s="86" t="e">
        <f>R205</f>
        <v>#N/A</v>
      </c>
      <c r="O207" s="84" t="e">
        <f>T206</f>
        <v>#N/A</v>
      </c>
      <c r="P207" s="85" t="s">
        <v>24</v>
      </c>
      <c r="Q207" s="86" t="e">
        <f>R206</f>
        <v>#N/A</v>
      </c>
      <c r="R207" s="87"/>
      <c r="S207" s="88"/>
      <c r="T207" s="88"/>
      <c r="U207" s="89" t="e">
        <f>SUM(BG207:BJ207)</f>
        <v>#N/A</v>
      </c>
      <c r="V207" s="90" t="s">
        <v>24</v>
      </c>
      <c r="W207" s="89" t="e">
        <f>SUM(BL207:BO207)</f>
        <v>#N/A</v>
      </c>
      <c r="X207" s="91" t="e">
        <f>IF((W207=0)," ",U207/W207)</f>
        <v>#N/A</v>
      </c>
      <c r="Y207" s="92" t="e">
        <f>IF(AND(SUM(BB207:BE207)=0,OR(E207=0,E207=" ",SUM(BB204:BE207)=0))," ",SUM(BB207:BE207))</f>
        <v>#N/A</v>
      </c>
      <c r="Z207" s="93" t="str">
        <f>IF(ISERROR(RANK(Y207,Y204:Y207,0))=TRUE," ",IF(OR(AND(I207="x",L207="x"),AND(I207="x",O207="x"),AND(L207="x",O207="x")),0,RANK(Y207,Y204:Y207,0)))</f>
        <v xml:space="preserve"> </v>
      </c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3"/>
      <c r="AP207" s="3"/>
      <c r="AQ207" s="3"/>
      <c r="AR207" s="3"/>
      <c r="AS207" s="2"/>
      <c r="AT207" s="2"/>
      <c r="AU207" s="2"/>
      <c r="AV207" s="2"/>
      <c r="AW207" s="2"/>
      <c r="AX207" s="2"/>
      <c r="AY207" s="2"/>
      <c r="AZ207" s="2"/>
      <c r="BB207" s="39" t="e">
        <f>IF(OR(I207="x",I207="X",I207=""),0,IF(I207=3,2,1))</f>
        <v>#N/A</v>
      </c>
      <c r="BC207" s="39" t="e">
        <f>IF(OR(L207="x",L207="X",L207=""),0,IF(L207=3,2,1))</f>
        <v>#N/A</v>
      </c>
      <c r="BD207" s="39" t="e">
        <f>IF(OR(O207="x",O207="X",O207=""),0,IF(O207=3,2,1))</f>
        <v>#N/A</v>
      </c>
      <c r="BE207" s="39"/>
      <c r="BG207" s="62" t="e">
        <f>IF(OR(I207="x",I207="X"),0,I207)</f>
        <v>#N/A</v>
      </c>
      <c r="BH207" s="62" t="e">
        <f>IF(OR(L207="x",L207="X"),0,L207)</f>
        <v>#N/A</v>
      </c>
      <c r="BI207" s="62" t="e">
        <f>IF(OR(O207="x",O207="X"),0,O207)</f>
        <v>#N/A</v>
      </c>
      <c r="BJ207" s="62"/>
      <c r="BK207" s="63"/>
      <c r="BL207" s="62" t="e">
        <f>IF(OR(K207="x",K207="X"),0,K207)</f>
        <v>#N/A</v>
      </c>
      <c r="BM207" s="62" t="e">
        <f>IF(OR(N207="x",N207="X"),0,N207)</f>
        <v>#N/A</v>
      </c>
      <c r="BN207" s="62" t="e">
        <f>IF(OR(Q207="x",Q207="X"),0,Q207)</f>
        <v>#N/A</v>
      </c>
      <c r="BO207" s="62"/>
      <c r="BP207" s="41"/>
    </row>
    <row r="208" spans="1:68" ht="45.75" thickBot="1">
      <c r="A208" s="11" t="str">
        <f>CONCATENATE(E203," 3-4")</f>
        <v>X 3-4</v>
      </c>
    </row>
    <row r="209" spans="1:68" s="15" customFormat="1" ht="90.75" thickBot="1">
      <c r="A209" s="11" t="str">
        <f>CONCATENATE(E209," 1-2")</f>
        <v>X 1-2</v>
      </c>
      <c r="C209" s="28" t="str">
        <f>IF(C203="X","X",IF(C203-$B$1&gt;=[1]vylosovanie!$O$2,"X",C203+1))</f>
        <v>X</v>
      </c>
      <c r="D209" s="2" t="s">
        <v>6</v>
      </c>
      <c r="E209" s="29" t="str">
        <f>IF(C209="X","X",VLOOKUP(C209,[1]vylosovanie!$T$10:$U$99,2,0))</f>
        <v>X</v>
      </c>
      <c r="F209" s="30" t="s">
        <v>7</v>
      </c>
      <c r="G209" s="6" t="s">
        <v>8</v>
      </c>
      <c r="H209" s="6" t="s">
        <v>9</v>
      </c>
      <c r="I209" s="31">
        <v>1</v>
      </c>
      <c r="J209" s="32"/>
      <c r="K209" s="33"/>
      <c r="L209" s="31">
        <v>2</v>
      </c>
      <c r="M209" s="32"/>
      <c r="N209" s="33"/>
      <c r="O209" s="31">
        <v>3</v>
      </c>
      <c r="P209" s="32"/>
      <c r="Q209" s="33"/>
      <c r="R209" s="31">
        <v>4</v>
      </c>
      <c r="S209" s="32"/>
      <c r="T209" s="33"/>
      <c r="U209" s="34" t="s">
        <v>10</v>
      </c>
      <c r="V209" s="35"/>
      <c r="W209" s="36"/>
      <c r="X209" s="37" t="s">
        <v>11</v>
      </c>
      <c r="Y209" s="37" t="s">
        <v>12</v>
      </c>
      <c r="Z209" s="37" t="s">
        <v>13</v>
      </c>
      <c r="AA209" s="2" t="s">
        <v>14</v>
      </c>
      <c r="AB209" s="2"/>
      <c r="AD209" s="2" t="str">
        <f>IF(C209&lt;10,0,"")</f>
        <v/>
      </c>
      <c r="AE209" s="2" t="s">
        <v>15</v>
      </c>
      <c r="AF209" s="2"/>
      <c r="AG209" s="38" t="s">
        <v>16</v>
      </c>
      <c r="AH209" s="39" t="s">
        <v>17</v>
      </c>
      <c r="AI209" s="39" t="s">
        <v>18</v>
      </c>
      <c r="AJ209" s="39" t="s">
        <v>19</v>
      </c>
      <c r="AK209" s="39" t="s">
        <v>20</v>
      </c>
      <c r="AL209" s="39" t="s">
        <v>20</v>
      </c>
      <c r="AM209" s="39" t="s">
        <v>21</v>
      </c>
      <c r="AN209" s="10"/>
      <c r="AO209" s="40"/>
      <c r="AP209" s="40" t="str">
        <f>IF(C209&lt;10,0,"")</f>
        <v/>
      </c>
      <c r="AQ209" s="2" t="s">
        <v>15</v>
      </c>
      <c r="AR209" s="40"/>
      <c r="AS209" s="38" t="s">
        <v>16</v>
      </c>
      <c r="AT209" s="39" t="s">
        <v>17</v>
      </c>
      <c r="AU209" s="39" t="s">
        <v>18</v>
      </c>
      <c r="AV209" s="39" t="s">
        <v>19</v>
      </c>
      <c r="AW209" s="39" t="s">
        <v>20</v>
      </c>
      <c r="AX209" s="39" t="s">
        <v>20</v>
      </c>
      <c r="AY209" s="39" t="s">
        <v>21</v>
      </c>
      <c r="AZ209" s="10"/>
      <c r="BB209" s="6">
        <v>1</v>
      </c>
      <c r="BC209" s="6">
        <v>2</v>
      </c>
      <c r="BD209" s="6">
        <v>3</v>
      </c>
      <c r="BE209" s="6">
        <v>4</v>
      </c>
      <c r="BG209" s="15" t="s">
        <v>22</v>
      </c>
      <c r="BI209" s="8"/>
      <c r="BJ209" s="41"/>
      <c r="BK209" s="42"/>
      <c r="BL209" s="15" t="s">
        <v>23</v>
      </c>
      <c r="BN209" s="8"/>
      <c r="BO209" s="41"/>
      <c r="BP209" s="41"/>
    </row>
    <row r="210" spans="1:68" s="15" customFormat="1" ht="45.75" thickBot="1">
      <c r="A210" s="11" t="str">
        <f>CONCATENATE(E209," 1-3")</f>
        <v>X 1-3</v>
      </c>
      <c r="B210" s="15" t="str">
        <f>CONCATENATE(E209,D210)</f>
        <v>X1</v>
      </c>
      <c r="C210" s="43" t="str">
        <f>$E$1</f>
        <v>MŽ</v>
      </c>
      <c r="D210" s="44">
        <v>1</v>
      </c>
      <c r="E210" s="45" t="str">
        <f>IF(ISERROR(VLOOKUP($B210,[1]vylosovanie!$C$10:$M$269,8,0))=TRUE," ",VLOOKUP($B210,[1]vylosovanie!$C$10:$M$269,8,0))</f>
        <v xml:space="preserve"> </v>
      </c>
      <c r="F210" s="45" t="str">
        <f>IF(ISERROR(VLOOKUP($B210,[1]vylosovanie!$C$10:$M$269,9,0))=TRUE," ",VLOOKUP($B210,[1]vylosovanie!$C$10:$M$269,9,0))</f>
        <v xml:space="preserve"> </v>
      </c>
      <c r="G210" s="45" t="str">
        <f>IF(ISERROR(VLOOKUP($B210,[1]vylosovanie!$C$10:$M$269,10,0))=TRUE," ",VLOOKUP($B210,[1]vylosovanie!$C$10:$M$269,10,0))</f>
        <v xml:space="preserve"> </v>
      </c>
      <c r="H210" s="45" t="str">
        <f>IF(ISERROR(VLOOKUP($B210,[1]vylosovanie!$C$10:$M$269,11,0))=TRUE," ",VLOOKUP($B210,[1]vylosovanie!$C$10:$M$269,11,0))</f>
        <v xml:space="preserve"> </v>
      </c>
      <c r="I210" s="46"/>
      <c r="J210" s="47"/>
      <c r="K210" s="48"/>
      <c r="L210" s="49" t="e">
        <f>VLOOKUP(A209,'[1]zapisy skupiny'!$A$5:$AA$6403,26,0)</f>
        <v>#N/A</v>
      </c>
      <c r="M210" s="50" t="s">
        <v>24</v>
      </c>
      <c r="N210" s="51" t="e">
        <f>VLOOKUP(A209,'[1]zapisy skupiny'!$A$5:$AA$6403,27,0)</f>
        <v>#N/A</v>
      </c>
      <c r="O210" s="49" t="e">
        <f>VLOOKUP(A210,'[1]zapisy skupiny'!$A$5:$AA$6403,26,0)</f>
        <v>#N/A</v>
      </c>
      <c r="P210" s="50" t="s">
        <v>24</v>
      </c>
      <c r="Q210" s="51" t="e">
        <f>VLOOKUP(A210,'[1]zapisy skupiny'!$A$5:$AA$6403,27,0)</f>
        <v>#N/A</v>
      </c>
      <c r="R210" s="49" t="e">
        <f>VLOOKUP(A211,'[1]zapisy skupiny'!$A$5:$AA$6403,26,0)</f>
        <v>#N/A</v>
      </c>
      <c r="S210" s="50" t="s">
        <v>24</v>
      </c>
      <c r="T210" s="52" t="e">
        <f>VLOOKUP(A211,'[1]zapisy skupiny'!$A$5:$AA$6403,27,0)</f>
        <v>#N/A</v>
      </c>
      <c r="U210" s="53" t="e">
        <f>SUM(BG210:BJ210)</f>
        <v>#N/A</v>
      </c>
      <c r="V210" s="54" t="s">
        <v>24</v>
      </c>
      <c r="W210" s="53" t="e">
        <f>SUM(BL210:BO210)</f>
        <v>#N/A</v>
      </c>
      <c r="X210" s="55" t="e">
        <f>IF((W210=0)," ",U210/W210)</f>
        <v>#N/A</v>
      </c>
      <c r="Y210" s="56" t="e">
        <f>IF(AND(SUM(BB210:BE210)=0,OR(E210=0,E210=" ",SUM(BB210:BE213)=0))," ",SUM(BB210:BE210))</f>
        <v>#N/A</v>
      </c>
      <c r="Z210" s="57" t="str">
        <f>IF(ISERROR(RANK(Y210,Y210:Y213,0))=TRUE," ",IF(OR(AND(O210="x",L210="x"),AND(L210="x",R210="x"),AND(R210="x",O210="x")),0,RANK(Y210,Y210:Y213,0)))</f>
        <v xml:space="preserve"> </v>
      </c>
      <c r="AA210" s="15" t="s">
        <v>25</v>
      </c>
      <c r="AB210" s="2" t="s">
        <v>26</v>
      </c>
      <c r="AC210" s="2"/>
      <c r="AD210" s="2"/>
      <c r="AE210" s="2" t="str">
        <f>CONCATENATE(4,1,AD209,C209,1)</f>
        <v>41X1</v>
      </c>
      <c r="AF210" s="2" t="str">
        <f>E209</f>
        <v>X</v>
      </c>
      <c r="AG210" s="58">
        <f>IF(C209="X",0,AG205+1)</f>
        <v>0</v>
      </c>
      <c r="AH210" s="58"/>
      <c r="AI210" s="59" t="s">
        <v>27</v>
      </c>
      <c r="AJ210" s="58"/>
      <c r="AK210" s="60" t="e">
        <f>VLOOKUP(CONCATENATE(AF210,MID(AI210,2,1)),[1]vylosovanie!$C$10:$J$209,8,0)</f>
        <v>#N/A</v>
      </c>
      <c r="AL210" s="60" t="e">
        <f>VLOOKUP(CONCATENATE(AF210,RIGHT(AI210,1)),[1]vylosovanie!$C$10:$J$209,8,0)</f>
        <v>#N/A</v>
      </c>
      <c r="AM210" s="58" t="e">
        <f>VLOOKUP(CONCATENATE(AF210,VLOOKUP(AI210,$BU$6:$BV$11,2,0)),[1]vylosovanie!$C$10:$J$209,8,0)</f>
        <v>#N/A</v>
      </c>
      <c r="AN210" s="8"/>
      <c r="AO210" s="61"/>
      <c r="AP210" s="61"/>
      <c r="AQ210" s="61" t="str">
        <f>CONCATENATE(4,1,AD209,C209,2)</f>
        <v>41X2</v>
      </c>
      <c r="AR210" s="61" t="str">
        <f>E209</f>
        <v>X</v>
      </c>
      <c r="AS210" s="58">
        <f>IF(AG210=0,0,AG210+1)</f>
        <v>0</v>
      </c>
      <c r="AT210" s="58"/>
      <c r="AU210" s="58" t="s">
        <v>28</v>
      </c>
      <c r="AV210" s="58"/>
      <c r="AW210" s="60" t="e">
        <f>VLOOKUP(CONCATENATE(AR210,MID(AU210,2,1)),[1]vylosovanie!$C$10:$J$209,8,0)</f>
        <v>#N/A</v>
      </c>
      <c r="AX210" s="60" t="e">
        <f>VLOOKUP(CONCATENATE(AR210,RIGHT(AU210,1)),[1]vylosovanie!$C$10:$J$209,8,0)</f>
        <v>#N/A</v>
      </c>
      <c r="AY210" s="58" t="e">
        <f>VLOOKUP(CONCATENATE(AR210,VLOOKUP(AU210,$BU$6:$BV$11,2,0)),[1]vylosovanie!$C$10:$J$209,8,0)</f>
        <v>#N/A</v>
      </c>
      <c r="AZ210" s="8"/>
      <c r="BB210" s="39"/>
      <c r="BC210" s="39" t="e">
        <f>IF(OR(L210="x",L210="X",L210=""),0,IF(L210=3,2,1))</f>
        <v>#N/A</v>
      </c>
      <c r="BD210" s="39" t="e">
        <f>IF(OR(O210="x",O210="X",O210=""),0,IF(O210=3,2,1))</f>
        <v>#N/A</v>
      </c>
      <c r="BE210" s="39" t="e">
        <f>IF(OR(R210="x",R210="X",R210=""),0,IF(R210=3,2,1))</f>
        <v>#N/A</v>
      </c>
      <c r="BG210" s="62"/>
      <c r="BH210" s="62" t="e">
        <f>IF(OR(L210="x",L210="X"),0,L210)</f>
        <v>#N/A</v>
      </c>
      <c r="BI210" s="62" t="e">
        <f>IF(OR(O210="x",O210="X"),0,O210)</f>
        <v>#N/A</v>
      </c>
      <c r="BJ210" s="62" t="e">
        <f>IF(OR(R210="x",R210="X"),0,R210)</f>
        <v>#N/A</v>
      </c>
      <c r="BK210" s="63"/>
      <c r="BL210" s="62"/>
      <c r="BM210" s="62" t="e">
        <f>IF(OR(N210="x",N210="X"),0,N210)</f>
        <v>#N/A</v>
      </c>
      <c r="BN210" s="62" t="e">
        <f>IF(OR(Q210="x",Q210="X"),0,Q210)</f>
        <v>#N/A</v>
      </c>
      <c r="BO210" s="62" t="e">
        <f>IF(OR(T210="x",T210="X"),0,T210)</f>
        <v>#N/A</v>
      </c>
      <c r="BP210" s="41"/>
    </row>
    <row r="211" spans="1:68" s="15" customFormat="1" ht="45.75" thickBot="1">
      <c r="A211" s="11" t="str">
        <f>CONCATENATE(E209," 1-4")</f>
        <v>X 1-4</v>
      </c>
      <c r="B211" s="15" t="str">
        <f>CONCATENATE(E209,D211)</f>
        <v>X2</v>
      </c>
      <c r="C211" s="43"/>
      <c r="D211" s="44">
        <v>2</v>
      </c>
      <c r="E211" s="45" t="str">
        <f>IF(ISERROR(VLOOKUP($B211,[1]vylosovanie!$C$10:$M$269,8,0))=TRUE," ",VLOOKUP($B211,[1]vylosovanie!$C$10:$M$269,8,0))</f>
        <v xml:space="preserve"> </v>
      </c>
      <c r="F211" s="45" t="str">
        <f>IF(ISERROR(VLOOKUP($B211,[1]vylosovanie!$C$10:$M$269,9,0))=TRUE," ",VLOOKUP($B211,[1]vylosovanie!$C$10:$M$269,9,0))</f>
        <v xml:space="preserve"> </v>
      </c>
      <c r="G211" s="45" t="str">
        <f>IF(ISERROR(VLOOKUP($B211,[1]vylosovanie!$C$10:$M$269,10,0))=TRUE," ",VLOOKUP($B211,[1]vylosovanie!$C$10:$M$269,10,0))</f>
        <v xml:space="preserve"> </v>
      </c>
      <c r="H211" s="45" t="str">
        <f>IF(ISERROR(VLOOKUP($B211,[1]vylosovanie!$C$10:$M$269,11,0))=TRUE," ",VLOOKUP($B211,[1]vylosovanie!$C$10:$M$269,11,0))</f>
        <v xml:space="preserve"> </v>
      </c>
      <c r="I211" s="64" t="e">
        <f>N210</f>
        <v>#N/A</v>
      </c>
      <c r="J211" s="65" t="s">
        <v>24</v>
      </c>
      <c r="K211" s="66" t="e">
        <f>L210</f>
        <v>#N/A</v>
      </c>
      <c r="L211" s="67"/>
      <c r="M211" s="68"/>
      <c r="N211" s="69"/>
      <c r="O211" s="70" t="e">
        <f>VLOOKUP(A212,'[1]zapisy skupiny'!$A$5:$AA$6403,26,0)</f>
        <v>#N/A</v>
      </c>
      <c r="P211" s="65" t="s">
        <v>24</v>
      </c>
      <c r="Q211" s="71" t="e">
        <f>VLOOKUP(A212,'[1]zapisy skupiny'!$A$5:$AA$6403,27,0)</f>
        <v>#N/A</v>
      </c>
      <c r="R211" s="70" t="e">
        <f>VLOOKUP(A213,'[1]zapisy skupiny'!$A$5:$AA$6403,26,0)</f>
        <v>#N/A</v>
      </c>
      <c r="S211" s="65" t="s">
        <v>24</v>
      </c>
      <c r="T211" s="72" t="e">
        <f>VLOOKUP(A213,'[1]zapisy skupiny'!$A$5:$AA$6403,27,0)</f>
        <v>#N/A</v>
      </c>
      <c r="U211" s="73" t="e">
        <f>SUM(BG211:BJ211)</f>
        <v>#N/A</v>
      </c>
      <c r="V211" s="74" t="s">
        <v>24</v>
      </c>
      <c r="W211" s="73" t="e">
        <f>SUM(BL211:BO211)</f>
        <v>#N/A</v>
      </c>
      <c r="X211" s="75" t="e">
        <f>IF((W211=0)," ",U211/W211)</f>
        <v>#N/A</v>
      </c>
      <c r="Y211" s="76" t="e">
        <f>IF(AND(SUM(BB211:BE211)=0,OR(E211=0,E211=" ",SUM(BB210:BE213)=0))," ",SUM(BB211:BE211))</f>
        <v>#N/A</v>
      </c>
      <c r="Z211" s="77" t="str">
        <f>IF(ISERROR(RANK(Y211,Y210:Y213,0))=TRUE," ",IF(OR(AND(I211="x",O211="x"),AND(I211="x",R211="x"),AND(R211="x",O211="x")),0,RANK(Y211,Y210:Y213,0)))</f>
        <v xml:space="preserve"> </v>
      </c>
      <c r="AA211" s="15" t="s">
        <v>29</v>
      </c>
      <c r="AB211" s="2" t="s">
        <v>30</v>
      </c>
      <c r="AC211" s="2"/>
      <c r="AD211" s="2"/>
      <c r="AE211" s="2" t="str">
        <f>CONCATENATE(4,2,AD209,C209,1)</f>
        <v>42X1</v>
      </c>
      <c r="AF211" s="2" t="str">
        <f>E209</f>
        <v>X</v>
      </c>
      <c r="AG211" s="58">
        <f>IF(AS210=0,0,AS210+1)</f>
        <v>0</v>
      </c>
      <c r="AH211" s="58"/>
      <c r="AI211" s="58" t="s">
        <v>31</v>
      </c>
      <c r="AJ211" s="58"/>
      <c r="AK211" s="60" t="e">
        <f>VLOOKUP(CONCATENATE(AF211,MID(AI211,2,1)),[1]vylosovanie!$C$10:$J$209,8,0)</f>
        <v>#N/A</v>
      </c>
      <c r="AL211" s="60" t="e">
        <f>VLOOKUP(CONCATENATE(AF211,RIGHT(AI211,1)),[1]vylosovanie!$C$10:$J$209,8,0)</f>
        <v>#N/A</v>
      </c>
      <c r="AM211" s="58" t="e">
        <f>VLOOKUP(CONCATENATE(AF211,VLOOKUP(AI211,$BU$6:$BV$11,2,0)),[1]vylosovanie!$C$10:$J$209,8,0)</f>
        <v>#N/A</v>
      </c>
      <c r="AN211" s="8"/>
      <c r="AO211" s="61"/>
      <c r="AP211" s="61"/>
      <c r="AQ211" s="61" t="str">
        <f>CONCATENATE(4,2,AD209,C209,2)</f>
        <v>42X2</v>
      </c>
      <c r="AR211" s="61" t="str">
        <f>E209</f>
        <v>X</v>
      </c>
      <c r="AS211" s="58">
        <f>IF(AG211=0,0,AG211+1)</f>
        <v>0</v>
      </c>
      <c r="AT211" s="58"/>
      <c r="AU211" s="58" t="s">
        <v>32</v>
      </c>
      <c r="AV211" s="58"/>
      <c r="AW211" s="60" t="e">
        <f>VLOOKUP(CONCATENATE(AR211,MID(AU211,2,1)),[1]vylosovanie!$C$10:$J$209,8,0)</f>
        <v>#N/A</v>
      </c>
      <c r="AX211" s="60" t="e">
        <f>VLOOKUP(CONCATENATE(AR211,RIGHT(AU211,1)),[1]vylosovanie!$C$10:$J$209,8,0)</f>
        <v>#N/A</v>
      </c>
      <c r="AY211" s="58" t="e">
        <f>VLOOKUP(CONCATENATE(AR211,VLOOKUP(AU211,$BU$6:$BV$11,2,0)),[1]vylosovanie!$C$10:$J$209,8,0)</f>
        <v>#N/A</v>
      </c>
      <c r="AZ211" s="8"/>
      <c r="BB211" s="39" t="e">
        <f>IF(OR(I211="x",I211="X",I211=""),0,IF(I211=3,2,1))</f>
        <v>#N/A</v>
      </c>
      <c r="BC211" s="39"/>
      <c r="BD211" s="39" t="e">
        <f>IF(OR(O211="x",O211="X",O211=""),0,IF(O211=3,2,1))</f>
        <v>#N/A</v>
      </c>
      <c r="BE211" s="39" t="e">
        <f>IF(OR(R211="x",R211="X",R211=""),0,IF(R211=3,2,1))</f>
        <v>#N/A</v>
      </c>
      <c r="BG211" s="62" t="e">
        <f>IF(OR(I211="x",I211="X"),0,I211)</f>
        <v>#N/A</v>
      </c>
      <c r="BH211" s="62"/>
      <c r="BI211" s="62" t="e">
        <f>IF(OR(O211="x",O211="X"),0,O211)</f>
        <v>#N/A</v>
      </c>
      <c r="BJ211" s="62" t="e">
        <f>IF(OR(R211="x",R211="X"),0,R211)</f>
        <v>#N/A</v>
      </c>
      <c r="BK211" s="63"/>
      <c r="BL211" s="62" t="e">
        <f>IF(OR(K211="x",K211="X"),0,K211)</f>
        <v>#N/A</v>
      </c>
      <c r="BM211" s="62"/>
      <c r="BN211" s="62" t="e">
        <f>IF(OR(Q211="x",Q211="X"),0,Q211)</f>
        <v>#N/A</v>
      </c>
      <c r="BO211" s="62" t="e">
        <f>IF(OR(T211="x",T211="X"),0,T211)</f>
        <v>#N/A</v>
      </c>
      <c r="BP211" s="41"/>
    </row>
    <row r="212" spans="1:68" s="15" customFormat="1" ht="45.75" thickBot="1">
      <c r="A212" s="11" t="str">
        <f>CONCATENATE(E209," 2-3")</f>
        <v>X 2-3</v>
      </c>
      <c r="B212" s="15" t="str">
        <f>CONCATENATE(E209,D212)</f>
        <v>X3</v>
      </c>
      <c r="C212" s="43"/>
      <c r="D212" s="44">
        <v>3</v>
      </c>
      <c r="E212" s="45" t="str">
        <f>IF(ISERROR(VLOOKUP($B212,[1]vylosovanie!$C$10:$M$269,8,0))=TRUE," ",VLOOKUP($B212,[1]vylosovanie!$C$10:$M$269,8,0))</f>
        <v xml:space="preserve"> </v>
      </c>
      <c r="F212" s="45" t="str">
        <f>IF(ISERROR(VLOOKUP($B212,[1]vylosovanie!$C$10:$M$269,9,0))=TRUE," ",VLOOKUP($B212,[1]vylosovanie!$C$10:$M$269,9,0))</f>
        <v xml:space="preserve"> </v>
      </c>
      <c r="G212" s="45" t="str">
        <f>IF(ISERROR(VLOOKUP($B212,[1]vylosovanie!$C$10:$M$269,10,0))=TRUE," ",VLOOKUP($B212,[1]vylosovanie!$C$10:$M$269,10,0))</f>
        <v xml:space="preserve"> </v>
      </c>
      <c r="H212" s="45" t="str">
        <f>IF(ISERROR(VLOOKUP($B212,[1]vylosovanie!$C$10:$M$269,11,0))=TRUE," ",VLOOKUP($B212,[1]vylosovanie!$C$10:$M$269,11,0))</f>
        <v xml:space="preserve"> </v>
      </c>
      <c r="I212" s="64" t="e">
        <f>Q210</f>
        <v>#N/A</v>
      </c>
      <c r="J212" s="65" t="s">
        <v>24</v>
      </c>
      <c r="K212" s="66" t="e">
        <f>O210</f>
        <v>#N/A</v>
      </c>
      <c r="L212" s="78" t="e">
        <f>Q211</f>
        <v>#N/A</v>
      </c>
      <c r="M212" s="79" t="s">
        <v>24</v>
      </c>
      <c r="N212" s="80" t="e">
        <f>O211</f>
        <v>#N/A</v>
      </c>
      <c r="O212" s="67"/>
      <c r="P212" s="68"/>
      <c r="Q212" s="69"/>
      <c r="R212" s="70" t="e">
        <f>VLOOKUP(A214,'[1]zapisy skupiny'!$A$5:$AA$6403,26,0)</f>
        <v>#N/A</v>
      </c>
      <c r="S212" s="65" t="s">
        <v>24</v>
      </c>
      <c r="T212" s="72" t="e">
        <f>VLOOKUP(A214,'[1]zapisy skupiny'!$A$5:$AA$6403,27,0)</f>
        <v>#N/A</v>
      </c>
      <c r="U212" s="73" t="e">
        <f>SUM(BG212:BJ212)</f>
        <v>#N/A</v>
      </c>
      <c r="V212" s="74" t="s">
        <v>24</v>
      </c>
      <c r="W212" s="73" t="e">
        <f>SUM(BL212:BO212)</f>
        <v>#N/A</v>
      </c>
      <c r="X212" s="75" t="e">
        <f>IF((W212=0)," ",U212/W212)</f>
        <v>#N/A</v>
      </c>
      <c r="Y212" s="76" t="e">
        <f>IF(AND(SUM(BB212:BE212)=0,OR(E212=0,E212=" ",SUM(BB210:BE213)=0))," ",SUM(BB212:BE212))</f>
        <v>#N/A</v>
      </c>
      <c r="Z212" s="77" t="str">
        <f>IF(ISERROR(RANK(Y212,Y210:Y213,0))=TRUE," ",IF(OR(AND(I212="x",L212="x"),AND(I212="x",R212="x"),AND(L212="x",R212="x")),0,RANK(Y212,Y210:Y213,0)))</f>
        <v xml:space="preserve"> </v>
      </c>
      <c r="AA212" s="15" t="s">
        <v>33</v>
      </c>
      <c r="AB212" s="2" t="s">
        <v>34</v>
      </c>
      <c r="AC212" s="2"/>
      <c r="AD212" s="2"/>
      <c r="AE212" s="2" t="str">
        <f>CONCATENATE(4,3,AD209,C209,1)</f>
        <v>43X1</v>
      </c>
      <c r="AF212" s="2" t="str">
        <f>E209</f>
        <v>X</v>
      </c>
      <c r="AG212" s="58">
        <f>IF(AS211=0,0,AS211+1)</f>
        <v>0</v>
      </c>
      <c r="AH212" s="58"/>
      <c r="AI212" s="58" t="s">
        <v>35</v>
      </c>
      <c r="AJ212" s="58"/>
      <c r="AK212" s="60" t="e">
        <f>VLOOKUP(CONCATENATE(AF212,MID(AI212,2,1)),[1]vylosovanie!$C$10:$J$209,8,0)</f>
        <v>#N/A</v>
      </c>
      <c r="AL212" s="60" t="e">
        <f>VLOOKUP(CONCATENATE(AF212,RIGHT(AI212,1)),[1]vylosovanie!$C$10:$J$209,8,0)</f>
        <v>#N/A</v>
      </c>
      <c r="AM212" s="58" t="e">
        <f>VLOOKUP(CONCATENATE(AF212,VLOOKUP(AI212,$BU$6:$BV$11,2,0)),[1]vylosovanie!$C$10:$J$209,8,0)</f>
        <v>#N/A</v>
      </c>
      <c r="AN212" s="8"/>
      <c r="AO212" s="61"/>
      <c r="AP212" s="61"/>
      <c r="AQ212" s="61" t="str">
        <f>CONCATENATE(4,3,AD209,C209,2)</f>
        <v>43X2</v>
      </c>
      <c r="AR212" s="61" t="str">
        <f>E209</f>
        <v>X</v>
      </c>
      <c r="AS212" s="58">
        <f>IF(AG212=0,0,AG212+1)</f>
        <v>0</v>
      </c>
      <c r="AT212" s="58"/>
      <c r="AU212" s="58" t="s">
        <v>36</v>
      </c>
      <c r="AV212" s="58"/>
      <c r="AW212" s="60" t="e">
        <f>VLOOKUP(CONCATENATE(AR212,MID(AU212,2,1)),[1]vylosovanie!$C$10:$J$209,8,0)</f>
        <v>#N/A</v>
      </c>
      <c r="AX212" s="60" t="e">
        <f>VLOOKUP(CONCATENATE(AR212,RIGHT(AU212,1)),[1]vylosovanie!$C$10:$J$209,8,0)</f>
        <v>#N/A</v>
      </c>
      <c r="AY212" s="58" t="e">
        <f>VLOOKUP(CONCATENATE(AR212,VLOOKUP(AU212,$BU$6:$BV$11,2,0)),[1]vylosovanie!$C$10:$J$209,8,0)</f>
        <v>#N/A</v>
      </c>
      <c r="AZ212" s="8"/>
      <c r="BB212" s="39" t="e">
        <f>IF(OR(I212="x",I212="X",I212=""),0,IF(I212=3,2,1))</f>
        <v>#N/A</v>
      </c>
      <c r="BC212" s="39" t="e">
        <f>IF(OR(L212="x",L212="X",L212=""),0,IF(L212=3,2,1))</f>
        <v>#N/A</v>
      </c>
      <c r="BD212" s="39"/>
      <c r="BE212" s="39" t="e">
        <f>IF(OR(R212="x",R212="X",R212=""),0,IF(R212=3,2,1))</f>
        <v>#N/A</v>
      </c>
      <c r="BG212" s="62" t="e">
        <f>IF(OR(I212="x",I212="X"),0,I212)</f>
        <v>#N/A</v>
      </c>
      <c r="BH212" s="62" t="e">
        <f>IF(OR(L212="x",L212="X"),0,L212)</f>
        <v>#N/A</v>
      </c>
      <c r="BI212" s="62"/>
      <c r="BJ212" s="62" t="e">
        <f>IF(OR(R212="x",R212="X"),0,R212)</f>
        <v>#N/A</v>
      </c>
      <c r="BK212" s="63"/>
      <c r="BL212" s="62" t="e">
        <f>IF(OR(K212="x",K212="X"),0,K212)</f>
        <v>#N/A</v>
      </c>
      <c r="BM212" s="62" t="e">
        <f>IF(OR(N212="x",N212="X"),0,N212)</f>
        <v>#N/A</v>
      </c>
      <c r="BN212" s="62"/>
      <c r="BO212" s="62" t="e">
        <f>IF(OR(T212="x",T212="X"),0,T212)</f>
        <v>#N/A</v>
      </c>
      <c r="BP212" s="41"/>
    </row>
    <row r="213" spans="1:68" s="15" customFormat="1" ht="45.75" thickBot="1">
      <c r="A213" s="11" t="str">
        <f>CONCATENATE(E209," 2-4")</f>
        <v>X 2-4</v>
      </c>
      <c r="B213" s="15" t="str">
        <f>CONCATENATE(E209,D213)</f>
        <v>X4</v>
      </c>
      <c r="C213" s="43"/>
      <c r="D213" s="44">
        <v>4</v>
      </c>
      <c r="E213" s="45" t="str">
        <f>IF(ISERROR(VLOOKUP($B213,[1]vylosovanie!$C$10:$M$269,8,0))=TRUE," ",VLOOKUP($B213,[1]vylosovanie!$C$10:$M$269,8,0))</f>
        <v xml:space="preserve"> </v>
      </c>
      <c r="F213" s="45" t="str">
        <f>IF(ISERROR(VLOOKUP($B213,[1]vylosovanie!$C$10:$M$269,9,0))=TRUE," ",VLOOKUP($B213,[1]vylosovanie!$C$10:$M$269,9,0))</f>
        <v xml:space="preserve"> </v>
      </c>
      <c r="G213" s="45" t="str">
        <f>IF(ISERROR(VLOOKUP($B213,[1]vylosovanie!$C$10:$M$269,10,0))=TRUE," ",VLOOKUP($B213,[1]vylosovanie!$C$10:$M$269,10,0))</f>
        <v xml:space="preserve"> </v>
      </c>
      <c r="H213" s="45" t="str">
        <f>IF(ISERROR(VLOOKUP($B213,[1]vylosovanie!$C$10:$M$269,11,0))=TRUE," ",VLOOKUP($B213,[1]vylosovanie!$C$10:$M$269,11,0))</f>
        <v xml:space="preserve"> </v>
      </c>
      <c r="I213" s="81" t="e">
        <f>T210</f>
        <v>#N/A</v>
      </c>
      <c r="J213" s="82" t="s">
        <v>24</v>
      </c>
      <c r="K213" s="83" t="e">
        <f>R210</f>
        <v>#N/A</v>
      </c>
      <c r="L213" s="84" t="e">
        <f>T211</f>
        <v>#N/A</v>
      </c>
      <c r="M213" s="85" t="s">
        <v>24</v>
      </c>
      <c r="N213" s="86" t="e">
        <f>R211</f>
        <v>#N/A</v>
      </c>
      <c r="O213" s="84" t="e">
        <f>T212</f>
        <v>#N/A</v>
      </c>
      <c r="P213" s="85" t="s">
        <v>24</v>
      </c>
      <c r="Q213" s="86" t="e">
        <f>R212</f>
        <v>#N/A</v>
      </c>
      <c r="R213" s="87"/>
      <c r="S213" s="88"/>
      <c r="T213" s="88"/>
      <c r="U213" s="89" t="e">
        <f>SUM(BG213:BJ213)</f>
        <v>#N/A</v>
      </c>
      <c r="V213" s="90" t="s">
        <v>24</v>
      </c>
      <c r="W213" s="89" t="e">
        <f>SUM(BL213:BO213)</f>
        <v>#N/A</v>
      </c>
      <c r="X213" s="91" t="e">
        <f>IF((W213=0)," ",U213/W213)</f>
        <v>#N/A</v>
      </c>
      <c r="Y213" s="92" t="e">
        <f>IF(AND(SUM(BB213:BE213)=0,OR(E213=0,E213=" ",SUM(BB210:BE213)=0))," ",SUM(BB213:BE213))</f>
        <v>#N/A</v>
      </c>
      <c r="Z213" s="93" t="str">
        <f>IF(ISERROR(RANK(Y213,Y210:Y213,0))=TRUE," ",IF(OR(AND(I213="x",L213="x"),AND(I213="x",O213="x"),AND(L213="x",O213="x")),0,RANK(Y213,Y210:Y213,0)))</f>
        <v xml:space="preserve"> </v>
      </c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3"/>
      <c r="AP213" s="3"/>
      <c r="AQ213" s="3"/>
      <c r="AR213" s="3"/>
      <c r="AS213" s="2"/>
      <c r="AT213" s="2"/>
      <c r="AU213" s="2"/>
      <c r="AV213" s="2"/>
      <c r="AW213" s="2"/>
      <c r="AX213" s="2"/>
      <c r="AY213" s="2"/>
      <c r="AZ213" s="2"/>
      <c r="BB213" s="39" t="e">
        <f>IF(OR(I213="x",I213="X",I213=""),0,IF(I213=3,2,1))</f>
        <v>#N/A</v>
      </c>
      <c r="BC213" s="39" t="e">
        <f>IF(OR(L213="x",L213="X",L213=""),0,IF(L213=3,2,1))</f>
        <v>#N/A</v>
      </c>
      <c r="BD213" s="39" t="e">
        <f>IF(OR(O213="x",O213="X",O213=""),0,IF(O213=3,2,1))</f>
        <v>#N/A</v>
      </c>
      <c r="BE213" s="39"/>
      <c r="BG213" s="62" t="e">
        <f>IF(OR(I213="x",I213="X"),0,I213)</f>
        <v>#N/A</v>
      </c>
      <c r="BH213" s="62" t="e">
        <f>IF(OR(L213="x",L213="X"),0,L213)</f>
        <v>#N/A</v>
      </c>
      <c r="BI213" s="62" t="e">
        <f>IF(OR(O213="x",O213="X"),0,O213)</f>
        <v>#N/A</v>
      </c>
      <c r="BJ213" s="62"/>
      <c r="BK213" s="63"/>
      <c r="BL213" s="62" t="e">
        <f>IF(OR(K213="x",K213="X"),0,K213)</f>
        <v>#N/A</v>
      </c>
      <c r="BM213" s="62" t="e">
        <f>IF(OR(N213="x",N213="X"),0,N213)</f>
        <v>#N/A</v>
      </c>
      <c r="BN213" s="62" t="e">
        <f>IF(OR(Q213="x",Q213="X"),0,Q213)</f>
        <v>#N/A</v>
      </c>
      <c r="BO213" s="62"/>
      <c r="BP213" s="41"/>
    </row>
    <row r="214" spans="1:68" ht="45.75" thickBot="1">
      <c r="A214" s="11" t="str">
        <f>CONCATENATE(E209," 3-4")</f>
        <v>X 3-4</v>
      </c>
    </row>
    <row r="215" spans="1:68" s="15" customFormat="1" ht="90.75" thickBot="1">
      <c r="A215" s="11" t="str">
        <f>CONCATENATE(E215," 1-2")</f>
        <v>X 1-2</v>
      </c>
      <c r="C215" s="28" t="str">
        <f>IF(C209="X","X",IF(C209-$B$1&gt;=[1]vylosovanie!$O$2,"X",C209+1))</f>
        <v>X</v>
      </c>
      <c r="D215" s="2" t="s">
        <v>6</v>
      </c>
      <c r="E215" s="29" t="str">
        <f>IF(C215="X","X",VLOOKUP(C215,[1]vylosovanie!$T$10:$U$99,2,0))</f>
        <v>X</v>
      </c>
      <c r="F215" s="30" t="s">
        <v>7</v>
      </c>
      <c r="G215" s="6" t="s">
        <v>8</v>
      </c>
      <c r="H215" s="6" t="s">
        <v>9</v>
      </c>
      <c r="I215" s="31">
        <v>1</v>
      </c>
      <c r="J215" s="32"/>
      <c r="K215" s="33"/>
      <c r="L215" s="31">
        <v>2</v>
      </c>
      <c r="M215" s="32"/>
      <c r="N215" s="33"/>
      <c r="O215" s="31">
        <v>3</v>
      </c>
      <c r="P215" s="32"/>
      <c r="Q215" s="33"/>
      <c r="R215" s="31">
        <v>4</v>
      </c>
      <c r="S215" s="32"/>
      <c r="T215" s="33"/>
      <c r="U215" s="34" t="s">
        <v>10</v>
      </c>
      <c r="V215" s="35"/>
      <c r="W215" s="36"/>
      <c r="X215" s="37" t="s">
        <v>11</v>
      </c>
      <c r="Y215" s="37" t="s">
        <v>12</v>
      </c>
      <c r="Z215" s="37" t="s">
        <v>13</v>
      </c>
      <c r="AA215" s="2" t="s">
        <v>14</v>
      </c>
      <c r="AB215" s="2"/>
      <c r="AD215" s="2" t="str">
        <f>IF(C215&lt;10,0,"")</f>
        <v/>
      </c>
      <c r="AE215" s="2" t="s">
        <v>15</v>
      </c>
      <c r="AF215" s="2"/>
      <c r="AG215" s="38" t="s">
        <v>16</v>
      </c>
      <c r="AH215" s="39" t="s">
        <v>17</v>
      </c>
      <c r="AI215" s="39" t="s">
        <v>18</v>
      </c>
      <c r="AJ215" s="39" t="s">
        <v>19</v>
      </c>
      <c r="AK215" s="39" t="s">
        <v>20</v>
      </c>
      <c r="AL215" s="39" t="s">
        <v>20</v>
      </c>
      <c r="AM215" s="39" t="s">
        <v>21</v>
      </c>
      <c r="AN215" s="10"/>
      <c r="AO215" s="40"/>
      <c r="AP215" s="40" t="str">
        <f>IF(C215&lt;10,0,"")</f>
        <v/>
      </c>
      <c r="AQ215" s="2" t="s">
        <v>15</v>
      </c>
      <c r="AR215" s="40"/>
      <c r="AS215" s="38" t="s">
        <v>16</v>
      </c>
      <c r="AT215" s="39" t="s">
        <v>17</v>
      </c>
      <c r="AU215" s="39" t="s">
        <v>18</v>
      </c>
      <c r="AV215" s="39" t="s">
        <v>19</v>
      </c>
      <c r="AW215" s="39" t="s">
        <v>20</v>
      </c>
      <c r="AX215" s="39" t="s">
        <v>20</v>
      </c>
      <c r="AY215" s="39" t="s">
        <v>21</v>
      </c>
      <c r="AZ215" s="10"/>
      <c r="BB215" s="6">
        <v>1</v>
      </c>
      <c r="BC215" s="6">
        <v>2</v>
      </c>
      <c r="BD215" s="6">
        <v>3</v>
      </c>
      <c r="BE215" s="6">
        <v>4</v>
      </c>
      <c r="BG215" s="15" t="s">
        <v>22</v>
      </c>
      <c r="BI215" s="8"/>
      <c r="BJ215" s="41"/>
      <c r="BK215" s="42"/>
      <c r="BL215" s="15" t="s">
        <v>23</v>
      </c>
      <c r="BN215" s="8"/>
      <c r="BO215" s="41"/>
      <c r="BP215" s="41"/>
    </row>
    <row r="216" spans="1:68" s="15" customFormat="1" ht="45.75" thickBot="1">
      <c r="A216" s="11" t="str">
        <f>CONCATENATE(E215," 1-3")</f>
        <v>X 1-3</v>
      </c>
      <c r="B216" s="15" t="str">
        <f>CONCATENATE(E215,D216)</f>
        <v>X1</v>
      </c>
      <c r="C216" s="43" t="str">
        <f>$E$1</f>
        <v>MŽ</v>
      </c>
      <c r="D216" s="44">
        <v>1</v>
      </c>
      <c r="E216" s="45" t="str">
        <f>IF(ISERROR(VLOOKUP($B216,[1]vylosovanie!$C$10:$M$269,8,0))=TRUE," ",VLOOKUP($B216,[1]vylosovanie!$C$10:$M$269,8,0))</f>
        <v xml:space="preserve"> </v>
      </c>
      <c r="F216" s="45" t="str">
        <f>IF(ISERROR(VLOOKUP($B216,[1]vylosovanie!$C$10:$M$269,9,0))=TRUE," ",VLOOKUP($B216,[1]vylosovanie!$C$10:$M$269,9,0))</f>
        <v xml:space="preserve"> </v>
      </c>
      <c r="G216" s="45" t="str">
        <f>IF(ISERROR(VLOOKUP($B216,[1]vylosovanie!$C$10:$M$269,10,0))=TRUE," ",VLOOKUP($B216,[1]vylosovanie!$C$10:$M$269,10,0))</f>
        <v xml:space="preserve"> </v>
      </c>
      <c r="H216" s="45" t="str">
        <f>IF(ISERROR(VLOOKUP($B216,[1]vylosovanie!$C$10:$M$269,11,0))=TRUE," ",VLOOKUP($B216,[1]vylosovanie!$C$10:$M$269,11,0))</f>
        <v xml:space="preserve"> </v>
      </c>
      <c r="I216" s="46"/>
      <c r="J216" s="47"/>
      <c r="K216" s="48"/>
      <c r="L216" s="49" t="e">
        <f>VLOOKUP(A215,'[1]zapisy skupiny'!$A$5:$AA$6403,26,0)</f>
        <v>#N/A</v>
      </c>
      <c r="M216" s="50" t="s">
        <v>24</v>
      </c>
      <c r="N216" s="51" t="e">
        <f>VLOOKUP(A215,'[1]zapisy skupiny'!$A$5:$AA$6403,27,0)</f>
        <v>#N/A</v>
      </c>
      <c r="O216" s="49" t="e">
        <f>VLOOKUP(A216,'[1]zapisy skupiny'!$A$5:$AA$6403,26,0)</f>
        <v>#N/A</v>
      </c>
      <c r="P216" s="50" t="s">
        <v>24</v>
      </c>
      <c r="Q216" s="51" t="e">
        <f>VLOOKUP(A216,'[1]zapisy skupiny'!$A$5:$AA$6403,27,0)</f>
        <v>#N/A</v>
      </c>
      <c r="R216" s="49" t="e">
        <f>VLOOKUP(A217,'[1]zapisy skupiny'!$A$5:$AA$6403,26,0)</f>
        <v>#N/A</v>
      </c>
      <c r="S216" s="50" t="s">
        <v>24</v>
      </c>
      <c r="T216" s="52" t="e">
        <f>VLOOKUP(A217,'[1]zapisy skupiny'!$A$5:$AA$6403,27,0)</f>
        <v>#N/A</v>
      </c>
      <c r="U216" s="53" t="e">
        <f>SUM(BG216:BJ216)</f>
        <v>#N/A</v>
      </c>
      <c r="V216" s="54" t="s">
        <v>24</v>
      </c>
      <c r="W216" s="53" t="e">
        <f>SUM(BL216:BO216)</f>
        <v>#N/A</v>
      </c>
      <c r="X216" s="55" t="e">
        <f>IF((W216=0)," ",U216/W216)</f>
        <v>#N/A</v>
      </c>
      <c r="Y216" s="56" t="e">
        <f>IF(AND(SUM(BB216:BE216)=0,OR(E216=0,E216=" ",SUM(BB216:BE219)=0))," ",SUM(BB216:BE216))</f>
        <v>#N/A</v>
      </c>
      <c r="Z216" s="57" t="str">
        <f>IF(ISERROR(RANK(Y216,Y216:Y219,0))=TRUE," ",IF(OR(AND(O216="x",L216="x"),AND(L216="x",R216="x"),AND(R216="x",O216="x")),0,RANK(Y216,Y216:Y219,0)))</f>
        <v xml:space="preserve"> </v>
      </c>
      <c r="AA216" s="15" t="s">
        <v>25</v>
      </c>
      <c r="AB216" s="2" t="s">
        <v>26</v>
      </c>
      <c r="AC216" s="2"/>
      <c r="AD216" s="2"/>
      <c r="AE216" s="2" t="str">
        <f>CONCATENATE(4,1,AD215,C215,1)</f>
        <v>41X1</v>
      </c>
      <c r="AF216" s="2" t="str">
        <f>E215</f>
        <v>X</v>
      </c>
      <c r="AG216" s="58">
        <f>IF(C215="X",0,AG211+1)</f>
        <v>0</v>
      </c>
      <c r="AH216" s="58"/>
      <c r="AI216" s="59" t="s">
        <v>27</v>
      </c>
      <c r="AJ216" s="58"/>
      <c r="AK216" s="60" t="e">
        <f>VLOOKUP(CONCATENATE(AF216,MID(AI216,2,1)),[1]vylosovanie!$C$10:$J$209,8,0)</f>
        <v>#N/A</v>
      </c>
      <c r="AL216" s="60" t="e">
        <f>VLOOKUP(CONCATENATE(AF216,RIGHT(AI216,1)),[1]vylosovanie!$C$10:$J$209,8,0)</f>
        <v>#N/A</v>
      </c>
      <c r="AM216" s="58" t="e">
        <f>VLOOKUP(CONCATENATE(AF216,VLOOKUP(AI216,$BU$6:$BV$11,2,0)),[1]vylosovanie!$C$10:$J$209,8,0)</f>
        <v>#N/A</v>
      </c>
      <c r="AN216" s="8"/>
      <c r="AO216" s="61"/>
      <c r="AP216" s="61"/>
      <c r="AQ216" s="61" t="str">
        <f>CONCATENATE(4,1,AD215,C215,2)</f>
        <v>41X2</v>
      </c>
      <c r="AR216" s="61" t="str">
        <f>E215</f>
        <v>X</v>
      </c>
      <c r="AS216" s="58">
        <f>IF(AG216=0,0,AG216+1)</f>
        <v>0</v>
      </c>
      <c r="AT216" s="58"/>
      <c r="AU216" s="58" t="s">
        <v>28</v>
      </c>
      <c r="AV216" s="58"/>
      <c r="AW216" s="60" t="e">
        <f>VLOOKUP(CONCATENATE(AR216,MID(AU216,2,1)),[1]vylosovanie!$C$10:$J$209,8,0)</f>
        <v>#N/A</v>
      </c>
      <c r="AX216" s="60" t="e">
        <f>VLOOKUP(CONCATENATE(AR216,RIGHT(AU216,1)),[1]vylosovanie!$C$10:$J$209,8,0)</f>
        <v>#N/A</v>
      </c>
      <c r="AY216" s="58" t="e">
        <f>VLOOKUP(CONCATENATE(AR216,VLOOKUP(AU216,$BU$6:$BV$11,2,0)),[1]vylosovanie!$C$10:$J$209,8,0)</f>
        <v>#N/A</v>
      </c>
      <c r="AZ216" s="8"/>
      <c r="BB216" s="39"/>
      <c r="BC216" s="39" t="e">
        <f>IF(OR(L216="x",L216="X",L216=""),0,IF(L216=3,2,1))</f>
        <v>#N/A</v>
      </c>
      <c r="BD216" s="39" t="e">
        <f>IF(OR(O216="x",O216="X",O216=""),0,IF(O216=3,2,1))</f>
        <v>#N/A</v>
      </c>
      <c r="BE216" s="39" t="e">
        <f>IF(OR(R216="x",R216="X",R216=""),0,IF(R216=3,2,1))</f>
        <v>#N/A</v>
      </c>
      <c r="BG216" s="62"/>
      <c r="BH216" s="62" t="e">
        <f>IF(OR(L216="x",L216="X"),0,L216)</f>
        <v>#N/A</v>
      </c>
      <c r="BI216" s="62" t="e">
        <f>IF(OR(O216="x",O216="X"),0,O216)</f>
        <v>#N/A</v>
      </c>
      <c r="BJ216" s="62" t="e">
        <f>IF(OR(R216="x",R216="X"),0,R216)</f>
        <v>#N/A</v>
      </c>
      <c r="BK216" s="63"/>
      <c r="BL216" s="62"/>
      <c r="BM216" s="62" t="e">
        <f>IF(OR(N216="x",N216="X"),0,N216)</f>
        <v>#N/A</v>
      </c>
      <c r="BN216" s="62" t="e">
        <f>IF(OR(Q216="x",Q216="X"),0,Q216)</f>
        <v>#N/A</v>
      </c>
      <c r="BO216" s="62" t="e">
        <f>IF(OR(T216="x",T216="X"),0,T216)</f>
        <v>#N/A</v>
      </c>
      <c r="BP216" s="41"/>
    </row>
    <row r="217" spans="1:68" s="15" customFormat="1" ht="45.75" thickBot="1">
      <c r="A217" s="11" t="str">
        <f>CONCATENATE(E215," 1-4")</f>
        <v>X 1-4</v>
      </c>
      <c r="B217" s="15" t="str">
        <f>CONCATENATE(E215,D217)</f>
        <v>X2</v>
      </c>
      <c r="C217" s="43"/>
      <c r="D217" s="44">
        <v>2</v>
      </c>
      <c r="E217" s="45" t="str">
        <f>IF(ISERROR(VLOOKUP($B217,[1]vylosovanie!$C$10:$M$269,8,0))=TRUE," ",VLOOKUP($B217,[1]vylosovanie!$C$10:$M$269,8,0))</f>
        <v xml:space="preserve"> </v>
      </c>
      <c r="F217" s="45" t="str">
        <f>IF(ISERROR(VLOOKUP($B217,[1]vylosovanie!$C$10:$M$269,9,0))=TRUE," ",VLOOKUP($B217,[1]vylosovanie!$C$10:$M$269,9,0))</f>
        <v xml:space="preserve"> </v>
      </c>
      <c r="G217" s="45" t="str">
        <f>IF(ISERROR(VLOOKUP($B217,[1]vylosovanie!$C$10:$M$269,10,0))=TRUE," ",VLOOKUP($B217,[1]vylosovanie!$C$10:$M$269,10,0))</f>
        <v xml:space="preserve"> </v>
      </c>
      <c r="H217" s="45" t="str">
        <f>IF(ISERROR(VLOOKUP($B217,[1]vylosovanie!$C$10:$M$269,11,0))=TRUE," ",VLOOKUP($B217,[1]vylosovanie!$C$10:$M$269,11,0))</f>
        <v xml:space="preserve"> </v>
      </c>
      <c r="I217" s="64" t="e">
        <f>N216</f>
        <v>#N/A</v>
      </c>
      <c r="J217" s="65" t="s">
        <v>24</v>
      </c>
      <c r="K217" s="66" t="e">
        <f>L216</f>
        <v>#N/A</v>
      </c>
      <c r="L217" s="67"/>
      <c r="M217" s="68"/>
      <c r="N217" s="69"/>
      <c r="O217" s="70" t="e">
        <f>VLOOKUP(A218,'[1]zapisy skupiny'!$A$5:$AA$6403,26,0)</f>
        <v>#N/A</v>
      </c>
      <c r="P217" s="65" t="s">
        <v>24</v>
      </c>
      <c r="Q217" s="71" t="e">
        <f>VLOOKUP(A218,'[1]zapisy skupiny'!$A$5:$AA$6403,27,0)</f>
        <v>#N/A</v>
      </c>
      <c r="R217" s="70" t="e">
        <f>VLOOKUP(A219,'[1]zapisy skupiny'!$A$5:$AA$6403,26,0)</f>
        <v>#N/A</v>
      </c>
      <c r="S217" s="65" t="s">
        <v>24</v>
      </c>
      <c r="T217" s="72" t="e">
        <f>VLOOKUP(A219,'[1]zapisy skupiny'!$A$5:$AA$6403,27,0)</f>
        <v>#N/A</v>
      </c>
      <c r="U217" s="73" t="e">
        <f>SUM(BG217:BJ217)</f>
        <v>#N/A</v>
      </c>
      <c r="V217" s="74" t="s">
        <v>24</v>
      </c>
      <c r="W217" s="73" t="e">
        <f>SUM(BL217:BO217)</f>
        <v>#N/A</v>
      </c>
      <c r="X217" s="75" t="e">
        <f>IF((W217=0)," ",U217/W217)</f>
        <v>#N/A</v>
      </c>
      <c r="Y217" s="76" t="e">
        <f>IF(AND(SUM(BB217:BE217)=0,OR(E217=0,E217=" ",SUM(BB216:BE219)=0))," ",SUM(BB217:BE217))</f>
        <v>#N/A</v>
      </c>
      <c r="Z217" s="77" t="str">
        <f>IF(ISERROR(RANK(Y217,Y216:Y219,0))=TRUE," ",IF(OR(AND(I217="x",O217="x"),AND(I217="x",R217="x"),AND(R217="x",O217="x")),0,RANK(Y217,Y216:Y219,0)))</f>
        <v xml:space="preserve"> </v>
      </c>
      <c r="AA217" s="15" t="s">
        <v>29</v>
      </c>
      <c r="AB217" s="2" t="s">
        <v>30</v>
      </c>
      <c r="AC217" s="2"/>
      <c r="AD217" s="2"/>
      <c r="AE217" s="2" t="str">
        <f>CONCATENATE(4,2,AD215,C215,1)</f>
        <v>42X1</v>
      </c>
      <c r="AF217" s="2" t="str">
        <f>E215</f>
        <v>X</v>
      </c>
      <c r="AG217" s="58">
        <f>IF(AS216=0,0,AS216+1)</f>
        <v>0</v>
      </c>
      <c r="AH217" s="58"/>
      <c r="AI217" s="58" t="s">
        <v>31</v>
      </c>
      <c r="AJ217" s="58"/>
      <c r="AK217" s="60" t="e">
        <f>VLOOKUP(CONCATENATE(AF217,MID(AI217,2,1)),[1]vylosovanie!$C$10:$J$209,8,0)</f>
        <v>#N/A</v>
      </c>
      <c r="AL217" s="60" t="e">
        <f>VLOOKUP(CONCATENATE(AF217,RIGHT(AI217,1)),[1]vylosovanie!$C$10:$J$209,8,0)</f>
        <v>#N/A</v>
      </c>
      <c r="AM217" s="58" t="e">
        <f>VLOOKUP(CONCATENATE(AF217,VLOOKUP(AI217,$BU$6:$BV$11,2,0)),[1]vylosovanie!$C$10:$J$209,8,0)</f>
        <v>#N/A</v>
      </c>
      <c r="AN217" s="8"/>
      <c r="AO217" s="61"/>
      <c r="AP217" s="61"/>
      <c r="AQ217" s="61" t="str">
        <f>CONCATENATE(4,2,AD215,C215,2)</f>
        <v>42X2</v>
      </c>
      <c r="AR217" s="61" t="str">
        <f>E215</f>
        <v>X</v>
      </c>
      <c r="AS217" s="58">
        <f>IF(AG217=0,0,AG217+1)</f>
        <v>0</v>
      </c>
      <c r="AT217" s="58"/>
      <c r="AU217" s="58" t="s">
        <v>32</v>
      </c>
      <c r="AV217" s="58"/>
      <c r="AW217" s="60" t="e">
        <f>VLOOKUP(CONCATENATE(AR217,MID(AU217,2,1)),[1]vylosovanie!$C$10:$J$209,8,0)</f>
        <v>#N/A</v>
      </c>
      <c r="AX217" s="60" t="e">
        <f>VLOOKUP(CONCATENATE(AR217,RIGHT(AU217,1)),[1]vylosovanie!$C$10:$J$209,8,0)</f>
        <v>#N/A</v>
      </c>
      <c r="AY217" s="58" t="e">
        <f>VLOOKUP(CONCATENATE(AR217,VLOOKUP(AU217,$BU$6:$BV$11,2,0)),[1]vylosovanie!$C$10:$J$209,8,0)</f>
        <v>#N/A</v>
      </c>
      <c r="AZ217" s="8"/>
      <c r="BB217" s="39" t="e">
        <f>IF(OR(I217="x",I217="X",I217=""),0,IF(I217=3,2,1))</f>
        <v>#N/A</v>
      </c>
      <c r="BC217" s="39"/>
      <c r="BD217" s="39" t="e">
        <f>IF(OR(O217="x",O217="X",O217=""),0,IF(O217=3,2,1))</f>
        <v>#N/A</v>
      </c>
      <c r="BE217" s="39" t="e">
        <f>IF(OR(R217="x",R217="X",R217=""),0,IF(R217=3,2,1))</f>
        <v>#N/A</v>
      </c>
      <c r="BG217" s="62" t="e">
        <f>IF(OR(I217="x",I217="X"),0,I217)</f>
        <v>#N/A</v>
      </c>
      <c r="BH217" s="62"/>
      <c r="BI217" s="62" t="e">
        <f>IF(OR(O217="x",O217="X"),0,O217)</f>
        <v>#N/A</v>
      </c>
      <c r="BJ217" s="62" t="e">
        <f>IF(OR(R217="x",R217="X"),0,R217)</f>
        <v>#N/A</v>
      </c>
      <c r="BK217" s="63"/>
      <c r="BL217" s="62" t="e">
        <f>IF(OR(K217="x",K217="X"),0,K217)</f>
        <v>#N/A</v>
      </c>
      <c r="BM217" s="62"/>
      <c r="BN217" s="62" t="e">
        <f>IF(OR(Q217="x",Q217="X"),0,Q217)</f>
        <v>#N/A</v>
      </c>
      <c r="BO217" s="62" t="e">
        <f>IF(OR(T217="x",T217="X"),0,T217)</f>
        <v>#N/A</v>
      </c>
      <c r="BP217" s="41"/>
    </row>
    <row r="218" spans="1:68" s="15" customFormat="1" ht="45.75" thickBot="1">
      <c r="A218" s="11" t="str">
        <f>CONCATENATE(E215," 2-3")</f>
        <v>X 2-3</v>
      </c>
      <c r="B218" s="15" t="str">
        <f>CONCATENATE(E215,D218)</f>
        <v>X3</v>
      </c>
      <c r="C218" s="43"/>
      <c r="D218" s="44">
        <v>3</v>
      </c>
      <c r="E218" s="45" t="str">
        <f>IF(ISERROR(VLOOKUP($B218,[1]vylosovanie!$C$10:$M$269,8,0))=TRUE," ",VLOOKUP($B218,[1]vylosovanie!$C$10:$M$269,8,0))</f>
        <v xml:space="preserve"> </v>
      </c>
      <c r="F218" s="45" t="str">
        <f>IF(ISERROR(VLOOKUP($B218,[1]vylosovanie!$C$10:$M$269,9,0))=TRUE," ",VLOOKUP($B218,[1]vylosovanie!$C$10:$M$269,9,0))</f>
        <v xml:space="preserve"> </v>
      </c>
      <c r="G218" s="45" t="str">
        <f>IF(ISERROR(VLOOKUP($B218,[1]vylosovanie!$C$10:$M$269,10,0))=TRUE," ",VLOOKUP($B218,[1]vylosovanie!$C$10:$M$269,10,0))</f>
        <v xml:space="preserve"> </v>
      </c>
      <c r="H218" s="45" t="str">
        <f>IF(ISERROR(VLOOKUP($B218,[1]vylosovanie!$C$10:$M$269,11,0))=TRUE," ",VLOOKUP($B218,[1]vylosovanie!$C$10:$M$269,11,0))</f>
        <v xml:space="preserve"> </v>
      </c>
      <c r="I218" s="64" t="e">
        <f>Q216</f>
        <v>#N/A</v>
      </c>
      <c r="J218" s="65" t="s">
        <v>24</v>
      </c>
      <c r="K218" s="66" t="e">
        <f>O216</f>
        <v>#N/A</v>
      </c>
      <c r="L218" s="78" t="e">
        <f>Q217</f>
        <v>#N/A</v>
      </c>
      <c r="M218" s="79" t="s">
        <v>24</v>
      </c>
      <c r="N218" s="80" t="e">
        <f>O217</f>
        <v>#N/A</v>
      </c>
      <c r="O218" s="67"/>
      <c r="P218" s="68"/>
      <c r="Q218" s="69"/>
      <c r="R218" s="70" t="e">
        <f>VLOOKUP(A220,'[1]zapisy skupiny'!$A$5:$AA$6403,26,0)</f>
        <v>#N/A</v>
      </c>
      <c r="S218" s="65" t="s">
        <v>24</v>
      </c>
      <c r="T218" s="72" t="e">
        <f>VLOOKUP(A220,'[1]zapisy skupiny'!$A$5:$AA$6403,27,0)</f>
        <v>#N/A</v>
      </c>
      <c r="U218" s="73" t="e">
        <f>SUM(BG218:BJ218)</f>
        <v>#N/A</v>
      </c>
      <c r="V218" s="74" t="s">
        <v>24</v>
      </c>
      <c r="W218" s="73" t="e">
        <f>SUM(BL218:BO218)</f>
        <v>#N/A</v>
      </c>
      <c r="X218" s="75" t="e">
        <f>IF((W218=0)," ",U218/W218)</f>
        <v>#N/A</v>
      </c>
      <c r="Y218" s="76" t="e">
        <f>IF(AND(SUM(BB218:BE218)=0,OR(E218=0,E218=" ",SUM(BB216:BE219)=0))," ",SUM(BB218:BE218))</f>
        <v>#N/A</v>
      </c>
      <c r="Z218" s="77" t="str">
        <f>IF(ISERROR(RANK(Y218,Y216:Y219,0))=TRUE," ",IF(OR(AND(I218="x",L218="x"),AND(I218="x",R218="x"),AND(L218="x",R218="x")),0,RANK(Y218,Y216:Y219,0)))</f>
        <v xml:space="preserve"> </v>
      </c>
      <c r="AA218" s="15" t="s">
        <v>33</v>
      </c>
      <c r="AB218" s="2" t="s">
        <v>34</v>
      </c>
      <c r="AC218" s="2"/>
      <c r="AD218" s="2"/>
      <c r="AE218" s="2" t="str">
        <f>CONCATENATE(4,3,AD215,C215,1)</f>
        <v>43X1</v>
      </c>
      <c r="AF218" s="2" t="str">
        <f>E215</f>
        <v>X</v>
      </c>
      <c r="AG218" s="58">
        <f>IF(AS217=0,0,AS217+1)</f>
        <v>0</v>
      </c>
      <c r="AH218" s="58"/>
      <c r="AI218" s="58" t="s">
        <v>35</v>
      </c>
      <c r="AJ218" s="58"/>
      <c r="AK218" s="60" t="e">
        <f>VLOOKUP(CONCATENATE(AF218,MID(AI218,2,1)),[1]vylosovanie!$C$10:$J$209,8,0)</f>
        <v>#N/A</v>
      </c>
      <c r="AL218" s="60" t="e">
        <f>VLOOKUP(CONCATENATE(AF218,RIGHT(AI218,1)),[1]vylosovanie!$C$10:$J$209,8,0)</f>
        <v>#N/A</v>
      </c>
      <c r="AM218" s="58" t="e">
        <f>VLOOKUP(CONCATENATE(AF218,VLOOKUP(AI218,$BU$6:$BV$11,2,0)),[1]vylosovanie!$C$10:$J$209,8,0)</f>
        <v>#N/A</v>
      </c>
      <c r="AN218" s="8"/>
      <c r="AO218" s="61"/>
      <c r="AP218" s="61"/>
      <c r="AQ218" s="61" t="str">
        <f>CONCATENATE(4,3,AD215,C215,2)</f>
        <v>43X2</v>
      </c>
      <c r="AR218" s="61" t="str">
        <f>E215</f>
        <v>X</v>
      </c>
      <c r="AS218" s="58">
        <f>IF(AG218=0,0,AG218+1)</f>
        <v>0</v>
      </c>
      <c r="AT218" s="58"/>
      <c r="AU218" s="58" t="s">
        <v>36</v>
      </c>
      <c r="AV218" s="58"/>
      <c r="AW218" s="60" t="e">
        <f>VLOOKUP(CONCATENATE(AR218,MID(AU218,2,1)),[1]vylosovanie!$C$10:$J$209,8,0)</f>
        <v>#N/A</v>
      </c>
      <c r="AX218" s="60" t="e">
        <f>VLOOKUP(CONCATENATE(AR218,RIGHT(AU218,1)),[1]vylosovanie!$C$10:$J$209,8,0)</f>
        <v>#N/A</v>
      </c>
      <c r="AY218" s="58" t="e">
        <f>VLOOKUP(CONCATENATE(AR218,VLOOKUP(AU218,$BU$6:$BV$11,2,0)),[1]vylosovanie!$C$10:$J$209,8,0)</f>
        <v>#N/A</v>
      </c>
      <c r="AZ218" s="8"/>
      <c r="BB218" s="39" t="e">
        <f>IF(OR(I218="x",I218="X",I218=""),0,IF(I218=3,2,1))</f>
        <v>#N/A</v>
      </c>
      <c r="BC218" s="39" t="e">
        <f>IF(OR(L218="x",L218="X",L218=""),0,IF(L218=3,2,1))</f>
        <v>#N/A</v>
      </c>
      <c r="BD218" s="39"/>
      <c r="BE218" s="39" t="e">
        <f>IF(OR(R218="x",R218="X",R218=""),0,IF(R218=3,2,1))</f>
        <v>#N/A</v>
      </c>
      <c r="BG218" s="62" t="e">
        <f>IF(OR(I218="x",I218="X"),0,I218)</f>
        <v>#N/A</v>
      </c>
      <c r="BH218" s="62" t="e">
        <f>IF(OR(L218="x",L218="X"),0,L218)</f>
        <v>#N/A</v>
      </c>
      <c r="BI218" s="62"/>
      <c r="BJ218" s="62" t="e">
        <f>IF(OR(R218="x",R218="X"),0,R218)</f>
        <v>#N/A</v>
      </c>
      <c r="BK218" s="63"/>
      <c r="BL218" s="62" t="e">
        <f>IF(OR(K218="x",K218="X"),0,K218)</f>
        <v>#N/A</v>
      </c>
      <c r="BM218" s="62" t="e">
        <f>IF(OR(N218="x",N218="X"),0,N218)</f>
        <v>#N/A</v>
      </c>
      <c r="BN218" s="62"/>
      <c r="BO218" s="62" t="e">
        <f>IF(OR(T218="x",T218="X"),0,T218)</f>
        <v>#N/A</v>
      </c>
      <c r="BP218" s="41"/>
    </row>
    <row r="219" spans="1:68" s="15" customFormat="1" ht="45.75" thickBot="1">
      <c r="A219" s="11" t="str">
        <f>CONCATENATE(E215," 2-4")</f>
        <v>X 2-4</v>
      </c>
      <c r="B219" s="15" t="str">
        <f>CONCATENATE(E215,D219)</f>
        <v>X4</v>
      </c>
      <c r="C219" s="43"/>
      <c r="D219" s="44">
        <v>4</v>
      </c>
      <c r="E219" s="45" t="str">
        <f>IF(ISERROR(VLOOKUP($B219,[1]vylosovanie!$C$10:$M$269,8,0))=TRUE," ",VLOOKUP($B219,[1]vylosovanie!$C$10:$M$269,8,0))</f>
        <v xml:space="preserve"> </v>
      </c>
      <c r="F219" s="45" t="str">
        <f>IF(ISERROR(VLOOKUP($B219,[1]vylosovanie!$C$10:$M$269,9,0))=TRUE," ",VLOOKUP($B219,[1]vylosovanie!$C$10:$M$269,9,0))</f>
        <v xml:space="preserve"> </v>
      </c>
      <c r="G219" s="45" t="str">
        <f>IF(ISERROR(VLOOKUP($B219,[1]vylosovanie!$C$10:$M$269,10,0))=TRUE," ",VLOOKUP($B219,[1]vylosovanie!$C$10:$M$269,10,0))</f>
        <v xml:space="preserve"> </v>
      </c>
      <c r="H219" s="45" t="str">
        <f>IF(ISERROR(VLOOKUP($B219,[1]vylosovanie!$C$10:$M$269,11,0))=TRUE," ",VLOOKUP($B219,[1]vylosovanie!$C$10:$M$269,11,0))</f>
        <v xml:space="preserve"> </v>
      </c>
      <c r="I219" s="81" t="e">
        <f>T216</f>
        <v>#N/A</v>
      </c>
      <c r="J219" s="82" t="s">
        <v>24</v>
      </c>
      <c r="K219" s="83" t="e">
        <f>R216</f>
        <v>#N/A</v>
      </c>
      <c r="L219" s="84" t="e">
        <f>T217</f>
        <v>#N/A</v>
      </c>
      <c r="M219" s="85" t="s">
        <v>24</v>
      </c>
      <c r="N219" s="86" t="e">
        <f>R217</f>
        <v>#N/A</v>
      </c>
      <c r="O219" s="84" t="e">
        <f>T218</f>
        <v>#N/A</v>
      </c>
      <c r="P219" s="85" t="s">
        <v>24</v>
      </c>
      <c r="Q219" s="86" t="e">
        <f>R218</f>
        <v>#N/A</v>
      </c>
      <c r="R219" s="87"/>
      <c r="S219" s="88"/>
      <c r="T219" s="88"/>
      <c r="U219" s="89" t="e">
        <f>SUM(BG219:BJ219)</f>
        <v>#N/A</v>
      </c>
      <c r="V219" s="90" t="s">
        <v>24</v>
      </c>
      <c r="W219" s="89" t="e">
        <f>SUM(BL219:BO219)</f>
        <v>#N/A</v>
      </c>
      <c r="X219" s="91" t="e">
        <f>IF((W219=0)," ",U219/W219)</f>
        <v>#N/A</v>
      </c>
      <c r="Y219" s="92" t="e">
        <f>IF(AND(SUM(BB219:BE219)=0,OR(E219=0,E219=" ",SUM(BB216:BE219)=0))," ",SUM(BB219:BE219))</f>
        <v>#N/A</v>
      </c>
      <c r="Z219" s="93" t="str">
        <f>IF(ISERROR(RANK(Y219,Y216:Y219,0))=TRUE," ",IF(OR(AND(I219="x",L219="x"),AND(I219="x",O219="x"),AND(L219="x",O219="x")),0,RANK(Y219,Y216:Y219,0)))</f>
        <v xml:space="preserve"> </v>
      </c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3"/>
      <c r="AP219" s="3"/>
      <c r="AQ219" s="3"/>
      <c r="AR219" s="3"/>
      <c r="AS219" s="2"/>
      <c r="AT219" s="2"/>
      <c r="AU219" s="2"/>
      <c r="AV219" s="2"/>
      <c r="AW219" s="2"/>
      <c r="AX219" s="2"/>
      <c r="AY219" s="2"/>
      <c r="AZ219" s="2"/>
      <c r="BB219" s="39" t="e">
        <f>IF(OR(I219="x",I219="X",I219=""),0,IF(I219=3,2,1))</f>
        <v>#N/A</v>
      </c>
      <c r="BC219" s="39" t="e">
        <f>IF(OR(L219="x",L219="X",L219=""),0,IF(L219=3,2,1))</f>
        <v>#N/A</v>
      </c>
      <c r="BD219" s="39" t="e">
        <f>IF(OR(O219="x",O219="X",O219=""),0,IF(O219=3,2,1))</f>
        <v>#N/A</v>
      </c>
      <c r="BE219" s="39"/>
      <c r="BG219" s="62" t="e">
        <f>IF(OR(I219="x",I219="X"),0,I219)</f>
        <v>#N/A</v>
      </c>
      <c r="BH219" s="62" t="e">
        <f>IF(OR(L219="x",L219="X"),0,L219)</f>
        <v>#N/A</v>
      </c>
      <c r="BI219" s="62" t="e">
        <f>IF(OR(O219="x",O219="X"),0,O219)</f>
        <v>#N/A</v>
      </c>
      <c r="BJ219" s="62"/>
      <c r="BK219" s="63"/>
      <c r="BL219" s="62" t="e">
        <f>IF(OR(K219="x",K219="X"),0,K219)</f>
        <v>#N/A</v>
      </c>
      <c r="BM219" s="62" t="e">
        <f>IF(OR(N219="x",N219="X"),0,N219)</f>
        <v>#N/A</v>
      </c>
      <c r="BN219" s="62" t="e">
        <f>IF(OR(Q219="x",Q219="X"),0,Q219)</f>
        <v>#N/A</v>
      </c>
      <c r="BO219" s="62"/>
      <c r="BP219" s="41"/>
    </row>
    <row r="220" spans="1:68" ht="45.75" thickBot="1">
      <c r="A220" s="11" t="str">
        <f>CONCATENATE(E215," 3-4")</f>
        <v>X 3-4</v>
      </c>
    </row>
    <row r="221" spans="1:68" s="15" customFormat="1" ht="90.75" thickBot="1">
      <c r="A221" s="11" t="str">
        <f>CONCATENATE(E221," 1-2")</f>
        <v>X 1-2</v>
      </c>
      <c r="C221" s="28" t="str">
        <f>IF(C215="X","X",IF(C215-$B$1&gt;=[1]vylosovanie!$O$2,"X",C215+1))</f>
        <v>X</v>
      </c>
      <c r="D221" s="2" t="s">
        <v>6</v>
      </c>
      <c r="E221" s="29" t="str">
        <f>IF(C221="X","X",VLOOKUP(C221,[1]vylosovanie!$T$10:$U$99,2,0))</f>
        <v>X</v>
      </c>
      <c r="F221" s="30" t="s">
        <v>7</v>
      </c>
      <c r="G221" s="6" t="s">
        <v>8</v>
      </c>
      <c r="H221" s="6" t="s">
        <v>9</v>
      </c>
      <c r="I221" s="31">
        <v>1</v>
      </c>
      <c r="J221" s="32"/>
      <c r="K221" s="33"/>
      <c r="L221" s="31">
        <v>2</v>
      </c>
      <c r="M221" s="32"/>
      <c r="N221" s="33"/>
      <c r="O221" s="31">
        <v>3</v>
      </c>
      <c r="P221" s="32"/>
      <c r="Q221" s="33"/>
      <c r="R221" s="31">
        <v>4</v>
      </c>
      <c r="S221" s="32"/>
      <c r="T221" s="33"/>
      <c r="U221" s="34" t="s">
        <v>10</v>
      </c>
      <c r="V221" s="35"/>
      <c r="W221" s="36"/>
      <c r="X221" s="37" t="s">
        <v>11</v>
      </c>
      <c r="Y221" s="37" t="s">
        <v>12</v>
      </c>
      <c r="Z221" s="37" t="s">
        <v>13</v>
      </c>
      <c r="AA221" s="2" t="s">
        <v>14</v>
      </c>
      <c r="AB221" s="2"/>
      <c r="AD221" s="2" t="str">
        <f>IF(C221&lt;10,0,"")</f>
        <v/>
      </c>
      <c r="AE221" s="2" t="s">
        <v>15</v>
      </c>
      <c r="AF221" s="2"/>
      <c r="AG221" s="38" t="s">
        <v>16</v>
      </c>
      <c r="AH221" s="39" t="s">
        <v>17</v>
      </c>
      <c r="AI221" s="39" t="s">
        <v>18</v>
      </c>
      <c r="AJ221" s="39" t="s">
        <v>19</v>
      </c>
      <c r="AK221" s="39" t="s">
        <v>20</v>
      </c>
      <c r="AL221" s="39" t="s">
        <v>20</v>
      </c>
      <c r="AM221" s="39" t="s">
        <v>21</v>
      </c>
      <c r="AN221" s="10"/>
      <c r="AO221" s="40"/>
      <c r="AP221" s="40" t="str">
        <f>IF(C221&lt;10,0,"")</f>
        <v/>
      </c>
      <c r="AQ221" s="2" t="s">
        <v>15</v>
      </c>
      <c r="AR221" s="40"/>
      <c r="AS221" s="38" t="s">
        <v>16</v>
      </c>
      <c r="AT221" s="39" t="s">
        <v>17</v>
      </c>
      <c r="AU221" s="39" t="s">
        <v>18</v>
      </c>
      <c r="AV221" s="39" t="s">
        <v>19</v>
      </c>
      <c r="AW221" s="39" t="s">
        <v>20</v>
      </c>
      <c r="AX221" s="39" t="s">
        <v>20</v>
      </c>
      <c r="AY221" s="39" t="s">
        <v>21</v>
      </c>
      <c r="AZ221" s="10"/>
      <c r="BB221" s="6">
        <v>1</v>
      </c>
      <c r="BC221" s="6">
        <v>2</v>
      </c>
      <c r="BD221" s="6">
        <v>3</v>
      </c>
      <c r="BE221" s="6">
        <v>4</v>
      </c>
      <c r="BG221" s="15" t="s">
        <v>22</v>
      </c>
      <c r="BI221" s="8"/>
      <c r="BJ221" s="41"/>
      <c r="BK221" s="42"/>
      <c r="BL221" s="15" t="s">
        <v>23</v>
      </c>
      <c r="BN221" s="8"/>
      <c r="BO221" s="41"/>
      <c r="BP221" s="41"/>
    </row>
    <row r="222" spans="1:68" s="15" customFormat="1" ht="45.75" thickBot="1">
      <c r="A222" s="11" t="str">
        <f>CONCATENATE(E221," 1-3")</f>
        <v>X 1-3</v>
      </c>
      <c r="B222" s="15" t="str">
        <f>CONCATENATE(E221,D222)</f>
        <v>X1</v>
      </c>
      <c r="C222" s="43" t="str">
        <f>$E$1</f>
        <v>MŽ</v>
      </c>
      <c r="D222" s="44">
        <v>1</v>
      </c>
      <c r="E222" s="45" t="str">
        <f>IF(ISERROR(VLOOKUP($B222,[1]vylosovanie!$C$10:$M$269,8,0))=TRUE," ",VLOOKUP($B222,[1]vylosovanie!$C$10:$M$269,8,0))</f>
        <v xml:space="preserve"> </v>
      </c>
      <c r="F222" s="45" t="str">
        <f>IF(ISERROR(VLOOKUP($B222,[1]vylosovanie!$C$10:$M$269,9,0))=TRUE," ",VLOOKUP($B222,[1]vylosovanie!$C$10:$M$269,9,0))</f>
        <v xml:space="preserve"> </v>
      </c>
      <c r="G222" s="45" t="str">
        <f>IF(ISERROR(VLOOKUP($B222,[1]vylosovanie!$C$10:$M$269,10,0))=TRUE," ",VLOOKUP($B222,[1]vylosovanie!$C$10:$M$269,10,0))</f>
        <v xml:space="preserve"> </v>
      </c>
      <c r="H222" s="45" t="str">
        <f>IF(ISERROR(VLOOKUP($B222,[1]vylosovanie!$C$10:$M$269,11,0))=TRUE," ",VLOOKUP($B222,[1]vylosovanie!$C$10:$M$269,11,0))</f>
        <v xml:space="preserve"> </v>
      </c>
      <c r="I222" s="46"/>
      <c r="J222" s="47"/>
      <c r="K222" s="48"/>
      <c r="L222" s="49" t="e">
        <f>VLOOKUP(A221,'[1]zapisy skupiny'!$A$5:$AA$6403,26,0)</f>
        <v>#N/A</v>
      </c>
      <c r="M222" s="50" t="s">
        <v>24</v>
      </c>
      <c r="N222" s="51" t="e">
        <f>VLOOKUP(A221,'[1]zapisy skupiny'!$A$5:$AA$6403,27,0)</f>
        <v>#N/A</v>
      </c>
      <c r="O222" s="49" t="e">
        <f>VLOOKUP(A222,'[1]zapisy skupiny'!$A$5:$AA$6403,26,0)</f>
        <v>#N/A</v>
      </c>
      <c r="P222" s="50" t="s">
        <v>24</v>
      </c>
      <c r="Q222" s="51" t="e">
        <f>VLOOKUP(A222,'[1]zapisy skupiny'!$A$5:$AA$6403,27,0)</f>
        <v>#N/A</v>
      </c>
      <c r="R222" s="49" t="e">
        <f>VLOOKUP(A223,'[1]zapisy skupiny'!$A$5:$AA$6403,26,0)</f>
        <v>#N/A</v>
      </c>
      <c r="S222" s="50" t="s">
        <v>24</v>
      </c>
      <c r="T222" s="52" t="e">
        <f>VLOOKUP(A223,'[1]zapisy skupiny'!$A$5:$AA$6403,27,0)</f>
        <v>#N/A</v>
      </c>
      <c r="U222" s="53" t="e">
        <f>SUM(BG222:BJ222)</f>
        <v>#N/A</v>
      </c>
      <c r="V222" s="54" t="s">
        <v>24</v>
      </c>
      <c r="W222" s="53" t="e">
        <f>SUM(BL222:BO222)</f>
        <v>#N/A</v>
      </c>
      <c r="X222" s="55" t="e">
        <f>IF((W222=0)," ",U222/W222)</f>
        <v>#N/A</v>
      </c>
      <c r="Y222" s="56" t="e">
        <f>IF(AND(SUM(BB222:BE222)=0,OR(E222=0,E222=" ",SUM(BB222:BE225)=0))," ",SUM(BB222:BE222))</f>
        <v>#N/A</v>
      </c>
      <c r="Z222" s="57" t="str">
        <f>IF(ISERROR(RANK(Y222,Y222:Y225,0))=TRUE," ",IF(OR(AND(O222="x",L222="x"),AND(L222="x",R222="x"),AND(R222="x",O222="x")),0,RANK(Y222,Y222:Y225,0)))</f>
        <v xml:space="preserve"> </v>
      </c>
      <c r="AA222" s="15" t="s">
        <v>25</v>
      </c>
      <c r="AB222" s="2" t="s">
        <v>26</v>
      </c>
      <c r="AC222" s="2"/>
      <c r="AD222" s="2"/>
      <c r="AE222" s="2" t="str">
        <f>CONCATENATE(4,1,AD221,C221,1)</f>
        <v>41X1</v>
      </c>
      <c r="AF222" s="2" t="str">
        <f>E221</f>
        <v>X</v>
      </c>
      <c r="AG222" s="58">
        <f>IF(C221="X",0,AG217+1)</f>
        <v>0</v>
      </c>
      <c r="AH222" s="58"/>
      <c r="AI222" s="59" t="s">
        <v>27</v>
      </c>
      <c r="AJ222" s="58"/>
      <c r="AK222" s="60" t="e">
        <f>VLOOKUP(CONCATENATE(AF222,MID(AI222,2,1)),[1]vylosovanie!$C$10:$J$209,8,0)</f>
        <v>#N/A</v>
      </c>
      <c r="AL222" s="60" t="e">
        <f>VLOOKUP(CONCATENATE(AF222,RIGHT(AI222,1)),[1]vylosovanie!$C$10:$J$209,8,0)</f>
        <v>#N/A</v>
      </c>
      <c r="AM222" s="58" t="e">
        <f>VLOOKUP(CONCATENATE(AF222,VLOOKUP(AI222,$BU$6:$BV$11,2,0)),[1]vylosovanie!$C$10:$J$209,8,0)</f>
        <v>#N/A</v>
      </c>
      <c r="AN222" s="8"/>
      <c r="AO222" s="61"/>
      <c r="AP222" s="61"/>
      <c r="AQ222" s="61" t="str">
        <f>CONCATENATE(4,1,AD221,C221,2)</f>
        <v>41X2</v>
      </c>
      <c r="AR222" s="61" t="str">
        <f>E221</f>
        <v>X</v>
      </c>
      <c r="AS222" s="58">
        <f>IF(AG222=0,0,AG222+1)</f>
        <v>0</v>
      </c>
      <c r="AT222" s="58"/>
      <c r="AU222" s="58" t="s">
        <v>28</v>
      </c>
      <c r="AV222" s="58"/>
      <c r="AW222" s="60" t="e">
        <f>VLOOKUP(CONCATENATE(AR222,MID(AU222,2,1)),[1]vylosovanie!$C$10:$J$209,8,0)</f>
        <v>#N/A</v>
      </c>
      <c r="AX222" s="60" t="e">
        <f>VLOOKUP(CONCATENATE(AR222,RIGHT(AU222,1)),[1]vylosovanie!$C$10:$J$209,8,0)</f>
        <v>#N/A</v>
      </c>
      <c r="AY222" s="58" t="e">
        <f>VLOOKUP(CONCATENATE(AR222,VLOOKUP(AU222,$BU$6:$BV$11,2,0)),[1]vylosovanie!$C$10:$J$209,8,0)</f>
        <v>#N/A</v>
      </c>
      <c r="AZ222" s="8"/>
      <c r="BB222" s="39"/>
      <c r="BC222" s="39" t="e">
        <f>IF(OR(L222="x",L222="X",L222=""),0,IF(L222=3,2,1))</f>
        <v>#N/A</v>
      </c>
      <c r="BD222" s="39" t="e">
        <f>IF(OR(O222="x",O222="X",O222=""),0,IF(O222=3,2,1))</f>
        <v>#N/A</v>
      </c>
      <c r="BE222" s="39" t="e">
        <f>IF(OR(R222="x",R222="X",R222=""),0,IF(R222=3,2,1))</f>
        <v>#N/A</v>
      </c>
      <c r="BG222" s="62"/>
      <c r="BH222" s="62" t="e">
        <f>IF(OR(L222="x",L222="X"),0,L222)</f>
        <v>#N/A</v>
      </c>
      <c r="BI222" s="62" t="e">
        <f>IF(OR(O222="x",O222="X"),0,O222)</f>
        <v>#N/A</v>
      </c>
      <c r="BJ222" s="62" t="e">
        <f>IF(OR(R222="x",R222="X"),0,R222)</f>
        <v>#N/A</v>
      </c>
      <c r="BK222" s="63"/>
      <c r="BL222" s="62"/>
      <c r="BM222" s="62" t="e">
        <f>IF(OR(N222="x",N222="X"),0,N222)</f>
        <v>#N/A</v>
      </c>
      <c r="BN222" s="62" t="e">
        <f>IF(OR(Q222="x",Q222="X"),0,Q222)</f>
        <v>#N/A</v>
      </c>
      <c r="BO222" s="62" t="e">
        <f>IF(OR(T222="x",T222="X"),0,T222)</f>
        <v>#N/A</v>
      </c>
      <c r="BP222" s="41"/>
    </row>
    <row r="223" spans="1:68" s="15" customFormat="1" ht="45.75" thickBot="1">
      <c r="A223" s="11" t="str">
        <f>CONCATENATE(E221," 1-4")</f>
        <v>X 1-4</v>
      </c>
      <c r="B223" s="15" t="str">
        <f>CONCATENATE(E221,D223)</f>
        <v>X2</v>
      </c>
      <c r="C223" s="43"/>
      <c r="D223" s="44">
        <v>2</v>
      </c>
      <c r="E223" s="45" t="str">
        <f>IF(ISERROR(VLOOKUP($B223,[1]vylosovanie!$C$10:$M$269,8,0))=TRUE," ",VLOOKUP($B223,[1]vylosovanie!$C$10:$M$269,8,0))</f>
        <v xml:space="preserve"> </v>
      </c>
      <c r="F223" s="45" t="str">
        <f>IF(ISERROR(VLOOKUP($B223,[1]vylosovanie!$C$10:$M$269,9,0))=TRUE," ",VLOOKUP($B223,[1]vylosovanie!$C$10:$M$269,9,0))</f>
        <v xml:space="preserve"> </v>
      </c>
      <c r="G223" s="45" t="str">
        <f>IF(ISERROR(VLOOKUP($B223,[1]vylosovanie!$C$10:$M$269,10,0))=TRUE," ",VLOOKUP($B223,[1]vylosovanie!$C$10:$M$269,10,0))</f>
        <v xml:space="preserve"> </v>
      </c>
      <c r="H223" s="45" t="str">
        <f>IF(ISERROR(VLOOKUP($B223,[1]vylosovanie!$C$10:$M$269,11,0))=TRUE," ",VLOOKUP($B223,[1]vylosovanie!$C$10:$M$269,11,0))</f>
        <v xml:space="preserve"> </v>
      </c>
      <c r="I223" s="64" t="e">
        <f>N222</f>
        <v>#N/A</v>
      </c>
      <c r="J223" s="65" t="s">
        <v>24</v>
      </c>
      <c r="K223" s="66" t="e">
        <f>L222</f>
        <v>#N/A</v>
      </c>
      <c r="L223" s="67"/>
      <c r="M223" s="68"/>
      <c r="N223" s="69"/>
      <c r="O223" s="70" t="e">
        <f>VLOOKUP(A224,'[1]zapisy skupiny'!$A$5:$AA$6403,26,0)</f>
        <v>#N/A</v>
      </c>
      <c r="P223" s="65" t="s">
        <v>24</v>
      </c>
      <c r="Q223" s="71" t="e">
        <f>VLOOKUP(A224,'[1]zapisy skupiny'!$A$5:$AA$6403,27,0)</f>
        <v>#N/A</v>
      </c>
      <c r="R223" s="70" t="e">
        <f>VLOOKUP(A225,'[1]zapisy skupiny'!$A$5:$AA$6403,26,0)</f>
        <v>#N/A</v>
      </c>
      <c r="S223" s="65" t="s">
        <v>24</v>
      </c>
      <c r="T223" s="72" t="e">
        <f>VLOOKUP(A225,'[1]zapisy skupiny'!$A$5:$AA$6403,27,0)</f>
        <v>#N/A</v>
      </c>
      <c r="U223" s="73" t="e">
        <f>SUM(BG223:BJ223)</f>
        <v>#N/A</v>
      </c>
      <c r="V223" s="74" t="s">
        <v>24</v>
      </c>
      <c r="W223" s="73" t="e">
        <f>SUM(BL223:BO223)</f>
        <v>#N/A</v>
      </c>
      <c r="X223" s="75" t="e">
        <f>IF((W223=0)," ",U223/W223)</f>
        <v>#N/A</v>
      </c>
      <c r="Y223" s="76" t="e">
        <f>IF(AND(SUM(BB223:BE223)=0,OR(E223=0,E223=" ",SUM(BB222:BE225)=0))," ",SUM(BB223:BE223))</f>
        <v>#N/A</v>
      </c>
      <c r="Z223" s="77" t="str">
        <f>IF(ISERROR(RANK(Y223,Y222:Y225,0))=TRUE," ",IF(OR(AND(I223="x",O223="x"),AND(I223="x",R223="x"),AND(R223="x",O223="x")),0,RANK(Y223,Y222:Y225,0)))</f>
        <v xml:space="preserve"> </v>
      </c>
      <c r="AA223" s="15" t="s">
        <v>29</v>
      </c>
      <c r="AB223" s="2" t="s">
        <v>30</v>
      </c>
      <c r="AC223" s="2"/>
      <c r="AD223" s="2"/>
      <c r="AE223" s="2" t="str">
        <f>CONCATENATE(4,2,AD221,C221,1)</f>
        <v>42X1</v>
      </c>
      <c r="AF223" s="2" t="str">
        <f>E221</f>
        <v>X</v>
      </c>
      <c r="AG223" s="58">
        <f>IF(AS222=0,0,AS222+1)</f>
        <v>0</v>
      </c>
      <c r="AH223" s="58"/>
      <c r="AI223" s="58" t="s">
        <v>31</v>
      </c>
      <c r="AJ223" s="58"/>
      <c r="AK223" s="60" t="e">
        <f>VLOOKUP(CONCATENATE(AF223,MID(AI223,2,1)),[1]vylosovanie!$C$10:$J$209,8,0)</f>
        <v>#N/A</v>
      </c>
      <c r="AL223" s="60" t="e">
        <f>VLOOKUP(CONCATENATE(AF223,RIGHT(AI223,1)),[1]vylosovanie!$C$10:$J$209,8,0)</f>
        <v>#N/A</v>
      </c>
      <c r="AM223" s="58" t="e">
        <f>VLOOKUP(CONCATENATE(AF223,VLOOKUP(AI223,$BU$6:$BV$11,2,0)),[1]vylosovanie!$C$10:$J$209,8,0)</f>
        <v>#N/A</v>
      </c>
      <c r="AN223" s="8"/>
      <c r="AO223" s="61"/>
      <c r="AP223" s="61"/>
      <c r="AQ223" s="61" t="str">
        <f>CONCATENATE(4,2,AD221,C221,2)</f>
        <v>42X2</v>
      </c>
      <c r="AR223" s="61" t="str">
        <f>E221</f>
        <v>X</v>
      </c>
      <c r="AS223" s="58">
        <f>IF(AG223=0,0,AG223+1)</f>
        <v>0</v>
      </c>
      <c r="AT223" s="58"/>
      <c r="AU223" s="58" t="s">
        <v>32</v>
      </c>
      <c r="AV223" s="58"/>
      <c r="AW223" s="60" t="e">
        <f>VLOOKUP(CONCATENATE(AR223,MID(AU223,2,1)),[1]vylosovanie!$C$10:$J$209,8,0)</f>
        <v>#N/A</v>
      </c>
      <c r="AX223" s="60" t="e">
        <f>VLOOKUP(CONCATENATE(AR223,RIGHT(AU223,1)),[1]vylosovanie!$C$10:$J$209,8,0)</f>
        <v>#N/A</v>
      </c>
      <c r="AY223" s="58" t="e">
        <f>VLOOKUP(CONCATENATE(AR223,VLOOKUP(AU223,$BU$6:$BV$11,2,0)),[1]vylosovanie!$C$10:$J$209,8,0)</f>
        <v>#N/A</v>
      </c>
      <c r="AZ223" s="8"/>
      <c r="BB223" s="39" t="e">
        <f>IF(OR(I223="x",I223="X",I223=""),0,IF(I223=3,2,1))</f>
        <v>#N/A</v>
      </c>
      <c r="BC223" s="39"/>
      <c r="BD223" s="39" t="e">
        <f>IF(OR(O223="x",O223="X",O223=""),0,IF(O223=3,2,1))</f>
        <v>#N/A</v>
      </c>
      <c r="BE223" s="39" t="e">
        <f>IF(OR(R223="x",R223="X",R223=""),0,IF(R223=3,2,1))</f>
        <v>#N/A</v>
      </c>
      <c r="BG223" s="62" t="e">
        <f>IF(OR(I223="x",I223="X"),0,I223)</f>
        <v>#N/A</v>
      </c>
      <c r="BH223" s="62"/>
      <c r="BI223" s="62" t="e">
        <f>IF(OR(O223="x",O223="X"),0,O223)</f>
        <v>#N/A</v>
      </c>
      <c r="BJ223" s="62" t="e">
        <f>IF(OR(R223="x",R223="X"),0,R223)</f>
        <v>#N/A</v>
      </c>
      <c r="BK223" s="63"/>
      <c r="BL223" s="62" t="e">
        <f>IF(OR(K223="x",K223="X"),0,K223)</f>
        <v>#N/A</v>
      </c>
      <c r="BM223" s="62"/>
      <c r="BN223" s="62" t="e">
        <f>IF(OR(Q223="x",Q223="X"),0,Q223)</f>
        <v>#N/A</v>
      </c>
      <c r="BO223" s="62" t="e">
        <f>IF(OR(T223="x",T223="X"),0,T223)</f>
        <v>#N/A</v>
      </c>
      <c r="BP223" s="41"/>
    </row>
    <row r="224" spans="1:68" s="15" customFormat="1" ht="45.75" thickBot="1">
      <c r="A224" s="11" t="str">
        <f>CONCATENATE(E221," 2-3")</f>
        <v>X 2-3</v>
      </c>
      <c r="B224" s="15" t="str">
        <f>CONCATENATE(E221,D224)</f>
        <v>X3</v>
      </c>
      <c r="C224" s="43"/>
      <c r="D224" s="44">
        <v>3</v>
      </c>
      <c r="E224" s="45" t="str">
        <f>IF(ISERROR(VLOOKUP($B224,[1]vylosovanie!$C$10:$M$269,8,0))=TRUE," ",VLOOKUP($B224,[1]vylosovanie!$C$10:$M$269,8,0))</f>
        <v xml:space="preserve"> </v>
      </c>
      <c r="F224" s="45" t="str">
        <f>IF(ISERROR(VLOOKUP($B224,[1]vylosovanie!$C$10:$M$269,9,0))=TRUE," ",VLOOKUP($B224,[1]vylosovanie!$C$10:$M$269,9,0))</f>
        <v xml:space="preserve"> </v>
      </c>
      <c r="G224" s="45" t="str">
        <f>IF(ISERROR(VLOOKUP($B224,[1]vylosovanie!$C$10:$M$269,10,0))=TRUE," ",VLOOKUP($B224,[1]vylosovanie!$C$10:$M$269,10,0))</f>
        <v xml:space="preserve"> </v>
      </c>
      <c r="H224" s="45" t="str">
        <f>IF(ISERROR(VLOOKUP($B224,[1]vylosovanie!$C$10:$M$269,11,0))=TRUE," ",VLOOKUP($B224,[1]vylosovanie!$C$10:$M$269,11,0))</f>
        <v xml:space="preserve"> </v>
      </c>
      <c r="I224" s="64" t="e">
        <f>Q222</f>
        <v>#N/A</v>
      </c>
      <c r="J224" s="65" t="s">
        <v>24</v>
      </c>
      <c r="K224" s="66" t="e">
        <f>O222</f>
        <v>#N/A</v>
      </c>
      <c r="L224" s="78" t="e">
        <f>Q223</f>
        <v>#N/A</v>
      </c>
      <c r="M224" s="79" t="s">
        <v>24</v>
      </c>
      <c r="N224" s="80" t="e">
        <f>O223</f>
        <v>#N/A</v>
      </c>
      <c r="O224" s="67"/>
      <c r="P224" s="68"/>
      <c r="Q224" s="69"/>
      <c r="R224" s="70" t="e">
        <f>VLOOKUP(A226,'[1]zapisy skupiny'!$A$5:$AA$6403,26,0)</f>
        <v>#N/A</v>
      </c>
      <c r="S224" s="65" t="s">
        <v>24</v>
      </c>
      <c r="T224" s="72" t="e">
        <f>VLOOKUP(A226,'[1]zapisy skupiny'!$A$5:$AA$6403,27,0)</f>
        <v>#N/A</v>
      </c>
      <c r="U224" s="73" t="e">
        <f>SUM(BG224:BJ224)</f>
        <v>#N/A</v>
      </c>
      <c r="V224" s="74" t="s">
        <v>24</v>
      </c>
      <c r="W224" s="73" t="e">
        <f>SUM(BL224:BO224)</f>
        <v>#N/A</v>
      </c>
      <c r="X224" s="75" t="e">
        <f>IF((W224=0)," ",U224/W224)</f>
        <v>#N/A</v>
      </c>
      <c r="Y224" s="76" t="e">
        <f>IF(AND(SUM(BB224:BE224)=0,OR(E224=0,E224=" ",SUM(BB222:BE225)=0))," ",SUM(BB224:BE224))</f>
        <v>#N/A</v>
      </c>
      <c r="Z224" s="77" t="str">
        <f>IF(ISERROR(RANK(Y224,Y222:Y225,0))=TRUE," ",IF(OR(AND(I224="x",L224="x"),AND(I224="x",R224="x"),AND(L224="x",R224="x")),0,RANK(Y224,Y222:Y225,0)))</f>
        <v xml:space="preserve"> </v>
      </c>
      <c r="AA224" s="15" t="s">
        <v>33</v>
      </c>
      <c r="AB224" s="2" t="s">
        <v>34</v>
      </c>
      <c r="AC224" s="2"/>
      <c r="AD224" s="2"/>
      <c r="AE224" s="2" t="str">
        <f>CONCATENATE(4,3,AD221,C221,1)</f>
        <v>43X1</v>
      </c>
      <c r="AF224" s="2" t="str">
        <f>E221</f>
        <v>X</v>
      </c>
      <c r="AG224" s="58">
        <f>IF(AS223=0,0,AS223+1)</f>
        <v>0</v>
      </c>
      <c r="AH224" s="58"/>
      <c r="AI224" s="58" t="s">
        <v>35</v>
      </c>
      <c r="AJ224" s="58"/>
      <c r="AK224" s="60" t="e">
        <f>VLOOKUP(CONCATENATE(AF224,MID(AI224,2,1)),[1]vylosovanie!$C$10:$J$209,8,0)</f>
        <v>#N/A</v>
      </c>
      <c r="AL224" s="60" t="e">
        <f>VLOOKUP(CONCATENATE(AF224,RIGHT(AI224,1)),[1]vylosovanie!$C$10:$J$209,8,0)</f>
        <v>#N/A</v>
      </c>
      <c r="AM224" s="58" t="e">
        <f>VLOOKUP(CONCATENATE(AF224,VLOOKUP(AI224,$BU$6:$BV$11,2,0)),[1]vylosovanie!$C$10:$J$209,8,0)</f>
        <v>#N/A</v>
      </c>
      <c r="AN224" s="8"/>
      <c r="AO224" s="61"/>
      <c r="AP224" s="61"/>
      <c r="AQ224" s="61" t="str">
        <f>CONCATENATE(4,3,AD221,C221,2)</f>
        <v>43X2</v>
      </c>
      <c r="AR224" s="61" t="str">
        <f>E221</f>
        <v>X</v>
      </c>
      <c r="AS224" s="58">
        <f>IF(AG224=0,0,AG224+1)</f>
        <v>0</v>
      </c>
      <c r="AT224" s="58"/>
      <c r="AU224" s="58" t="s">
        <v>36</v>
      </c>
      <c r="AV224" s="58"/>
      <c r="AW224" s="60" t="e">
        <f>VLOOKUP(CONCATENATE(AR224,MID(AU224,2,1)),[1]vylosovanie!$C$10:$J$209,8,0)</f>
        <v>#N/A</v>
      </c>
      <c r="AX224" s="60" t="e">
        <f>VLOOKUP(CONCATENATE(AR224,RIGHT(AU224,1)),[1]vylosovanie!$C$10:$J$209,8,0)</f>
        <v>#N/A</v>
      </c>
      <c r="AY224" s="58" t="e">
        <f>VLOOKUP(CONCATENATE(AR224,VLOOKUP(AU224,$BU$6:$BV$11,2,0)),[1]vylosovanie!$C$10:$J$209,8,0)</f>
        <v>#N/A</v>
      </c>
      <c r="AZ224" s="8"/>
      <c r="BB224" s="39" t="e">
        <f>IF(OR(I224="x",I224="X",I224=""),0,IF(I224=3,2,1))</f>
        <v>#N/A</v>
      </c>
      <c r="BC224" s="39" t="e">
        <f>IF(OR(L224="x",L224="X",L224=""),0,IF(L224=3,2,1))</f>
        <v>#N/A</v>
      </c>
      <c r="BD224" s="39"/>
      <c r="BE224" s="39" t="e">
        <f>IF(OR(R224="x",R224="X",R224=""),0,IF(R224=3,2,1))</f>
        <v>#N/A</v>
      </c>
      <c r="BG224" s="62" t="e">
        <f>IF(OR(I224="x",I224="X"),0,I224)</f>
        <v>#N/A</v>
      </c>
      <c r="BH224" s="62" t="e">
        <f>IF(OR(L224="x",L224="X"),0,L224)</f>
        <v>#N/A</v>
      </c>
      <c r="BI224" s="62"/>
      <c r="BJ224" s="62" t="e">
        <f>IF(OR(R224="x",R224="X"),0,R224)</f>
        <v>#N/A</v>
      </c>
      <c r="BK224" s="63"/>
      <c r="BL224" s="62" t="e">
        <f>IF(OR(K224="x",K224="X"),0,K224)</f>
        <v>#N/A</v>
      </c>
      <c r="BM224" s="62" t="e">
        <f>IF(OR(N224="x",N224="X"),0,N224)</f>
        <v>#N/A</v>
      </c>
      <c r="BN224" s="62"/>
      <c r="BO224" s="62" t="e">
        <f>IF(OR(T224="x",T224="X"),0,T224)</f>
        <v>#N/A</v>
      </c>
      <c r="BP224" s="41"/>
    </row>
    <row r="225" spans="1:68" s="15" customFormat="1" ht="45.75" thickBot="1">
      <c r="A225" s="11" t="str">
        <f>CONCATENATE(E221," 2-4")</f>
        <v>X 2-4</v>
      </c>
      <c r="B225" s="15" t="str">
        <f>CONCATENATE(E221,D225)</f>
        <v>X4</v>
      </c>
      <c r="C225" s="43"/>
      <c r="D225" s="44">
        <v>4</v>
      </c>
      <c r="E225" s="45" t="str">
        <f>IF(ISERROR(VLOOKUP($B225,[1]vylosovanie!$C$10:$M$269,8,0))=TRUE," ",VLOOKUP($B225,[1]vylosovanie!$C$10:$M$269,8,0))</f>
        <v xml:space="preserve"> </v>
      </c>
      <c r="F225" s="45" t="str">
        <f>IF(ISERROR(VLOOKUP($B225,[1]vylosovanie!$C$10:$M$269,9,0))=TRUE," ",VLOOKUP($B225,[1]vylosovanie!$C$10:$M$269,9,0))</f>
        <v xml:space="preserve"> </v>
      </c>
      <c r="G225" s="45" t="str">
        <f>IF(ISERROR(VLOOKUP($B225,[1]vylosovanie!$C$10:$M$269,10,0))=TRUE," ",VLOOKUP($B225,[1]vylosovanie!$C$10:$M$269,10,0))</f>
        <v xml:space="preserve"> </v>
      </c>
      <c r="H225" s="45" t="str">
        <f>IF(ISERROR(VLOOKUP($B225,[1]vylosovanie!$C$10:$M$269,11,0))=TRUE," ",VLOOKUP($B225,[1]vylosovanie!$C$10:$M$269,11,0))</f>
        <v xml:space="preserve"> </v>
      </c>
      <c r="I225" s="81" t="e">
        <f>T222</f>
        <v>#N/A</v>
      </c>
      <c r="J225" s="82" t="s">
        <v>24</v>
      </c>
      <c r="K225" s="83" t="e">
        <f>R222</f>
        <v>#N/A</v>
      </c>
      <c r="L225" s="84" t="e">
        <f>T223</f>
        <v>#N/A</v>
      </c>
      <c r="M225" s="85" t="s">
        <v>24</v>
      </c>
      <c r="N225" s="86" t="e">
        <f>R223</f>
        <v>#N/A</v>
      </c>
      <c r="O225" s="84" t="e">
        <f>T224</f>
        <v>#N/A</v>
      </c>
      <c r="P225" s="85" t="s">
        <v>24</v>
      </c>
      <c r="Q225" s="86" t="e">
        <f>R224</f>
        <v>#N/A</v>
      </c>
      <c r="R225" s="87"/>
      <c r="S225" s="88"/>
      <c r="T225" s="88"/>
      <c r="U225" s="89" t="e">
        <f>SUM(BG225:BJ225)</f>
        <v>#N/A</v>
      </c>
      <c r="V225" s="90" t="s">
        <v>24</v>
      </c>
      <c r="W225" s="89" t="e">
        <f>SUM(BL225:BO225)</f>
        <v>#N/A</v>
      </c>
      <c r="X225" s="91" t="e">
        <f>IF((W225=0)," ",U225/W225)</f>
        <v>#N/A</v>
      </c>
      <c r="Y225" s="92" t="e">
        <f>IF(AND(SUM(BB225:BE225)=0,OR(E225=0,E225=" ",SUM(BB222:BE225)=0))," ",SUM(BB225:BE225))</f>
        <v>#N/A</v>
      </c>
      <c r="Z225" s="93" t="str">
        <f>IF(ISERROR(RANK(Y225,Y222:Y225,0))=TRUE," ",IF(OR(AND(I225="x",L225="x"),AND(I225="x",O225="x"),AND(L225="x",O225="x")),0,RANK(Y225,Y222:Y225,0)))</f>
        <v xml:space="preserve"> </v>
      </c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3"/>
      <c r="AP225" s="3"/>
      <c r="AQ225" s="3"/>
      <c r="AR225" s="3"/>
      <c r="AS225" s="2"/>
      <c r="AT225" s="2"/>
      <c r="AU225" s="2"/>
      <c r="AV225" s="2"/>
      <c r="AW225" s="2"/>
      <c r="AX225" s="2"/>
      <c r="AY225" s="2"/>
      <c r="AZ225" s="2"/>
      <c r="BB225" s="39" t="e">
        <f>IF(OR(I225="x",I225="X",I225=""),0,IF(I225=3,2,1))</f>
        <v>#N/A</v>
      </c>
      <c r="BC225" s="39" t="e">
        <f>IF(OR(L225="x",L225="X",L225=""),0,IF(L225=3,2,1))</f>
        <v>#N/A</v>
      </c>
      <c r="BD225" s="39" t="e">
        <f>IF(OR(O225="x",O225="X",O225=""),0,IF(O225=3,2,1))</f>
        <v>#N/A</v>
      </c>
      <c r="BE225" s="39"/>
      <c r="BG225" s="62" t="e">
        <f>IF(OR(I225="x",I225="X"),0,I225)</f>
        <v>#N/A</v>
      </c>
      <c r="BH225" s="62" t="e">
        <f>IF(OR(L225="x",L225="X"),0,L225)</f>
        <v>#N/A</v>
      </c>
      <c r="BI225" s="62" t="e">
        <f>IF(OR(O225="x",O225="X"),0,O225)</f>
        <v>#N/A</v>
      </c>
      <c r="BJ225" s="62"/>
      <c r="BK225" s="63"/>
      <c r="BL225" s="62" t="e">
        <f>IF(OR(K225="x",K225="X"),0,K225)</f>
        <v>#N/A</v>
      </c>
      <c r="BM225" s="62" t="e">
        <f>IF(OR(N225="x",N225="X"),0,N225)</f>
        <v>#N/A</v>
      </c>
      <c r="BN225" s="62" t="e">
        <f>IF(OR(Q225="x",Q225="X"),0,Q225)</f>
        <v>#N/A</v>
      </c>
      <c r="BO225" s="62"/>
      <c r="BP225" s="41"/>
    </row>
    <row r="226" spans="1:68" ht="45.75" thickBot="1">
      <c r="A226" s="11" t="str">
        <f>CONCATENATE(E221," 3-4")</f>
        <v>X 3-4</v>
      </c>
      <c r="F226" s="45"/>
    </row>
    <row r="227" spans="1:68" s="15" customFormat="1" ht="90.75" thickBot="1">
      <c r="A227" s="11" t="str">
        <f>CONCATENATE(E227," 1-2")</f>
        <v>X 1-2</v>
      </c>
      <c r="C227" s="28" t="str">
        <f>IF(C221="X","X",IF(C221-$B$1&gt;=[1]vylosovanie!$O$2,"X",C221+1))</f>
        <v>X</v>
      </c>
      <c r="D227" s="2" t="s">
        <v>6</v>
      </c>
      <c r="E227" s="29" t="str">
        <f>IF(C227="X","X",VLOOKUP(C227,[1]vylosovanie!$T$10:$U$99,2,0))</f>
        <v>X</v>
      </c>
      <c r="F227" s="21" t="s">
        <v>7</v>
      </c>
      <c r="G227" s="6" t="s">
        <v>8</v>
      </c>
      <c r="H227" s="6" t="s">
        <v>9</v>
      </c>
      <c r="I227" s="31">
        <v>1</v>
      </c>
      <c r="J227" s="32"/>
      <c r="K227" s="33"/>
      <c r="L227" s="31">
        <v>2</v>
      </c>
      <c r="M227" s="32"/>
      <c r="N227" s="33"/>
      <c r="O227" s="31">
        <v>3</v>
      </c>
      <c r="P227" s="32"/>
      <c r="Q227" s="33"/>
      <c r="R227" s="31">
        <v>4</v>
      </c>
      <c r="S227" s="32"/>
      <c r="T227" s="33"/>
      <c r="U227" s="34" t="s">
        <v>10</v>
      </c>
      <c r="V227" s="35"/>
      <c r="W227" s="36"/>
      <c r="X227" s="37" t="s">
        <v>11</v>
      </c>
      <c r="Y227" s="37" t="s">
        <v>12</v>
      </c>
      <c r="Z227" s="37" t="s">
        <v>13</v>
      </c>
      <c r="AA227" s="2" t="s">
        <v>14</v>
      </c>
      <c r="AB227" s="2"/>
      <c r="AD227" s="2" t="str">
        <f>IF(C227&lt;10,0,"")</f>
        <v/>
      </c>
      <c r="AE227" s="2" t="s">
        <v>15</v>
      </c>
      <c r="AF227" s="2"/>
      <c r="AG227" s="38" t="s">
        <v>16</v>
      </c>
      <c r="AH227" s="39" t="s">
        <v>17</v>
      </c>
      <c r="AI227" s="39" t="s">
        <v>18</v>
      </c>
      <c r="AJ227" s="39" t="s">
        <v>19</v>
      </c>
      <c r="AK227" s="39" t="s">
        <v>20</v>
      </c>
      <c r="AL227" s="39" t="s">
        <v>20</v>
      </c>
      <c r="AM227" s="39" t="s">
        <v>21</v>
      </c>
      <c r="AN227" s="10"/>
      <c r="AO227" s="40"/>
      <c r="AP227" s="40" t="str">
        <f>IF(C227&lt;10,0,"")</f>
        <v/>
      </c>
      <c r="AQ227" s="2" t="s">
        <v>15</v>
      </c>
      <c r="AR227" s="40"/>
      <c r="AS227" s="38" t="s">
        <v>16</v>
      </c>
      <c r="AT227" s="39" t="s">
        <v>17</v>
      </c>
      <c r="AU227" s="39" t="s">
        <v>18</v>
      </c>
      <c r="AV227" s="39" t="s">
        <v>19</v>
      </c>
      <c r="AW227" s="39" t="s">
        <v>20</v>
      </c>
      <c r="AX227" s="39" t="s">
        <v>20</v>
      </c>
      <c r="AY227" s="39" t="s">
        <v>21</v>
      </c>
      <c r="AZ227" s="10"/>
      <c r="BB227" s="6">
        <v>1</v>
      </c>
      <c r="BC227" s="6">
        <v>2</v>
      </c>
      <c r="BD227" s="6">
        <v>3</v>
      </c>
      <c r="BE227" s="6">
        <v>4</v>
      </c>
      <c r="BG227" s="15" t="s">
        <v>22</v>
      </c>
      <c r="BI227" s="8"/>
      <c r="BJ227" s="41"/>
      <c r="BK227" s="42"/>
      <c r="BL227" s="15" t="s">
        <v>23</v>
      </c>
      <c r="BN227" s="8"/>
      <c r="BO227" s="41"/>
      <c r="BP227" s="41"/>
    </row>
    <row r="228" spans="1:68" s="15" customFormat="1" ht="45.75" thickBot="1">
      <c r="A228" s="11" t="str">
        <f>CONCATENATE(E227," 1-3")</f>
        <v>X 1-3</v>
      </c>
      <c r="B228" s="15" t="str">
        <f>CONCATENATE(E227,D228)</f>
        <v>X1</v>
      </c>
      <c r="C228" s="43" t="str">
        <f>$E$1</f>
        <v>MŽ</v>
      </c>
      <c r="D228" s="44">
        <v>1</v>
      </c>
      <c r="E228" s="45" t="str">
        <f>IF(ISERROR(VLOOKUP($B228,[1]vylosovanie!$C$10:$M$269,8,0))=TRUE," ",VLOOKUP($B228,[1]vylosovanie!$C$10:$M$269,8,0))</f>
        <v xml:space="preserve"> </v>
      </c>
      <c r="F228" s="45" t="str">
        <f>IF(ISERROR(VLOOKUP($B228,[1]vylosovanie!$C$10:$M$269,9,0))=TRUE," ",VLOOKUP($B228,[1]vylosovanie!$C$10:$M$269,9,0))</f>
        <v xml:space="preserve"> </v>
      </c>
      <c r="G228" s="45" t="str">
        <f>IF(ISERROR(VLOOKUP($B228,[1]vylosovanie!$C$10:$M$269,10,0))=TRUE," ",VLOOKUP($B228,[1]vylosovanie!$C$10:$M$269,10,0))</f>
        <v xml:space="preserve"> </v>
      </c>
      <c r="H228" s="45" t="str">
        <f>IF(ISERROR(VLOOKUP($B228,[1]vylosovanie!$C$10:$M$269,11,0))=TRUE," ",VLOOKUP($B228,[1]vylosovanie!$C$10:$M$269,11,0))</f>
        <v xml:space="preserve"> </v>
      </c>
      <c r="I228" s="46"/>
      <c r="J228" s="47"/>
      <c r="K228" s="48"/>
      <c r="L228" s="49" t="e">
        <f>VLOOKUP(A227,'[1]zapisy skupiny'!$A$5:$AA$6403,26,0)</f>
        <v>#N/A</v>
      </c>
      <c r="M228" s="50" t="s">
        <v>24</v>
      </c>
      <c r="N228" s="51" t="e">
        <f>VLOOKUP(A227,'[1]zapisy skupiny'!$A$5:$AA$6403,27,0)</f>
        <v>#N/A</v>
      </c>
      <c r="O228" s="49" t="e">
        <f>VLOOKUP(A228,'[1]zapisy skupiny'!$A$5:$AA$6403,26,0)</f>
        <v>#N/A</v>
      </c>
      <c r="P228" s="50" t="s">
        <v>24</v>
      </c>
      <c r="Q228" s="51" t="e">
        <f>VLOOKUP(A228,'[1]zapisy skupiny'!$A$5:$AA$6403,27,0)</f>
        <v>#N/A</v>
      </c>
      <c r="R228" s="49" t="e">
        <f>VLOOKUP(A229,'[1]zapisy skupiny'!$A$5:$AA$6403,26,0)</f>
        <v>#N/A</v>
      </c>
      <c r="S228" s="50" t="s">
        <v>24</v>
      </c>
      <c r="T228" s="52" t="e">
        <f>VLOOKUP(A229,'[1]zapisy skupiny'!$A$5:$AA$6403,27,0)</f>
        <v>#N/A</v>
      </c>
      <c r="U228" s="53" t="e">
        <f>SUM(BG228:BJ228)</f>
        <v>#N/A</v>
      </c>
      <c r="V228" s="54" t="s">
        <v>24</v>
      </c>
      <c r="W228" s="53" t="e">
        <f>SUM(BL228:BO228)</f>
        <v>#N/A</v>
      </c>
      <c r="X228" s="55" t="e">
        <f>IF((W228=0)," ",U228/W228)</f>
        <v>#N/A</v>
      </c>
      <c r="Y228" s="56" t="e">
        <f>IF(AND(SUM(BB228:BE228)=0,OR(E228=0,E228=" ",SUM(BB228:BE231)=0))," ",SUM(BB228:BE228))</f>
        <v>#N/A</v>
      </c>
      <c r="Z228" s="57" t="str">
        <f>IF(ISERROR(RANK(Y228,Y228:Y231,0))=TRUE," ",IF(OR(AND(O228="x",L228="x"),AND(L228="x",R228="x"),AND(R228="x",O228="x")),0,RANK(Y228,Y228:Y231,0)))</f>
        <v xml:space="preserve"> </v>
      </c>
      <c r="AA228" s="15" t="s">
        <v>25</v>
      </c>
      <c r="AB228" s="2" t="s">
        <v>26</v>
      </c>
      <c r="AC228" s="2"/>
      <c r="AD228" s="2"/>
      <c r="AE228" s="2" t="str">
        <f>CONCATENATE(4,1,AD227,C227,1)</f>
        <v>41X1</v>
      </c>
      <c r="AF228" s="2" t="str">
        <f>E227</f>
        <v>X</v>
      </c>
      <c r="AG228" s="58">
        <f>IF(C227="X",0,AG223+1)</f>
        <v>0</v>
      </c>
      <c r="AH228" s="58"/>
      <c r="AI228" s="59" t="s">
        <v>27</v>
      </c>
      <c r="AJ228" s="58"/>
      <c r="AK228" s="60" t="e">
        <f>VLOOKUP(CONCATENATE(AF228,MID(AI228,2,1)),[1]vylosovanie!$C$10:$J$209,8,0)</f>
        <v>#N/A</v>
      </c>
      <c r="AL228" s="60" t="e">
        <f>VLOOKUP(CONCATENATE(AF228,RIGHT(AI228,1)),[1]vylosovanie!$C$10:$J$209,8,0)</f>
        <v>#N/A</v>
      </c>
      <c r="AM228" s="58" t="e">
        <f>VLOOKUP(CONCATENATE(AF228,VLOOKUP(AI228,$BU$6:$BV$11,2,0)),[1]vylosovanie!$C$10:$J$209,8,0)</f>
        <v>#N/A</v>
      </c>
      <c r="AN228" s="8"/>
      <c r="AO228" s="61"/>
      <c r="AP228" s="61"/>
      <c r="AQ228" s="61" t="str">
        <f>CONCATENATE(4,1,AD227,C227,2)</f>
        <v>41X2</v>
      </c>
      <c r="AR228" s="61" t="str">
        <f>E227</f>
        <v>X</v>
      </c>
      <c r="AS228" s="58">
        <f>IF(AG228=0,0,AG228+1)</f>
        <v>0</v>
      </c>
      <c r="AT228" s="58"/>
      <c r="AU228" s="58" t="s">
        <v>28</v>
      </c>
      <c r="AV228" s="58"/>
      <c r="AW228" s="60" t="e">
        <f>VLOOKUP(CONCATENATE(AR228,MID(AU228,2,1)),[1]vylosovanie!$C$10:$J$209,8,0)</f>
        <v>#N/A</v>
      </c>
      <c r="AX228" s="60" t="e">
        <f>VLOOKUP(CONCATENATE(AR228,RIGHT(AU228,1)),[1]vylosovanie!$C$10:$J$209,8,0)</f>
        <v>#N/A</v>
      </c>
      <c r="AY228" s="58" t="e">
        <f>VLOOKUP(CONCATENATE(AR228,VLOOKUP(AU228,$BU$6:$BV$11,2,0)),[1]vylosovanie!$C$10:$J$209,8,0)</f>
        <v>#N/A</v>
      </c>
      <c r="AZ228" s="8"/>
      <c r="BB228" s="39"/>
      <c r="BC228" s="39" t="e">
        <f>IF(OR(L228="x",L228="X",L228=""),0,IF(L228=3,2,1))</f>
        <v>#N/A</v>
      </c>
      <c r="BD228" s="39" t="e">
        <f>IF(OR(O228="x",O228="X",O228=""),0,IF(O228=3,2,1))</f>
        <v>#N/A</v>
      </c>
      <c r="BE228" s="39" t="e">
        <f>IF(OR(R228="x",R228="X",R228=""),0,IF(R228=3,2,1))</f>
        <v>#N/A</v>
      </c>
      <c r="BG228" s="62"/>
      <c r="BH228" s="62" t="e">
        <f>IF(OR(L228="x",L228="X"),0,L228)</f>
        <v>#N/A</v>
      </c>
      <c r="BI228" s="62" t="e">
        <f>IF(OR(O228="x",O228="X"),0,O228)</f>
        <v>#N/A</v>
      </c>
      <c r="BJ228" s="62" t="e">
        <f>IF(OR(R228="x",R228="X"),0,R228)</f>
        <v>#N/A</v>
      </c>
      <c r="BK228" s="63"/>
      <c r="BL228" s="62"/>
      <c r="BM228" s="62" t="e">
        <f>IF(OR(N228="x",N228="X"),0,N228)</f>
        <v>#N/A</v>
      </c>
      <c r="BN228" s="62" t="e">
        <f>IF(OR(Q228="x",Q228="X"),0,Q228)</f>
        <v>#N/A</v>
      </c>
      <c r="BO228" s="62" t="e">
        <f>IF(OR(T228="x",T228="X"),0,T228)</f>
        <v>#N/A</v>
      </c>
      <c r="BP228" s="41"/>
    </row>
    <row r="229" spans="1:68" s="15" customFormat="1" ht="45.75" thickBot="1">
      <c r="A229" s="11" t="str">
        <f>CONCATENATE(E227," 1-4")</f>
        <v>X 1-4</v>
      </c>
      <c r="B229" s="15" t="str">
        <f>CONCATENATE(E227,D229)</f>
        <v>X2</v>
      </c>
      <c r="C229" s="43"/>
      <c r="D229" s="44">
        <v>2</v>
      </c>
      <c r="E229" s="45" t="str">
        <f>IF(ISERROR(VLOOKUP($B229,[1]vylosovanie!$C$10:$M$269,8,0))=TRUE," ",VLOOKUP($B229,[1]vylosovanie!$C$10:$M$269,8,0))</f>
        <v xml:space="preserve"> </v>
      </c>
      <c r="F229" s="45" t="str">
        <f>IF(ISERROR(VLOOKUP($B229,[1]vylosovanie!$C$10:$M$269,9,0))=TRUE," ",VLOOKUP($B229,[1]vylosovanie!$C$10:$M$269,9,0))</f>
        <v xml:space="preserve"> </v>
      </c>
      <c r="G229" s="45" t="str">
        <f>IF(ISERROR(VLOOKUP($B229,[1]vylosovanie!$C$10:$M$269,10,0))=TRUE," ",VLOOKUP($B229,[1]vylosovanie!$C$10:$M$269,10,0))</f>
        <v xml:space="preserve"> </v>
      </c>
      <c r="H229" s="45" t="str">
        <f>IF(ISERROR(VLOOKUP($B229,[1]vylosovanie!$C$10:$M$269,11,0))=TRUE," ",VLOOKUP($B229,[1]vylosovanie!$C$10:$M$269,11,0))</f>
        <v xml:space="preserve"> </v>
      </c>
      <c r="I229" s="64" t="e">
        <f>N228</f>
        <v>#N/A</v>
      </c>
      <c r="J229" s="65" t="s">
        <v>24</v>
      </c>
      <c r="K229" s="66" t="e">
        <f>L228</f>
        <v>#N/A</v>
      </c>
      <c r="L229" s="67"/>
      <c r="M229" s="68"/>
      <c r="N229" s="69"/>
      <c r="O229" s="70" t="e">
        <f>VLOOKUP(A230,'[1]zapisy skupiny'!$A$5:$AA$6403,26,0)</f>
        <v>#N/A</v>
      </c>
      <c r="P229" s="65" t="s">
        <v>24</v>
      </c>
      <c r="Q229" s="71" t="e">
        <f>VLOOKUP(A230,'[1]zapisy skupiny'!$A$5:$AA$6403,27,0)</f>
        <v>#N/A</v>
      </c>
      <c r="R229" s="70" t="e">
        <f>VLOOKUP(A231,'[1]zapisy skupiny'!$A$5:$AA$6403,26,0)</f>
        <v>#N/A</v>
      </c>
      <c r="S229" s="65" t="s">
        <v>24</v>
      </c>
      <c r="T229" s="72" t="e">
        <f>VLOOKUP(A231,'[1]zapisy skupiny'!$A$5:$AA$6403,27,0)</f>
        <v>#N/A</v>
      </c>
      <c r="U229" s="73" t="e">
        <f>SUM(BG229:BJ229)</f>
        <v>#N/A</v>
      </c>
      <c r="V229" s="74" t="s">
        <v>24</v>
      </c>
      <c r="W229" s="73" t="e">
        <f>SUM(BL229:BO229)</f>
        <v>#N/A</v>
      </c>
      <c r="X229" s="75" t="e">
        <f>IF((W229=0)," ",U229/W229)</f>
        <v>#N/A</v>
      </c>
      <c r="Y229" s="76" t="e">
        <f>IF(AND(SUM(BB229:BE229)=0,OR(E229=0,E229=" ",SUM(BB228:BE231)=0))," ",SUM(BB229:BE229))</f>
        <v>#N/A</v>
      </c>
      <c r="Z229" s="77" t="str">
        <f>IF(ISERROR(RANK(Y229,Y228:Y231,0))=TRUE," ",IF(OR(AND(I229="x",O229="x"),AND(I229="x",R229="x"),AND(R229="x",O229="x")),0,RANK(Y229,Y228:Y231,0)))</f>
        <v xml:space="preserve"> </v>
      </c>
      <c r="AA229" s="15" t="s">
        <v>29</v>
      </c>
      <c r="AB229" s="2" t="s">
        <v>30</v>
      </c>
      <c r="AC229" s="2"/>
      <c r="AD229" s="2"/>
      <c r="AE229" s="2" t="str">
        <f>CONCATENATE(4,2,AD227,C227,1)</f>
        <v>42X1</v>
      </c>
      <c r="AF229" s="2" t="str">
        <f>E227</f>
        <v>X</v>
      </c>
      <c r="AG229" s="58">
        <f>IF(AS228=0,0,AS228+1)</f>
        <v>0</v>
      </c>
      <c r="AH229" s="58"/>
      <c r="AI229" s="58" t="s">
        <v>31</v>
      </c>
      <c r="AJ229" s="58"/>
      <c r="AK229" s="60" t="e">
        <f>VLOOKUP(CONCATENATE(AF229,MID(AI229,2,1)),[1]vylosovanie!$C$10:$J$209,8,0)</f>
        <v>#N/A</v>
      </c>
      <c r="AL229" s="60" t="e">
        <f>VLOOKUP(CONCATENATE(AF229,RIGHT(AI229,1)),[1]vylosovanie!$C$10:$J$209,8,0)</f>
        <v>#N/A</v>
      </c>
      <c r="AM229" s="58" t="e">
        <f>VLOOKUP(CONCATENATE(AF229,VLOOKUP(AI229,$BU$6:$BV$11,2,0)),[1]vylosovanie!$C$10:$J$209,8,0)</f>
        <v>#N/A</v>
      </c>
      <c r="AN229" s="8"/>
      <c r="AO229" s="61"/>
      <c r="AP229" s="61"/>
      <c r="AQ229" s="61" t="str">
        <f>CONCATENATE(4,2,AD227,C227,2)</f>
        <v>42X2</v>
      </c>
      <c r="AR229" s="61" t="str">
        <f>E227</f>
        <v>X</v>
      </c>
      <c r="AS229" s="58">
        <f>IF(AG229=0,0,AG229+1)</f>
        <v>0</v>
      </c>
      <c r="AT229" s="58"/>
      <c r="AU229" s="58" t="s">
        <v>32</v>
      </c>
      <c r="AV229" s="58"/>
      <c r="AW229" s="60" t="e">
        <f>VLOOKUP(CONCATENATE(AR229,MID(AU229,2,1)),[1]vylosovanie!$C$10:$J$209,8,0)</f>
        <v>#N/A</v>
      </c>
      <c r="AX229" s="60" t="e">
        <f>VLOOKUP(CONCATENATE(AR229,RIGHT(AU229,1)),[1]vylosovanie!$C$10:$J$209,8,0)</f>
        <v>#N/A</v>
      </c>
      <c r="AY229" s="58" t="e">
        <f>VLOOKUP(CONCATENATE(AR229,VLOOKUP(AU229,$BU$6:$BV$11,2,0)),[1]vylosovanie!$C$10:$J$209,8,0)</f>
        <v>#N/A</v>
      </c>
      <c r="AZ229" s="8"/>
      <c r="BB229" s="39" t="e">
        <f>IF(OR(I229="x",I229="X",I229=""),0,IF(I229=3,2,1))</f>
        <v>#N/A</v>
      </c>
      <c r="BC229" s="39"/>
      <c r="BD229" s="39" t="e">
        <f>IF(OR(O229="x",O229="X",O229=""),0,IF(O229=3,2,1))</f>
        <v>#N/A</v>
      </c>
      <c r="BE229" s="39" t="e">
        <f>IF(OR(R229="x",R229="X",R229=""),0,IF(R229=3,2,1))</f>
        <v>#N/A</v>
      </c>
      <c r="BG229" s="62" t="e">
        <f>IF(OR(I229="x",I229="X"),0,I229)</f>
        <v>#N/A</v>
      </c>
      <c r="BH229" s="62"/>
      <c r="BI229" s="62" t="e">
        <f>IF(OR(O229="x",O229="X"),0,O229)</f>
        <v>#N/A</v>
      </c>
      <c r="BJ229" s="62" t="e">
        <f>IF(OR(R229="x",R229="X"),0,R229)</f>
        <v>#N/A</v>
      </c>
      <c r="BK229" s="63"/>
      <c r="BL229" s="62" t="e">
        <f>IF(OR(K229="x",K229="X"),0,K229)</f>
        <v>#N/A</v>
      </c>
      <c r="BM229" s="62"/>
      <c r="BN229" s="62" t="e">
        <f>IF(OR(Q229="x",Q229="X"),0,Q229)</f>
        <v>#N/A</v>
      </c>
      <c r="BO229" s="62" t="e">
        <f>IF(OR(T229="x",T229="X"),0,T229)</f>
        <v>#N/A</v>
      </c>
      <c r="BP229" s="41"/>
    </row>
    <row r="230" spans="1:68" s="15" customFormat="1" ht="45.75" thickBot="1">
      <c r="A230" s="11" t="str">
        <f>CONCATENATE(E227," 2-3")</f>
        <v>X 2-3</v>
      </c>
      <c r="B230" s="15" t="str">
        <f>CONCATENATE(E227,D230)</f>
        <v>X3</v>
      </c>
      <c r="C230" s="43"/>
      <c r="D230" s="44">
        <v>3</v>
      </c>
      <c r="E230" s="45" t="str">
        <f>IF(ISERROR(VLOOKUP($B230,[1]vylosovanie!$C$10:$M$269,8,0))=TRUE," ",VLOOKUP($B230,[1]vylosovanie!$C$10:$M$269,8,0))</f>
        <v xml:space="preserve"> </v>
      </c>
      <c r="F230" s="45" t="str">
        <f>IF(ISERROR(VLOOKUP($B230,[1]vylosovanie!$C$10:$M$269,9,0))=TRUE," ",VLOOKUP($B230,[1]vylosovanie!$C$10:$M$269,9,0))</f>
        <v xml:space="preserve"> </v>
      </c>
      <c r="G230" s="45" t="str">
        <f>IF(ISERROR(VLOOKUP($B230,[1]vylosovanie!$C$10:$M$269,10,0))=TRUE," ",VLOOKUP($B230,[1]vylosovanie!$C$10:$M$269,10,0))</f>
        <v xml:space="preserve"> </v>
      </c>
      <c r="H230" s="45" t="str">
        <f>IF(ISERROR(VLOOKUP($B230,[1]vylosovanie!$C$10:$M$269,11,0))=TRUE," ",VLOOKUP($B230,[1]vylosovanie!$C$10:$M$269,11,0))</f>
        <v xml:space="preserve"> </v>
      </c>
      <c r="I230" s="64" t="e">
        <f>Q228</f>
        <v>#N/A</v>
      </c>
      <c r="J230" s="65" t="s">
        <v>24</v>
      </c>
      <c r="K230" s="66" t="e">
        <f>O228</f>
        <v>#N/A</v>
      </c>
      <c r="L230" s="78" t="e">
        <f>Q229</f>
        <v>#N/A</v>
      </c>
      <c r="M230" s="79" t="s">
        <v>24</v>
      </c>
      <c r="N230" s="80" t="e">
        <f>O229</f>
        <v>#N/A</v>
      </c>
      <c r="O230" s="67"/>
      <c r="P230" s="68"/>
      <c r="Q230" s="69"/>
      <c r="R230" s="70" t="e">
        <f>VLOOKUP(A232,'[1]zapisy skupiny'!$A$5:$AA$6403,26,0)</f>
        <v>#N/A</v>
      </c>
      <c r="S230" s="65" t="s">
        <v>24</v>
      </c>
      <c r="T230" s="72" t="e">
        <f>VLOOKUP(A232,'[1]zapisy skupiny'!$A$5:$AA$6403,27,0)</f>
        <v>#N/A</v>
      </c>
      <c r="U230" s="73" t="e">
        <f>SUM(BG230:BJ230)</f>
        <v>#N/A</v>
      </c>
      <c r="V230" s="74" t="s">
        <v>24</v>
      </c>
      <c r="W230" s="73" t="e">
        <f>SUM(BL230:BO230)</f>
        <v>#N/A</v>
      </c>
      <c r="X230" s="75" t="e">
        <f>IF((W230=0)," ",U230/W230)</f>
        <v>#N/A</v>
      </c>
      <c r="Y230" s="76" t="e">
        <f>IF(AND(SUM(BB230:BE230)=0,OR(E230=0,E230=" ",SUM(BB228:BE231)=0))," ",SUM(BB230:BE230))</f>
        <v>#N/A</v>
      </c>
      <c r="Z230" s="77" t="str">
        <f>IF(ISERROR(RANK(Y230,Y228:Y231,0))=TRUE," ",IF(OR(AND(I230="x",L230="x"),AND(I230="x",R230="x"),AND(L230="x",R230="x")),0,RANK(Y230,Y228:Y231,0)))</f>
        <v xml:space="preserve"> </v>
      </c>
      <c r="AA230" s="15" t="s">
        <v>33</v>
      </c>
      <c r="AB230" s="2" t="s">
        <v>34</v>
      </c>
      <c r="AC230" s="2"/>
      <c r="AD230" s="2"/>
      <c r="AE230" s="2" t="str">
        <f>CONCATENATE(4,3,AD227,C227,1)</f>
        <v>43X1</v>
      </c>
      <c r="AF230" s="2" t="str">
        <f>E227</f>
        <v>X</v>
      </c>
      <c r="AG230" s="58">
        <f>IF(AS229=0,0,AS229+1)</f>
        <v>0</v>
      </c>
      <c r="AH230" s="58"/>
      <c r="AI230" s="58" t="s">
        <v>35</v>
      </c>
      <c r="AJ230" s="58"/>
      <c r="AK230" s="60" t="e">
        <f>VLOOKUP(CONCATENATE(AF230,MID(AI230,2,1)),[1]vylosovanie!$C$10:$J$209,8,0)</f>
        <v>#N/A</v>
      </c>
      <c r="AL230" s="60" t="e">
        <f>VLOOKUP(CONCATENATE(AF230,RIGHT(AI230,1)),[1]vylosovanie!$C$10:$J$209,8,0)</f>
        <v>#N/A</v>
      </c>
      <c r="AM230" s="58" t="e">
        <f>VLOOKUP(CONCATENATE(AF230,VLOOKUP(AI230,$BU$6:$BV$11,2,0)),[1]vylosovanie!$C$10:$J$209,8,0)</f>
        <v>#N/A</v>
      </c>
      <c r="AN230" s="8"/>
      <c r="AO230" s="61"/>
      <c r="AP230" s="61"/>
      <c r="AQ230" s="61" t="str">
        <f>CONCATENATE(4,3,AD227,C227,2)</f>
        <v>43X2</v>
      </c>
      <c r="AR230" s="61" t="str">
        <f>E227</f>
        <v>X</v>
      </c>
      <c r="AS230" s="58">
        <f>IF(AG230=0,0,AG230+1)</f>
        <v>0</v>
      </c>
      <c r="AT230" s="58"/>
      <c r="AU230" s="58" t="s">
        <v>36</v>
      </c>
      <c r="AV230" s="58"/>
      <c r="AW230" s="60" t="e">
        <f>VLOOKUP(CONCATENATE(AR230,MID(AU230,2,1)),[1]vylosovanie!$C$10:$J$209,8,0)</f>
        <v>#N/A</v>
      </c>
      <c r="AX230" s="60" t="e">
        <f>VLOOKUP(CONCATENATE(AR230,RIGHT(AU230,1)),[1]vylosovanie!$C$10:$J$209,8,0)</f>
        <v>#N/A</v>
      </c>
      <c r="AY230" s="58" t="e">
        <f>VLOOKUP(CONCATENATE(AR230,VLOOKUP(AU230,$BU$6:$BV$11,2,0)),[1]vylosovanie!$C$10:$J$209,8,0)</f>
        <v>#N/A</v>
      </c>
      <c r="AZ230" s="8"/>
      <c r="BB230" s="39" t="e">
        <f>IF(OR(I230="x",I230="X",I230=""),0,IF(I230=3,2,1))</f>
        <v>#N/A</v>
      </c>
      <c r="BC230" s="39" t="e">
        <f>IF(OR(L230="x",L230="X",L230=""),0,IF(L230=3,2,1))</f>
        <v>#N/A</v>
      </c>
      <c r="BD230" s="39"/>
      <c r="BE230" s="39" t="e">
        <f>IF(OR(R230="x",R230="X",R230=""),0,IF(R230=3,2,1))</f>
        <v>#N/A</v>
      </c>
      <c r="BG230" s="62" t="e">
        <f>IF(OR(I230="x",I230="X"),0,I230)</f>
        <v>#N/A</v>
      </c>
      <c r="BH230" s="62" t="e">
        <f>IF(OR(L230="x",L230="X"),0,L230)</f>
        <v>#N/A</v>
      </c>
      <c r="BI230" s="62"/>
      <c r="BJ230" s="62" t="e">
        <f>IF(OR(R230="x",R230="X"),0,R230)</f>
        <v>#N/A</v>
      </c>
      <c r="BK230" s="63"/>
      <c r="BL230" s="62" t="e">
        <f>IF(OR(K230="x",K230="X"),0,K230)</f>
        <v>#N/A</v>
      </c>
      <c r="BM230" s="62" t="e">
        <f>IF(OR(N230="x",N230="X"),0,N230)</f>
        <v>#N/A</v>
      </c>
      <c r="BN230" s="62"/>
      <c r="BO230" s="62" t="e">
        <f>IF(OR(T230="x",T230="X"),0,T230)</f>
        <v>#N/A</v>
      </c>
      <c r="BP230" s="41"/>
    </row>
    <row r="231" spans="1:68" s="15" customFormat="1" ht="45.75" thickBot="1">
      <c r="A231" s="11" t="str">
        <f>CONCATENATE(E227," 2-4")</f>
        <v>X 2-4</v>
      </c>
      <c r="B231" s="15" t="str">
        <f>CONCATENATE(E227,D231)</f>
        <v>X4</v>
      </c>
      <c r="C231" s="43"/>
      <c r="D231" s="44">
        <v>4</v>
      </c>
      <c r="E231" s="45" t="str">
        <f>IF(ISERROR(VLOOKUP($B231,[1]vylosovanie!$C$10:$M$269,8,0))=TRUE," ",VLOOKUP($B231,[1]vylosovanie!$C$10:$M$269,8,0))</f>
        <v xml:space="preserve"> </v>
      </c>
      <c r="F231" s="45" t="str">
        <f>IF(ISERROR(VLOOKUP($B231,[1]vylosovanie!$C$10:$M$269,9,0))=TRUE," ",VLOOKUP($B231,[1]vylosovanie!$C$10:$M$269,9,0))</f>
        <v xml:space="preserve"> </v>
      </c>
      <c r="G231" s="45" t="str">
        <f>IF(ISERROR(VLOOKUP($B231,[1]vylosovanie!$C$10:$M$269,10,0))=TRUE," ",VLOOKUP($B231,[1]vylosovanie!$C$10:$M$269,10,0))</f>
        <v xml:space="preserve"> </v>
      </c>
      <c r="H231" s="45" t="str">
        <f>IF(ISERROR(VLOOKUP($B231,[1]vylosovanie!$C$10:$M$269,11,0))=TRUE," ",VLOOKUP($B231,[1]vylosovanie!$C$10:$M$269,11,0))</f>
        <v xml:space="preserve"> </v>
      </c>
      <c r="I231" s="81" t="e">
        <f>T228</f>
        <v>#N/A</v>
      </c>
      <c r="J231" s="82" t="s">
        <v>24</v>
      </c>
      <c r="K231" s="83" t="e">
        <f>R228</f>
        <v>#N/A</v>
      </c>
      <c r="L231" s="84" t="e">
        <f>T229</f>
        <v>#N/A</v>
      </c>
      <c r="M231" s="85" t="s">
        <v>24</v>
      </c>
      <c r="N231" s="86" t="e">
        <f>R229</f>
        <v>#N/A</v>
      </c>
      <c r="O231" s="84" t="e">
        <f>T230</f>
        <v>#N/A</v>
      </c>
      <c r="P231" s="85" t="s">
        <v>24</v>
      </c>
      <c r="Q231" s="86" t="e">
        <f>R230</f>
        <v>#N/A</v>
      </c>
      <c r="R231" s="87"/>
      <c r="S231" s="88"/>
      <c r="T231" s="88"/>
      <c r="U231" s="89" t="e">
        <f>SUM(BG231:BJ231)</f>
        <v>#N/A</v>
      </c>
      <c r="V231" s="90" t="s">
        <v>24</v>
      </c>
      <c r="W231" s="89" t="e">
        <f>SUM(BL231:BO231)</f>
        <v>#N/A</v>
      </c>
      <c r="X231" s="91" t="e">
        <f>IF((W231=0)," ",U231/W231)</f>
        <v>#N/A</v>
      </c>
      <c r="Y231" s="92" t="e">
        <f>IF(AND(SUM(BB231:BE231)=0,OR(E231=0,E231=" ",SUM(BB228:BE231)=0))," ",SUM(BB231:BE231))</f>
        <v>#N/A</v>
      </c>
      <c r="Z231" s="93" t="str">
        <f>IF(ISERROR(RANK(Y231,Y228:Y231,0))=TRUE," ",IF(OR(AND(I231="x",L231="x"),AND(I231="x",O231="x"),AND(L231="x",O231="x")),0,RANK(Y231,Y228:Y231,0)))</f>
        <v xml:space="preserve"> </v>
      </c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3"/>
      <c r="AP231" s="3"/>
      <c r="AQ231" s="3"/>
      <c r="AR231" s="3"/>
      <c r="AS231" s="2"/>
      <c r="AT231" s="2"/>
      <c r="AU231" s="2"/>
      <c r="AV231" s="2"/>
      <c r="AW231" s="2"/>
      <c r="AX231" s="2"/>
      <c r="AY231" s="2"/>
      <c r="AZ231" s="2"/>
      <c r="BB231" s="39" t="e">
        <f>IF(OR(I231="x",I231="X",I231=""),0,IF(I231=3,2,1))</f>
        <v>#N/A</v>
      </c>
      <c r="BC231" s="39" t="e">
        <f>IF(OR(L231="x",L231="X",L231=""),0,IF(L231=3,2,1))</f>
        <v>#N/A</v>
      </c>
      <c r="BD231" s="39" t="e">
        <f>IF(OR(O231="x",O231="X",O231=""),0,IF(O231=3,2,1))</f>
        <v>#N/A</v>
      </c>
      <c r="BE231" s="39"/>
      <c r="BG231" s="62" t="e">
        <f>IF(OR(I231="x",I231="X"),0,I231)</f>
        <v>#N/A</v>
      </c>
      <c r="BH231" s="62" t="e">
        <f>IF(OR(L231="x",L231="X"),0,L231)</f>
        <v>#N/A</v>
      </c>
      <c r="BI231" s="62" t="e">
        <f>IF(OR(O231="x",O231="X"),0,O231)</f>
        <v>#N/A</v>
      </c>
      <c r="BJ231" s="62"/>
      <c r="BK231" s="63"/>
      <c r="BL231" s="62" t="e">
        <f>IF(OR(K231="x",K231="X"),0,K231)</f>
        <v>#N/A</v>
      </c>
      <c r="BM231" s="62" t="e">
        <f>IF(OR(N231="x",N231="X"),0,N231)</f>
        <v>#N/A</v>
      </c>
      <c r="BN231" s="62" t="e">
        <f>IF(OR(Q231="x",Q231="X"),0,Q231)</f>
        <v>#N/A</v>
      </c>
      <c r="BO231" s="62"/>
      <c r="BP231" s="41"/>
    </row>
    <row r="232" spans="1:68" ht="45.75" thickBot="1">
      <c r="A232" s="11" t="str">
        <f>CONCATENATE(E227," 3-4")</f>
        <v>X 3-4</v>
      </c>
      <c r="F232" s="45"/>
    </row>
    <row r="233" spans="1:68" s="15" customFormat="1" ht="90.75" thickBot="1">
      <c r="A233" s="11" t="str">
        <f>CONCATENATE(E233," 1-2")</f>
        <v>X 1-2</v>
      </c>
      <c r="C233" s="28" t="str">
        <f>IF(C227="X","X",IF(C227-$B$1&gt;=[1]vylosovanie!$O$2,"X",C227+1))</f>
        <v>X</v>
      </c>
      <c r="D233" s="2" t="s">
        <v>6</v>
      </c>
      <c r="E233" s="29" t="str">
        <f>IF(C233="X","X",VLOOKUP(C233,[1]vylosovanie!$T$10:$U$99,2,0))</f>
        <v>X</v>
      </c>
      <c r="F233" s="21" t="s">
        <v>7</v>
      </c>
      <c r="G233" s="6" t="s">
        <v>8</v>
      </c>
      <c r="H233" s="6" t="s">
        <v>9</v>
      </c>
      <c r="I233" s="31">
        <v>1</v>
      </c>
      <c r="J233" s="32"/>
      <c r="K233" s="33"/>
      <c r="L233" s="31">
        <v>2</v>
      </c>
      <c r="M233" s="32"/>
      <c r="N233" s="33"/>
      <c r="O233" s="31">
        <v>3</v>
      </c>
      <c r="P233" s="32"/>
      <c r="Q233" s="33"/>
      <c r="R233" s="31">
        <v>4</v>
      </c>
      <c r="S233" s="32"/>
      <c r="T233" s="33"/>
      <c r="U233" s="34" t="s">
        <v>10</v>
      </c>
      <c r="V233" s="35"/>
      <c r="W233" s="36"/>
      <c r="X233" s="37" t="s">
        <v>11</v>
      </c>
      <c r="Y233" s="37" t="s">
        <v>12</v>
      </c>
      <c r="Z233" s="37" t="s">
        <v>13</v>
      </c>
      <c r="AA233" s="2" t="s">
        <v>14</v>
      </c>
      <c r="AB233" s="2"/>
      <c r="AD233" s="2" t="str">
        <f>IF(C233&lt;10,0,"")</f>
        <v/>
      </c>
      <c r="AE233" s="2" t="s">
        <v>15</v>
      </c>
      <c r="AF233" s="2"/>
      <c r="AG233" s="38" t="s">
        <v>16</v>
      </c>
      <c r="AH233" s="39" t="s">
        <v>17</v>
      </c>
      <c r="AI233" s="39" t="s">
        <v>18</v>
      </c>
      <c r="AJ233" s="39" t="s">
        <v>19</v>
      </c>
      <c r="AK233" s="39" t="s">
        <v>20</v>
      </c>
      <c r="AL233" s="39" t="s">
        <v>20</v>
      </c>
      <c r="AM233" s="39" t="s">
        <v>21</v>
      </c>
      <c r="AN233" s="10"/>
      <c r="AO233" s="40"/>
      <c r="AP233" s="40" t="str">
        <f>IF(C233&lt;10,0,"")</f>
        <v/>
      </c>
      <c r="AQ233" s="2" t="s">
        <v>15</v>
      </c>
      <c r="AR233" s="40"/>
      <c r="AS233" s="38" t="s">
        <v>16</v>
      </c>
      <c r="AT233" s="39" t="s">
        <v>17</v>
      </c>
      <c r="AU233" s="39" t="s">
        <v>18</v>
      </c>
      <c r="AV233" s="39" t="s">
        <v>19</v>
      </c>
      <c r="AW233" s="39" t="s">
        <v>20</v>
      </c>
      <c r="AX233" s="39" t="s">
        <v>20</v>
      </c>
      <c r="AY233" s="39" t="s">
        <v>21</v>
      </c>
      <c r="AZ233" s="10"/>
      <c r="BB233" s="6">
        <v>1</v>
      </c>
      <c r="BC233" s="6">
        <v>2</v>
      </c>
      <c r="BD233" s="6">
        <v>3</v>
      </c>
      <c r="BE233" s="6">
        <v>4</v>
      </c>
      <c r="BG233" s="15" t="s">
        <v>22</v>
      </c>
      <c r="BI233" s="8"/>
      <c r="BJ233" s="41"/>
      <c r="BK233" s="42"/>
      <c r="BL233" s="15" t="s">
        <v>23</v>
      </c>
      <c r="BN233" s="8"/>
      <c r="BO233" s="41"/>
      <c r="BP233" s="41"/>
    </row>
    <row r="234" spans="1:68" s="15" customFormat="1" ht="45.75" thickBot="1">
      <c r="A234" s="11" t="str">
        <f>CONCATENATE(E233," 1-3")</f>
        <v>X 1-3</v>
      </c>
      <c r="B234" s="15" t="str">
        <f>CONCATENATE(E233,D234)</f>
        <v>X1</v>
      </c>
      <c r="C234" s="43" t="str">
        <f>$E$1</f>
        <v>MŽ</v>
      </c>
      <c r="D234" s="44">
        <v>1</v>
      </c>
      <c r="E234" s="45" t="str">
        <f>IF(ISERROR(VLOOKUP($B234,[1]vylosovanie!$C$10:$M$269,8,0))=TRUE," ",VLOOKUP($B234,[1]vylosovanie!$C$10:$M$269,8,0))</f>
        <v xml:space="preserve"> </v>
      </c>
      <c r="F234" s="45" t="str">
        <f>IF(ISERROR(VLOOKUP($B234,[1]vylosovanie!$C$10:$M$269,9,0))=TRUE," ",VLOOKUP($B234,[1]vylosovanie!$C$10:$M$269,9,0))</f>
        <v xml:space="preserve"> </v>
      </c>
      <c r="G234" s="45" t="str">
        <f>IF(ISERROR(VLOOKUP($B234,[1]vylosovanie!$C$10:$M$269,10,0))=TRUE," ",VLOOKUP($B234,[1]vylosovanie!$C$10:$M$269,10,0))</f>
        <v xml:space="preserve"> </v>
      </c>
      <c r="H234" s="45" t="str">
        <f>IF(ISERROR(VLOOKUP($B234,[1]vylosovanie!$C$10:$M$269,11,0))=TRUE," ",VLOOKUP($B234,[1]vylosovanie!$C$10:$M$269,11,0))</f>
        <v xml:space="preserve"> </v>
      </c>
      <c r="I234" s="46"/>
      <c r="J234" s="47"/>
      <c r="K234" s="48"/>
      <c r="L234" s="49" t="e">
        <f>VLOOKUP(A233,'[1]zapisy skupiny'!$A$5:$AA$6403,26,0)</f>
        <v>#N/A</v>
      </c>
      <c r="M234" s="50" t="s">
        <v>24</v>
      </c>
      <c r="N234" s="51" t="e">
        <f>VLOOKUP(A233,'[1]zapisy skupiny'!$A$5:$AA$6403,27,0)</f>
        <v>#N/A</v>
      </c>
      <c r="O234" s="49" t="e">
        <f>VLOOKUP(A234,'[1]zapisy skupiny'!$A$5:$AA$6403,26,0)</f>
        <v>#N/A</v>
      </c>
      <c r="P234" s="50" t="s">
        <v>24</v>
      </c>
      <c r="Q234" s="51" t="e">
        <f>VLOOKUP(A234,'[1]zapisy skupiny'!$A$5:$AA$6403,27,0)</f>
        <v>#N/A</v>
      </c>
      <c r="R234" s="49" t="e">
        <f>VLOOKUP(A235,'[1]zapisy skupiny'!$A$5:$AA$6403,26,0)</f>
        <v>#N/A</v>
      </c>
      <c r="S234" s="50" t="s">
        <v>24</v>
      </c>
      <c r="T234" s="52" t="e">
        <f>VLOOKUP(A235,'[1]zapisy skupiny'!$A$5:$AA$6403,27,0)</f>
        <v>#N/A</v>
      </c>
      <c r="U234" s="53" t="e">
        <f>SUM(BG234:BJ234)</f>
        <v>#N/A</v>
      </c>
      <c r="V234" s="54" t="s">
        <v>24</v>
      </c>
      <c r="W234" s="53" t="e">
        <f>SUM(BL234:BO234)</f>
        <v>#N/A</v>
      </c>
      <c r="X234" s="55" t="e">
        <f>IF((W234=0)," ",U234/W234)</f>
        <v>#N/A</v>
      </c>
      <c r="Y234" s="56" t="e">
        <f>IF(AND(SUM(BB234:BE234)=0,OR(E234=0,E234=" ",SUM(BB234:BE237)=0))," ",SUM(BB234:BE234))</f>
        <v>#N/A</v>
      </c>
      <c r="Z234" s="57" t="str">
        <f>IF(ISERROR(RANK(Y234,Y234:Y237,0))=TRUE," ",IF(OR(AND(O234="x",L234="x"),AND(L234="x",R234="x"),AND(R234="x",O234="x")),0,RANK(Y234,Y234:Y237,0)))</f>
        <v xml:space="preserve"> </v>
      </c>
      <c r="AA234" s="15" t="s">
        <v>25</v>
      </c>
      <c r="AB234" s="2" t="s">
        <v>26</v>
      </c>
      <c r="AC234" s="2"/>
      <c r="AD234" s="2"/>
      <c r="AE234" s="2" t="str">
        <f>CONCATENATE(4,1,AD233,C233,1)</f>
        <v>41X1</v>
      </c>
      <c r="AF234" s="2" t="str">
        <f>E233</f>
        <v>X</v>
      </c>
      <c r="AG234" s="58">
        <f>IF(C233="X",0,AG229+1)</f>
        <v>0</v>
      </c>
      <c r="AH234" s="58"/>
      <c r="AI234" s="59" t="s">
        <v>27</v>
      </c>
      <c r="AJ234" s="58"/>
      <c r="AK234" s="60" t="e">
        <f>VLOOKUP(CONCATENATE(AF234,MID(AI234,2,1)),[1]vylosovanie!$C$10:$J$209,8,0)</f>
        <v>#N/A</v>
      </c>
      <c r="AL234" s="60" t="e">
        <f>VLOOKUP(CONCATENATE(AF234,RIGHT(AI234,1)),[1]vylosovanie!$C$10:$J$209,8,0)</f>
        <v>#N/A</v>
      </c>
      <c r="AM234" s="58" t="e">
        <f>VLOOKUP(CONCATENATE(AF234,VLOOKUP(AI234,$BU$6:$BV$11,2,0)),[1]vylosovanie!$C$10:$J$209,8,0)</f>
        <v>#N/A</v>
      </c>
      <c r="AN234" s="8"/>
      <c r="AO234" s="61"/>
      <c r="AP234" s="61"/>
      <c r="AQ234" s="61" t="str">
        <f>CONCATENATE(4,1,AD233,C233,2)</f>
        <v>41X2</v>
      </c>
      <c r="AR234" s="61" t="str">
        <f>E233</f>
        <v>X</v>
      </c>
      <c r="AS234" s="58">
        <f>IF(AG234=0,0,AG234+1)</f>
        <v>0</v>
      </c>
      <c r="AT234" s="58"/>
      <c r="AU234" s="58" t="s">
        <v>28</v>
      </c>
      <c r="AV234" s="58"/>
      <c r="AW234" s="60" t="e">
        <f>VLOOKUP(CONCATENATE(AR234,MID(AU234,2,1)),[1]vylosovanie!$C$10:$J$209,8,0)</f>
        <v>#N/A</v>
      </c>
      <c r="AX234" s="60" t="e">
        <f>VLOOKUP(CONCATENATE(AR234,RIGHT(AU234,1)),[1]vylosovanie!$C$10:$J$209,8,0)</f>
        <v>#N/A</v>
      </c>
      <c r="AY234" s="58" t="e">
        <f>VLOOKUP(CONCATENATE(AR234,VLOOKUP(AU234,$BU$6:$BV$11,2,0)),[1]vylosovanie!$C$10:$J$209,8,0)</f>
        <v>#N/A</v>
      </c>
      <c r="AZ234" s="8"/>
      <c r="BB234" s="39"/>
      <c r="BC234" s="39" t="e">
        <f>IF(OR(L234="x",L234="X",L234=""),0,IF(L234=3,2,1))</f>
        <v>#N/A</v>
      </c>
      <c r="BD234" s="39" t="e">
        <f>IF(OR(O234="x",O234="X",O234=""),0,IF(O234=3,2,1))</f>
        <v>#N/A</v>
      </c>
      <c r="BE234" s="39" t="e">
        <f>IF(OR(R234="x",R234="X",R234=""),0,IF(R234=3,2,1))</f>
        <v>#N/A</v>
      </c>
      <c r="BG234" s="62"/>
      <c r="BH234" s="62" t="e">
        <f>IF(OR(L234="x",L234="X"),0,L234)</f>
        <v>#N/A</v>
      </c>
      <c r="BI234" s="62" t="e">
        <f>IF(OR(O234="x",O234="X"),0,O234)</f>
        <v>#N/A</v>
      </c>
      <c r="BJ234" s="62" t="e">
        <f>IF(OR(R234="x",R234="X"),0,R234)</f>
        <v>#N/A</v>
      </c>
      <c r="BK234" s="63"/>
      <c r="BL234" s="62"/>
      <c r="BM234" s="62" t="e">
        <f>IF(OR(N234="x",N234="X"),0,N234)</f>
        <v>#N/A</v>
      </c>
      <c r="BN234" s="62" t="e">
        <f>IF(OR(Q234="x",Q234="X"),0,Q234)</f>
        <v>#N/A</v>
      </c>
      <c r="BO234" s="62" t="e">
        <f>IF(OR(T234="x",T234="X"),0,T234)</f>
        <v>#N/A</v>
      </c>
      <c r="BP234" s="41"/>
    </row>
    <row r="235" spans="1:68" s="15" customFormat="1" ht="45.75" thickBot="1">
      <c r="A235" s="11" t="str">
        <f>CONCATENATE(E233," 1-4")</f>
        <v>X 1-4</v>
      </c>
      <c r="B235" s="15" t="str">
        <f>CONCATENATE(E233,D235)</f>
        <v>X2</v>
      </c>
      <c r="C235" s="43"/>
      <c r="D235" s="44">
        <v>2</v>
      </c>
      <c r="E235" s="45" t="str">
        <f>IF(ISERROR(VLOOKUP($B235,[1]vylosovanie!$C$10:$M$269,8,0))=TRUE," ",VLOOKUP($B235,[1]vylosovanie!$C$10:$M$269,8,0))</f>
        <v xml:space="preserve"> </v>
      </c>
      <c r="F235" s="45" t="str">
        <f>IF(ISERROR(VLOOKUP($B235,[1]vylosovanie!$C$10:$M$269,9,0))=TRUE," ",VLOOKUP($B235,[1]vylosovanie!$C$10:$M$269,9,0))</f>
        <v xml:space="preserve"> </v>
      </c>
      <c r="G235" s="45" t="str">
        <f>IF(ISERROR(VLOOKUP($B235,[1]vylosovanie!$C$10:$M$269,10,0))=TRUE," ",VLOOKUP($B235,[1]vylosovanie!$C$10:$M$269,10,0))</f>
        <v xml:space="preserve"> </v>
      </c>
      <c r="H235" s="45" t="str">
        <f>IF(ISERROR(VLOOKUP($B235,[1]vylosovanie!$C$10:$M$269,11,0))=TRUE," ",VLOOKUP($B235,[1]vylosovanie!$C$10:$M$269,11,0))</f>
        <v xml:space="preserve"> </v>
      </c>
      <c r="I235" s="64" t="e">
        <f>N234</f>
        <v>#N/A</v>
      </c>
      <c r="J235" s="65" t="s">
        <v>24</v>
      </c>
      <c r="K235" s="66" t="e">
        <f>L234</f>
        <v>#N/A</v>
      </c>
      <c r="L235" s="67"/>
      <c r="M235" s="68"/>
      <c r="N235" s="69"/>
      <c r="O235" s="70" t="e">
        <f>VLOOKUP(A236,'[1]zapisy skupiny'!$A$5:$AA$6403,26,0)</f>
        <v>#N/A</v>
      </c>
      <c r="P235" s="65" t="s">
        <v>24</v>
      </c>
      <c r="Q235" s="71" t="e">
        <f>VLOOKUP(A236,'[1]zapisy skupiny'!$A$5:$AA$6403,27,0)</f>
        <v>#N/A</v>
      </c>
      <c r="R235" s="70" t="e">
        <f>VLOOKUP(A237,'[1]zapisy skupiny'!$A$5:$AA$6403,26,0)</f>
        <v>#N/A</v>
      </c>
      <c r="S235" s="65" t="s">
        <v>24</v>
      </c>
      <c r="T235" s="72" t="e">
        <f>VLOOKUP(A237,'[1]zapisy skupiny'!$A$5:$AA$6403,27,0)</f>
        <v>#N/A</v>
      </c>
      <c r="U235" s="73" t="e">
        <f>SUM(BG235:BJ235)</f>
        <v>#N/A</v>
      </c>
      <c r="V235" s="74" t="s">
        <v>24</v>
      </c>
      <c r="W235" s="73" t="e">
        <f>SUM(BL235:BO235)</f>
        <v>#N/A</v>
      </c>
      <c r="X235" s="75" t="e">
        <f>IF((W235=0)," ",U235/W235)</f>
        <v>#N/A</v>
      </c>
      <c r="Y235" s="76" t="e">
        <f>IF(AND(SUM(BB235:BE235)=0,OR(E235=0,E235=" ",SUM(BB234:BE237)=0))," ",SUM(BB235:BE235))</f>
        <v>#N/A</v>
      </c>
      <c r="Z235" s="77" t="str">
        <f>IF(ISERROR(RANK(Y235,Y234:Y237,0))=TRUE," ",IF(OR(AND(I235="x",O235="x"),AND(I235="x",R235="x"),AND(R235="x",O235="x")),0,RANK(Y235,Y234:Y237,0)))</f>
        <v xml:space="preserve"> </v>
      </c>
      <c r="AA235" s="15" t="s">
        <v>29</v>
      </c>
      <c r="AB235" s="2" t="s">
        <v>30</v>
      </c>
      <c r="AC235" s="2"/>
      <c r="AD235" s="2"/>
      <c r="AE235" s="2" t="str">
        <f>CONCATENATE(4,2,AD233,C233,1)</f>
        <v>42X1</v>
      </c>
      <c r="AF235" s="2" t="str">
        <f>E233</f>
        <v>X</v>
      </c>
      <c r="AG235" s="58">
        <f>IF(AS234=0,0,AS234+1)</f>
        <v>0</v>
      </c>
      <c r="AH235" s="58"/>
      <c r="AI235" s="58" t="s">
        <v>31</v>
      </c>
      <c r="AJ235" s="58"/>
      <c r="AK235" s="60" t="e">
        <f>VLOOKUP(CONCATENATE(AF235,MID(AI235,2,1)),[1]vylosovanie!$C$10:$J$209,8,0)</f>
        <v>#N/A</v>
      </c>
      <c r="AL235" s="60" t="e">
        <f>VLOOKUP(CONCATENATE(AF235,RIGHT(AI235,1)),[1]vylosovanie!$C$10:$J$209,8,0)</f>
        <v>#N/A</v>
      </c>
      <c r="AM235" s="58" t="e">
        <f>VLOOKUP(CONCATENATE(AF235,VLOOKUP(AI235,$BU$6:$BV$11,2,0)),[1]vylosovanie!$C$10:$J$209,8,0)</f>
        <v>#N/A</v>
      </c>
      <c r="AN235" s="8"/>
      <c r="AO235" s="61"/>
      <c r="AP235" s="61"/>
      <c r="AQ235" s="61" t="str">
        <f>CONCATENATE(4,2,AD233,C233,2)</f>
        <v>42X2</v>
      </c>
      <c r="AR235" s="61" t="str">
        <f>E233</f>
        <v>X</v>
      </c>
      <c r="AS235" s="58">
        <f>IF(AG235=0,0,AG235+1)</f>
        <v>0</v>
      </c>
      <c r="AT235" s="58"/>
      <c r="AU235" s="58" t="s">
        <v>32</v>
      </c>
      <c r="AV235" s="58"/>
      <c r="AW235" s="60" t="e">
        <f>VLOOKUP(CONCATENATE(AR235,MID(AU235,2,1)),[1]vylosovanie!$C$10:$J$209,8,0)</f>
        <v>#N/A</v>
      </c>
      <c r="AX235" s="60" t="e">
        <f>VLOOKUP(CONCATENATE(AR235,RIGHT(AU235,1)),[1]vylosovanie!$C$10:$J$209,8,0)</f>
        <v>#N/A</v>
      </c>
      <c r="AY235" s="58" t="e">
        <f>VLOOKUP(CONCATENATE(AR235,VLOOKUP(AU235,$BU$6:$BV$11,2,0)),[1]vylosovanie!$C$10:$J$209,8,0)</f>
        <v>#N/A</v>
      </c>
      <c r="AZ235" s="8"/>
      <c r="BB235" s="39" t="e">
        <f>IF(OR(I235="x",I235="X",I235=""),0,IF(I235=3,2,1))</f>
        <v>#N/A</v>
      </c>
      <c r="BC235" s="39"/>
      <c r="BD235" s="39" t="e">
        <f>IF(OR(O235="x",O235="X",O235=""),0,IF(O235=3,2,1))</f>
        <v>#N/A</v>
      </c>
      <c r="BE235" s="39" t="e">
        <f>IF(OR(R235="x",R235="X",R235=""),0,IF(R235=3,2,1))</f>
        <v>#N/A</v>
      </c>
      <c r="BG235" s="62" t="e">
        <f>IF(OR(I235="x",I235="X"),0,I235)</f>
        <v>#N/A</v>
      </c>
      <c r="BH235" s="62"/>
      <c r="BI235" s="62" t="e">
        <f>IF(OR(O235="x",O235="X"),0,O235)</f>
        <v>#N/A</v>
      </c>
      <c r="BJ235" s="62" t="e">
        <f>IF(OR(R235="x",R235="X"),0,R235)</f>
        <v>#N/A</v>
      </c>
      <c r="BK235" s="63"/>
      <c r="BL235" s="62" t="e">
        <f>IF(OR(K235="x",K235="X"),0,K235)</f>
        <v>#N/A</v>
      </c>
      <c r="BM235" s="62"/>
      <c r="BN235" s="62" t="e">
        <f>IF(OR(Q235="x",Q235="X"),0,Q235)</f>
        <v>#N/A</v>
      </c>
      <c r="BO235" s="62" t="e">
        <f>IF(OR(T235="x",T235="X"),0,T235)</f>
        <v>#N/A</v>
      </c>
      <c r="BP235" s="41"/>
    </row>
    <row r="236" spans="1:68" s="15" customFormat="1" ht="45.75" thickBot="1">
      <c r="A236" s="11" t="str">
        <f>CONCATENATE(E233," 2-3")</f>
        <v>X 2-3</v>
      </c>
      <c r="B236" s="15" t="str">
        <f>CONCATENATE(E233,D236)</f>
        <v>X3</v>
      </c>
      <c r="C236" s="43"/>
      <c r="D236" s="44">
        <v>3</v>
      </c>
      <c r="E236" s="45" t="str">
        <f>IF(ISERROR(VLOOKUP($B236,[1]vylosovanie!$C$10:$M$269,8,0))=TRUE," ",VLOOKUP($B236,[1]vylosovanie!$C$10:$M$269,8,0))</f>
        <v xml:space="preserve"> </v>
      </c>
      <c r="F236" s="45" t="str">
        <f>IF(ISERROR(VLOOKUP($B236,[1]vylosovanie!$C$10:$M$269,9,0))=TRUE," ",VLOOKUP($B236,[1]vylosovanie!$C$10:$M$269,9,0))</f>
        <v xml:space="preserve"> </v>
      </c>
      <c r="G236" s="45" t="str">
        <f>IF(ISERROR(VLOOKUP($B236,[1]vylosovanie!$C$10:$M$269,10,0))=TRUE," ",VLOOKUP($B236,[1]vylosovanie!$C$10:$M$269,10,0))</f>
        <v xml:space="preserve"> </v>
      </c>
      <c r="H236" s="45" t="str">
        <f>IF(ISERROR(VLOOKUP($B236,[1]vylosovanie!$C$10:$M$269,11,0))=TRUE," ",VLOOKUP($B236,[1]vylosovanie!$C$10:$M$269,11,0))</f>
        <v xml:space="preserve"> </v>
      </c>
      <c r="I236" s="64" t="e">
        <f>Q234</f>
        <v>#N/A</v>
      </c>
      <c r="J236" s="65" t="s">
        <v>24</v>
      </c>
      <c r="K236" s="66" t="e">
        <f>O234</f>
        <v>#N/A</v>
      </c>
      <c r="L236" s="78" t="e">
        <f>Q235</f>
        <v>#N/A</v>
      </c>
      <c r="M236" s="79" t="s">
        <v>24</v>
      </c>
      <c r="N236" s="80" t="e">
        <f>O235</f>
        <v>#N/A</v>
      </c>
      <c r="O236" s="67"/>
      <c r="P236" s="68"/>
      <c r="Q236" s="69"/>
      <c r="R236" s="70" t="e">
        <f>VLOOKUP(A238,'[1]zapisy skupiny'!$A$5:$AA$6403,26,0)</f>
        <v>#N/A</v>
      </c>
      <c r="S236" s="65" t="s">
        <v>24</v>
      </c>
      <c r="T236" s="72" t="e">
        <f>VLOOKUP(A238,'[1]zapisy skupiny'!$A$5:$AA$6403,27,0)</f>
        <v>#N/A</v>
      </c>
      <c r="U236" s="73" t="e">
        <f>SUM(BG236:BJ236)</f>
        <v>#N/A</v>
      </c>
      <c r="V236" s="74" t="s">
        <v>24</v>
      </c>
      <c r="W236" s="73" t="e">
        <f>SUM(BL236:BO236)</f>
        <v>#N/A</v>
      </c>
      <c r="X236" s="75" t="e">
        <f>IF((W236=0)," ",U236/W236)</f>
        <v>#N/A</v>
      </c>
      <c r="Y236" s="76" t="e">
        <f>IF(AND(SUM(BB236:BE236)=0,OR(E236=0,E236=" ",SUM(BB234:BE237)=0))," ",SUM(BB236:BE236))</f>
        <v>#N/A</v>
      </c>
      <c r="Z236" s="77" t="str">
        <f>IF(ISERROR(RANK(Y236,Y234:Y237,0))=TRUE," ",IF(OR(AND(I236="x",L236="x"),AND(I236="x",R236="x"),AND(L236="x",R236="x")),0,RANK(Y236,Y234:Y237,0)))</f>
        <v xml:space="preserve"> </v>
      </c>
      <c r="AA236" s="15" t="s">
        <v>33</v>
      </c>
      <c r="AB236" s="2" t="s">
        <v>34</v>
      </c>
      <c r="AC236" s="2"/>
      <c r="AD236" s="2"/>
      <c r="AE236" s="2" t="str">
        <f>CONCATENATE(4,3,AD233,C233,1)</f>
        <v>43X1</v>
      </c>
      <c r="AF236" s="2" t="str">
        <f>E233</f>
        <v>X</v>
      </c>
      <c r="AG236" s="58">
        <f>IF(AS235=0,0,AS235+1)</f>
        <v>0</v>
      </c>
      <c r="AH236" s="58"/>
      <c r="AI236" s="58" t="s">
        <v>35</v>
      </c>
      <c r="AJ236" s="58"/>
      <c r="AK236" s="60" t="e">
        <f>VLOOKUP(CONCATENATE(AF236,MID(AI236,2,1)),[1]vylosovanie!$C$10:$J$209,8,0)</f>
        <v>#N/A</v>
      </c>
      <c r="AL236" s="60" t="e">
        <f>VLOOKUP(CONCATENATE(AF236,RIGHT(AI236,1)),[1]vylosovanie!$C$10:$J$209,8,0)</f>
        <v>#N/A</v>
      </c>
      <c r="AM236" s="58" t="e">
        <f>VLOOKUP(CONCATENATE(AF236,VLOOKUP(AI236,$BU$6:$BV$11,2,0)),[1]vylosovanie!$C$10:$J$209,8,0)</f>
        <v>#N/A</v>
      </c>
      <c r="AN236" s="8"/>
      <c r="AO236" s="61"/>
      <c r="AP236" s="61"/>
      <c r="AQ236" s="61" t="str">
        <f>CONCATENATE(4,3,AD233,C233,2)</f>
        <v>43X2</v>
      </c>
      <c r="AR236" s="61" t="str">
        <f>E233</f>
        <v>X</v>
      </c>
      <c r="AS236" s="58">
        <f>IF(AG236=0,0,AG236+1)</f>
        <v>0</v>
      </c>
      <c r="AT236" s="58"/>
      <c r="AU236" s="58" t="s">
        <v>36</v>
      </c>
      <c r="AV236" s="58"/>
      <c r="AW236" s="60" t="e">
        <f>VLOOKUP(CONCATENATE(AR236,MID(AU236,2,1)),[1]vylosovanie!$C$10:$J$209,8,0)</f>
        <v>#N/A</v>
      </c>
      <c r="AX236" s="60" t="e">
        <f>VLOOKUP(CONCATENATE(AR236,RIGHT(AU236,1)),[1]vylosovanie!$C$10:$J$209,8,0)</f>
        <v>#N/A</v>
      </c>
      <c r="AY236" s="58" t="e">
        <f>VLOOKUP(CONCATENATE(AR236,VLOOKUP(AU236,$BU$6:$BV$11,2,0)),[1]vylosovanie!$C$10:$J$209,8,0)</f>
        <v>#N/A</v>
      </c>
      <c r="AZ236" s="8"/>
      <c r="BB236" s="39" t="e">
        <f>IF(OR(I236="x",I236="X",I236=""),0,IF(I236=3,2,1))</f>
        <v>#N/A</v>
      </c>
      <c r="BC236" s="39" t="e">
        <f>IF(OR(L236="x",L236="X",L236=""),0,IF(L236=3,2,1))</f>
        <v>#N/A</v>
      </c>
      <c r="BD236" s="39"/>
      <c r="BE236" s="39" t="e">
        <f>IF(OR(R236="x",R236="X",R236=""),0,IF(R236=3,2,1))</f>
        <v>#N/A</v>
      </c>
      <c r="BG236" s="62" t="e">
        <f>IF(OR(I236="x",I236="X"),0,I236)</f>
        <v>#N/A</v>
      </c>
      <c r="BH236" s="62" t="e">
        <f>IF(OR(L236="x",L236="X"),0,L236)</f>
        <v>#N/A</v>
      </c>
      <c r="BI236" s="62"/>
      <c r="BJ236" s="62" t="e">
        <f>IF(OR(R236="x",R236="X"),0,R236)</f>
        <v>#N/A</v>
      </c>
      <c r="BK236" s="63"/>
      <c r="BL236" s="62" t="e">
        <f>IF(OR(K236="x",K236="X"),0,K236)</f>
        <v>#N/A</v>
      </c>
      <c r="BM236" s="62" t="e">
        <f>IF(OR(N236="x",N236="X"),0,N236)</f>
        <v>#N/A</v>
      </c>
      <c r="BN236" s="62"/>
      <c r="BO236" s="62" t="e">
        <f>IF(OR(T236="x",T236="X"),0,T236)</f>
        <v>#N/A</v>
      </c>
      <c r="BP236" s="41"/>
    </row>
    <row r="237" spans="1:68" s="15" customFormat="1" ht="45.75" thickBot="1">
      <c r="A237" s="11" t="str">
        <f>CONCATENATE(E233," 2-4")</f>
        <v>X 2-4</v>
      </c>
      <c r="B237" s="15" t="str">
        <f>CONCATENATE(E233,D237)</f>
        <v>X4</v>
      </c>
      <c r="C237" s="43"/>
      <c r="D237" s="44">
        <v>4</v>
      </c>
      <c r="E237" s="45" t="str">
        <f>IF(ISERROR(VLOOKUP($B237,[1]vylosovanie!$C$10:$M$269,8,0))=TRUE," ",VLOOKUP($B237,[1]vylosovanie!$C$10:$M$269,8,0))</f>
        <v xml:space="preserve"> </v>
      </c>
      <c r="F237" s="45" t="str">
        <f>IF(ISERROR(VLOOKUP($B237,[1]vylosovanie!$C$10:$M$269,9,0))=TRUE," ",VLOOKUP($B237,[1]vylosovanie!$C$10:$M$269,9,0))</f>
        <v xml:space="preserve"> </v>
      </c>
      <c r="G237" s="45" t="str">
        <f>IF(ISERROR(VLOOKUP($B237,[1]vylosovanie!$C$10:$M$269,10,0))=TRUE," ",VLOOKUP($B237,[1]vylosovanie!$C$10:$M$269,10,0))</f>
        <v xml:space="preserve"> </v>
      </c>
      <c r="H237" s="45" t="str">
        <f>IF(ISERROR(VLOOKUP($B237,[1]vylosovanie!$C$10:$M$269,11,0))=TRUE," ",VLOOKUP($B237,[1]vylosovanie!$C$10:$M$269,11,0))</f>
        <v xml:space="preserve"> </v>
      </c>
      <c r="I237" s="81" t="e">
        <f>T234</f>
        <v>#N/A</v>
      </c>
      <c r="J237" s="82" t="s">
        <v>24</v>
      </c>
      <c r="K237" s="83" t="e">
        <f>R234</f>
        <v>#N/A</v>
      </c>
      <c r="L237" s="84" t="e">
        <f>T235</f>
        <v>#N/A</v>
      </c>
      <c r="M237" s="85" t="s">
        <v>24</v>
      </c>
      <c r="N237" s="86" t="e">
        <f>R235</f>
        <v>#N/A</v>
      </c>
      <c r="O237" s="84" t="e">
        <f>T236</f>
        <v>#N/A</v>
      </c>
      <c r="P237" s="85" t="s">
        <v>24</v>
      </c>
      <c r="Q237" s="86" t="e">
        <f>R236</f>
        <v>#N/A</v>
      </c>
      <c r="R237" s="87"/>
      <c r="S237" s="88"/>
      <c r="T237" s="88"/>
      <c r="U237" s="89" t="e">
        <f>SUM(BG237:BJ237)</f>
        <v>#N/A</v>
      </c>
      <c r="V237" s="90" t="s">
        <v>24</v>
      </c>
      <c r="W237" s="89" t="e">
        <f>SUM(BL237:BO237)</f>
        <v>#N/A</v>
      </c>
      <c r="X237" s="91" t="e">
        <f>IF((W237=0)," ",U237/W237)</f>
        <v>#N/A</v>
      </c>
      <c r="Y237" s="92" t="e">
        <f>IF(AND(SUM(BB237:BE237)=0,OR(E237=0,E237=" ",SUM(BB234:BE237)=0))," ",SUM(BB237:BE237))</f>
        <v>#N/A</v>
      </c>
      <c r="Z237" s="93" t="str">
        <f>IF(ISERROR(RANK(Y237,Y234:Y237,0))=TRUE," ",IF(OR(AND(I237="x",L237="x"),AND(I237="x",O237="x"),AND(L237="x",O237="x")),0,RANK(Y237,Y234:Y237,0)))</f>
        <v xml:space="preserve"> </v>
      </c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3"/>
      <c r="AP237" s="3"/>
      <c r="AQ237" s="3"/>
      <c r="AR237" s="3"/>
      <c r="AS237" s="2"/>
      <c r="AT237" s="2"/>
      <c r="AU237" s="2"/>
      <c r="AV237" s="2"/>
      <c r="AW237" s="2"/>
      <c r="AX237" s="2"/>
      <c r="AY237" s="2"/>
      <c r="AZ237" s="2"/>
      <c r="BB237" s="39" t="e">
        <f>IF(OR(I237="x",I237="X",I237=""),0,IF(I237=3,2,1))</f>
        <v>#N/A</v>
      </c>
      <c r="BC237" s="39" t="e">
        <f>IF(OR(L237="x",L237="X",L237=""),0,IF(L237=3,2,1))</f>
        <v>#N/A</v>
      </c>
      <c r="BD237" s="39" t="e">
        <f>IF(OR(O237="x",O237="X",O237=""),0,IF(O237=3,2,1))</f>
        <v>#N/A</v>
      </c>
      <c r="BE237" s="39"/>
      <c r="BG237" s="62" t="e">
        <f>IF(OR(I237="x",I237="X"),0,I237)</f>
        <v>#N/A</v>
      </c>
      <c r="BH237" s="62" t="e">
        <f>IF(OR(L237="x",L237="X"),0,L237)</f>
        <v>#N/A</v>
      </c>
      <c r="BI237" s="62" t="e">
        <f>IF(OR(O237="x",O237="X"),0,O237)</f>
        <v>#N/A</v>
      </c>
      <c r="BJ237" s="62"/>
      <c r="BK237" s="63"/>
      <c r="BL237" s="62" t="e">
        <f>IF(OR(K237="x",K237="X"),0,K237)</f>
        <v>#N/A</v>
      </c>
      <c r="BM237" s="62" t="e">
        <f>IF(OR(N237="x",N237="X"),0,N237)</f>
        <v>#N/A</v>
      </c>
      <c r="BN237" s="62" t="e">
        <f>IF(OR(Q237="x",Q237="X"),0,Q237)</f>
        <v>#N/A</v>
      </c>
      <c r="BO237" s="62"/>
      <c r="BP237" s="41"/>
    </row>
    <row r="238" spans="1:68" ht="45.75" thickBot="1">
      <c r="A238" s="11" t="str">
        <f>CONCATENATE(E233," 3-4")</f>
        <v>X 3-4</v>
      </c>
      <c r="F238" s="45"/>
    </row>
    <row r="239" spans="1:68" s="15" customFormat="1" ht="90.75" thickBot="1">
      <c r="A239" s="11" t="str">
        <f>CONCATENATE(E239," 1-2")</f>
        <v>X 1-2</v>
      </c>
      <c r="C239" s="28" t="str">
        <f>IF(C233="X","X",IF(C233-$B$1&gt;=[1]vylosovanie!$O$2,"X",C233+1))</f>
        <v>X</v>
      </c>
      <c r="D239" s="2" t="s">
        <v>6</v>
      </c>
      <c r="E239" s="29" t="str">
        <f>IF(C239="X","X",VLOOKUP(C239,[1]vylosovanie!$T$10:$U$99,2,0))</f>
        <v>X</v>
      </c>
      <c r="F239" s="21" t="s">
        <v>7</v>
      </c>
      <c r="G239" s="6" t="s">
        <v>8</v>
      </c>
      <c r="H239" s="6" t="s">
        <v>9</v>
      </c>
      <c r="I239" s="31">
        <v>1</v>
      </c>
      <c r="J239" s="32"/>
      <c r="K239" s="33"/>
      <c r="L239" s="31">
        <v>2</v>
      </c>
      <c r="M239" s="32"/>
      <c r="N239" s="33"/>
      <c r="O239" s="31">
        <v>3</v>
      </c>
      <c r="P239" s="32"/>
      <c r="Q239" s="33"/>
      <c r="R239" s="31">
        <v>4</v>
      </c>
      <c r="S239" s="32"/>
      <c r="T239" s="33"/>
      <c r="U239" s="34" t="s">
        <v>10</v>
      </c>
      <c r="V239" s="35"/>
      <c r="W239" s="36"/>
      <c r="X239" s="37" t="s">
        <v>11</v>
      </c>
      <c r="Y239" s="37" t="s">
        <v>12</v>
      </c>
      <c r="Z239" s="37" t="s">
        <v>13</v>
      </c>
      <c r="AA239" s="2" t="s">
        <v>14</v>
      </c>
      <c r="AB239" s="2"/>
      <c r="AD239" s="2" t="str">
        <f>IF(C239&lt;10,0,"")</f>
        <v/>
      </c>
      <c r="AE239" s="2" t="s">
        <v>15</v>
      </c>
      <c r="AF239" s="2"/>
      <c r="AG239" s="38" t="s">
        <v>16</v>
      </c>
      <c r="AH239" s="39" t="s">
        <v>17</v>
      </c>
      <c r="AI239" s="39" t="s">
        <v>18</v>
      </c>
      <c r="AJ239" s="39" t="s">
        <v>19</v>
      </c>
      <c r="AK239" s="39" t="s">
        <v>20</v>
      </c>
      <c r="AL239" s="39" t="s">
        <v>20</v>
      </c>
      <c r="AM239" s="39" t="s">
        <v>21</v>
      </c>
      <c r="AN239" s="10"/>
      <c r="AO239" s="40"/>
      <c r="AP239" s="40" t="str">
        <f>IF(C239&lt;10,0,"")</f>
        <v/>
      </c>
      <c r="AQ239" s="2" t="s">
        <v>15</v>
      </c>
      <c r="AR239" s="40"/>
      <c r="AS239" s="38" t="s">
        <v>16</v>
      </c>
      <c r="AT239" s="39" t="s">
        <v>17</v>
      </c>
      <c r="AU239" s="39" t="s">
        <v>18</v>
      </c>
      <c r="AV239" s="39" t="s">
        <v>19</v>
      </c>
      <c r="AW239" s="39" t="s">
        <v>20</v>
      </c>
      <c r="AX239" s="39" t="s">
        <v>20</v>
      </c>
      <c r="AY239" s="39" t="s">
        <v>21</v>
      </c>
      <c r="AZ239" s="10"/>
      <c r="BB239" s="6">
        <v>1</v>
      </c>
      <c r="BC239" s="6">
        <v>2</v>
      </c>
      <c r="BD239" s="6">
        <v>3</v>
      </c>
      <c r="BE239" s="6">
        <v>4</v>
      </c>
      <c r="BG239" s="15" t="s">
        <v>22</v>
      </c>
      <c r="BI239" s="8"/>
      <c r="BJ239" s="41"/>
      <c r="BK239" s="42"/>
      <c r="BL239" s="15" t="s">
        <v>23</v>
      </c>
      <c r="BN239" s="8"/>
      <c r="BO239" s="41"/>
      <c r="BP239" s="41"/>
    </row>
    <row r="240" spans="1:68" s="15" customFormat="1" ht="45.75" thickBot="1">
      <c r="A240" s="11" t="str">
        <f>CONCATENATE(E239," 1-3")</f>
        <v>X 1-3</v>
      </c>
      <c r="B240" s="15" t="str">
        <f>CONCATENATE(E239,D240)</f>
        <v>X1</v>
      </c>
      <c r="C240" s="43" t="str">
        <f>$E$1</f>
        <v>MŽ</v>
      </c>
      <c r="D240" s="44">
        <v>1</v>
      </c>
      <c r="E240" s="45" t="str">
        <f>IF(ISERROR(VLOOKUP($B240,[1]vylosovanie!$C$10:$M$269,8,0))=TRUE," ",VLOOKUP($B240,[1]vylosovanie!$C$10:$M$269,8,0))</f>
        <v xml:space="preserve"> </v>
      </c>
      <c r="F240" s="45" t="str">
        <f>IF(ISERROR(VLOOKUP($B240,[1]vylosovanie!$C$10:$M$269,9,0))=TRUE," ",VLOOKUP($B240,[1]vylosovanie!$C$10:$M$269,9,0))</f>
        <v xml:space="preserve"> </v>
      </c>
      <c r="G240" s="45" t="str">
        <f>IF(ISERROR(VLOOKUP($B240,[1]vylosovanie!$C$10:$M$269,10,0))=TRUE," ",VLOOKUP($B240,[1]vylosovanie!$C$10:$M$269,10,0))</f>
        <v xml:space="preserve"> </v>
      </c>
      <c r="H240" s="45" t="str">
        <f>IF(ISERROR(VLOOKUP($B240,[1]vylosovanie!$C$10:$M$269,11,0))=TRUE," ",VLOOKUP($B240,[1]vylosovanie!$C$10:$M$269,11,0))</f>
        <v xml:space="preserve"> </v>
      </c>
      <c r="I240" s="46"/>
      <c r="J240" s="47"/>
      <c r="K240" s="48"/>
      <c r="L240" s="49" t="e">
        <f>VLOOKUP(A239,'[1]zapisy skupiny'!$A$5:$AA$6403,26,0)</f>
        <v>#N/A</v>
      </c>
      <c r="M240" s="50" t="s">
        <v>24</v>
      </c>
      <c r="N240" s="51" t="e">
        <f>VLOOKUP(A239,'[1]zapisy skupiny'!$A$5:$AA$6403,27,0)</f>
        <v>#N/A</v>
      </c>
      <c r="O240" s="49" t="e">
        <f>VLOOKUP(A240,'[1]zapisy skupiny'!$A$5:$AA$6403,26,0)</f>
        <v>#N/A</v>
      </c>
      <c r="P240" s="50" t="s">
        <v>24</v>
      </c>
      <c r="Q240" s="51" t="e">
        <f>VLOOKUP(A240,'[1]zapisy skupiny'!$A$5:$AA$6403,27,0)</f>
        <v>#N/A</v>
      </c>
      <c r="R240" s="49" t="e">
        <f>VLOOKUP(A241,'[1]zapisy skupiny'!$A$5:$AA$6403,26,0)</f>
        <v>#N/A</v>
      </c>
      <c r="S240" s="50" t="s">
        <v>24</v>
      </c>
      <c r="T240" s="52" t="e">
        <f>VLOOKUP(A241,'[1]zapisy skupiny'!$A$5:$AA$6403,27,0)</f>
        <v>#N/A</v>
      </c>
      <c r="U240" s="53" t="e">
        <f>SUM(BG240:BJ240)</f>
        <v>#N/A</v>
      </c>
      <c r="V240" s="54" t="s">
        <v>24</v>
      </c>
      <c r="W240" s="53" t="e">
        <f>SUM(BL240:BO240)</f>
        <v>#N/A</v>
      </c>
      <c r="X240" s="55" t="e">
        <f>IF((W240=0)," ",U240/W240)</f>
        <v>#N/A</v>
      </c>
      <c r="Y240" s="56" t="e">
        <f>IF(AND(SUM(BB240:BE240)=0,OR(E240=0,E240=" ",SUM(BB240:BE243)=0))," ",SUM(BB240:BE240))</f>
        <v>#N/A</v>
      </c>
      <c r="Z240" s="57" t="str">
        <f>IF(ISERROR(RANK(Y240,Y240:Y243,0))=TRUE," ",IF(OR(AND(O240="x",L240="x"),AND(L240="x",R240="x"),AND(R240="x",O240="x")),0,RANK(Y240,Y240:Y243,0)))</f>
        <v xml:space="preserve"> </v>
      </c>
      <c r="AA240" s="15" t="s">
        <v>25</v>
      </c>
      <c r="AB240" s="2" t="s">
        <v>26</v>
      </c>
      <c r="AC240" s="2"/>
      <c r="AD240" s="2"/>
      <c r="AE240" s="2" t="str">
        <f>CONCATENATE(4,1,AD239,C239,1)</f>
        <v>41X1</v>
      </c>
      <c r="AF240" s="2" t="str">
        <f>E239</f>
        <v>X</v>
      </c>
      <c r="AG240" s="58">
        <f>IF(C239="X",0,AG235+1)</f>
        <v>0</v>
      </c>
      <c r="AH240" s="58"/>
      <c r="AI240" s="59" t="s">
        <v>27</v>
      </c>
      <c r="AJ240" s="58"/>
      <c r="AK240" s="60" t="e">
        <f>VLOOKUP(CONCATENATE(AF240,MID(AI240,2,1)),[1]vylosovanie!$C$10:$J$209,8,0)</f>
        <v>#N/A</v>
      </c>
      <c r="AL240" s="60" t="e">
        <f>VLOOKUP(CONCATENATE(AF240,RIGHT(AI240,1)),[1]vylosovanie!$C$10:$J$209,8,0)</f>
        <v>#N/A</v>
      </c>
      <c r="AM240" s="58" t="e">
        <f>VLOOKUP(CONCATENATE(AF240,VLOOKUP(AI240,$BU$6:$BV$11,2,0)),[1]vylosovanie!$C$10:$J$209,8,0)</f>
        <v>#N/A</v>
      </c>
      <c r="AN240" s="8"/>
      <c r="AO240" s="61"/>
      <c r="AP240" s="61"/>
      <c r="AQ240" s="61" t="str">
        <f>CONCATENATE(4,1,AD239,C239,2)</f>
        <v>41X2</v>
      </c>
      <c r="AR240" s="61" t="str">
        <f>E239</f>
        <v>X</v>
      </c>
      <c r="AS240" s="58">
        <f>IF(AG240=0,0,AG240+1)</f>
        <v>0</v>
      </c>
      <c r="AT240" s="58"/>
      <c r="AU240" s="58" t="s">
        <v>28</v>
      </c>
      <c r="AV240" s="58"/>
      <c r="AW240" s="60" t="e">
        <f>VLOOKUP(CONCATENATE(AR240,MID(AU240,2,1)),[1]vylosovanie!$C$10:$J$209,8,0)</f>
        <v>#N/A</v>
      </c>
      <c r="AX240" s="60" t="e">
        <f>VLOOKUP(CONCATENATE(AR240,RIGHT(AU240,1)),[1]vylosovanie!$C$10:$J$209,8,0)</f>
        <v>#N/A</v>
      </c>
      <c r="AY240" s="58" t="e">
        <f>VLOOKUP(CONCATENATE(AR240,VLOOKUP(AU240,$BU$6:$BV$11,2,0)),[1]vylosovanie!$C$10:$J$209,8,0)</f>
        <v>#N/A</v>
      </c>
      <c r="AZ240" s="8"/>
      <c r="BB240" s="39"/>
      <c r="BC240" s="39" t="e">
        <f>IF(OR(L240="x",L240="X",L240=""),0,IF(L240=3,2,1))</f>
        <v>#N/A</v>
      </c>
      <c r="BD240" s="39" t="e">
        <f>IF(OR(O240="x",O240="X",O240=""),0,IF(O240=3,2,1))</f>
        <v>#N/A</v>
      </c>
      <c r="BE240" s="39" t="e">
        <f>IF(OR(R240="x",R240="X",R240=""),0,IF(R240=3,2,1))</f>
        <v>#N/A</v>
      </c>
      <c r="BG240" s="62"/>
      <c r="BH240" s="62" t="e">
        <f>IF(OR(L240="x",L240="X"),0,L240)</f>
        <v>#N/A</v>
      </c>
      <c r="BI240" s="62" t="e">
        <f>IF(OR(O240="x",O240="X"),0,O240)</f>
        <v>#N/A</v>
      </c>
      <c r="BJ240" s="62" t="e">
        <f>IF(OR(R240="x",R240="X"),0,R240)</f>
        <v>#N/A</v>
      </c>
      <c r="BK240" s="63"/>
      <c r="BL240" s="62"/>
      <c r="BM240" s="62" t="e">
        <f>IF(OR(N240="x",N240="X"),0,N240)</f>
        <v>#N/A</v>
      </c>
      <c r="BN240" s="62" t="e">
        <f>IF(OR(Q240="x",Q240="X"),0,Q240)</f>
        <v>#N/A</v>
      </c>
      <c r="BO240" s="62" t="e">
        <f>IF(OR(T240="x",T240="X"),0,T240)</f>
        <v>#N/A</v>
      </c>
      <c r="BP240" s="41"/>
    </row>
    <row r="241" spans="1:68" s="15" customFormat="1" ht="45.75" thickBot="1">
      <c r="A241" s="11" t="str">
        <f>CONCATENATE(E239," 1-4")</f>
        <v>X 1-4</v>
      </c>
      <c r="B241" s="15" t="str">
        <f>CONCATENATE(E239,D241)</f>
        <v>X2</v>
      </c>
      <c r="C241" s="43"/>
      <c r="D241" s="44">
        <v>2</v>
      </c>
      <c r="E241" s="45" t="str">
        <f>IF(ISERROR(VLOOKUP($B241,[1]vylosovanie!$C$10:$M$269,8,0))=TRUE," ",VLOOKUP($B241,[1]vylosovanie!$C$10:$M$269,8,0))</f>
        <v xml:space="preserve"> </v>
      </c>
      <c r="F241" s="45" t="str">
        <f>IF(ISERROR(VLOOKUP($B241,[1]vylosovanie!$C$10:$M$269,9,0))=TRUE," ",VLOOKUP($B241,[1]vylosovanie!$C$10:$M$269,9,0))</f>
        <v xml:space="preserve"> </v>
      </c>
      <c r="G241" s="45" t="str">
        <f>IF(ISERROR(VLOOKUP($B241,[1]vylosovanie!$C$10:$M$269,10,0))=TRUE," ",VLOOKUP($B241,[1]vylosovanie!$C$10:$M$269,10,0))</f>
        <v xml:space="preserve"> </v>
      </c>
      <c r="H241" s="45" t="str">
        <f>IF(ISERROR(VLOOKUP($B241,[1]vylosovanie!$C$10:$M$269,11,0))=TRUE," ",VLOOKUP($B241,[1]vylosovanie!$C$10:$M$269,11,0))</f>
        <v xml:space="preserve"> </v>
      </c>
      <c r="I241" s="64" t="e">
        <f>N240</f>
        <v>#N/A</v>
      </c>
      <c r="J241" s="65" t="s">
        <v>24</v>
      </c>
      <c r="K241" s="66" t="e">
        <f>L240</f>
        <v>#N/A</v>
      </c>
      <c r="L241" s="67"/>
      <c r="M241" s="68"/>
      <c r="N241" s="69"/>
      <c r="O241" s="70" t="e">
        <f>VLOOKUP(A242,'[1]zapisy skupiny'!$A$5:$AA$6403,26,0)</f>
        <v>#N/A</v>
      </c>
      <c r="P241" s="65" t="s">
        <v>24</v>
      </c>
      <c r="Q241" s="71" t="e">
        <f>VLOOKUP(A242,'[1]zapisy skupiny'!$A$5:$AA$6403,27,0)</f>
        <v>#N/A</v>
      </c>
      <c r="R241" s="70" t="e">
        <f>VLOOKUP(A243,'[1]zapisy skupiny'!$A$5:$AA$6403,26,0)</f>
        <v>#N/A</v>
      </c>
      <c r="S241" s="65" t="s">
        <v>24</v>
      </c>
      <c r="T241" s="72" t="e">
        <f>VLOOKUP(A243,'[1]zapisy skupiny'!$A$5:$AA$6403,27,0)</f>
        <v>#N/A</v>
      </c>
      <c r="U241" s="73" t="e">
        <f>SUM(BG241:BJ241)</f>
        <v>#N/A</v>
      </c>
      <c r="V241" s="74" t="s">
        <v>24</v>
      </c>
      <c r="W241" s="73" t="e">
        <f>SUM(BL241:BO241)</f>
        <v>#N/A</v>
      </c>
      <c r="X241" s="75" t="e">
        <f>IF((W241=0)," ",U241/W241)</f>
        <v>#N/A</v>
      </c>
      <c r="Y241" s="76" t="e">
        <f>IF(AND(SUM(BB241:BE241)=0,OR(E241=0,E241=" ",SUM(BB240:BE243)=0))," ",SUM(BB241:BE241))</f>
        <v>#N/A</v>
      </c>
      <c r="Z241" s="77" t="str">
        <f>IF(ISERROR(RANK(Y241,Y240:Y243,0))=TRUE," ",IF(OR(AND(I241="x",O241="x"),AND(I241="x",R241="x"),AND(R241="x",O241="x")),0,RANK(Y241,Y240:Y243,0)))</f>
        <v xml:space="preserve"> </v>
      </c>
      <c r="AA241" s="15" t="s">
        <v>29</v>
      </c>
      <c r="AB241" s="2" t="s">
        <v>30</v>
      </c>
      <c r="AC241" s="2"/>
      <c r="AD241" s="2"/>
      <c r="AE241" s="2" t="str">
        <f>CONCATENATE(4,2,AD239,C239,1)</f>
        <v>42X1</v>
      </c>
      <c r="AF241" s="2" t="str">
        <f>E239</f>
        <v>X</v>
      </c>
      <c r="AG241" s="58">
        <f>IF(AS240=0,0,AS240+1)</f>
        <v>0</v>
      </c>
      <c r="AH241" s="58"/>
      <c r="AI241" s="58" t="s">
        <v>31</v>
      </c>
      <c r="AJ241" s="58"/>
      <c r="AK241" s="60" t="e">
        <f>VLOOKUP(CONCATENATE(AF241,MID(AI241,2,1)),[1]vylosovanie!$C$10:$J$209,8,0)</f>
        <v>#N/A</v>
      </c>
      <c r="AL241" s="60" t="e">
        <f>VLOOKUP(CONCATENATE(AF241,RIGHT(AI241,1)),[1]vylosovanie!$C$10:$J$209,8,0)</f>
        <v>#N/A</v>
      </c>
      <c r="AM241" s="58" t="e">
        <f>VLOOKUP(CONCATENATE(AF241,VLOOKUP(AI241,$BU$6:$BV$11,2,0)),[1]vylosovanie!$C$10:$J$209,8,0)</f>
        <v>#N/A</v>
      </c>
      <c r="AN241" s="8"/>
      <c r="AO241" s="61"/>
      <c r="AP241" s="61"/>
      <c r="AQ241" s="61" t="str">
        <f>CONCATENATE(4,2,AD239,C239,2)</f>
        <v>42X2</v>
      </c>
      <c r="AR241" s="61" t="str">
        <f>E239</f>
        <v>X</v>
      </c>
      <c r="AS241" s="58">
        <f>IF(AG241=0,0,AG241+1)</f>
        <v>0</v>
      </c>
      <c r="AT241" s="58"/>
      <c r="AU241" s="58" t="s">
        <v>32</v>
      </c>
      <c r="AV241" s="58"/>
      <c r="AW241" s="60" t="e">
        <f>VLOOKUP(CONCATENATE(AR241,MID(AU241,2,1)),[1]vylosovanie!$C$10:$J$209,8,0)</f>
        <v>#N/A</v>
      </c>
      <c r="AX241" s="60" t="e">
        <f>VLOOKUP(CONCATENATE(AR241,RIGHT(AU241,1)),[1]vylosovanie!$C$10:$J$209,8,0)</f>
        <v>#N/A</v>
      </c>
      <c r="AY241" s="58" t="e">
        <f>VLOOKUP(CONCATENATE(AR241,VLOOKUP(AU241,$BU$6:$BV$11,2,0)),[1]vylosovanie!$C$10:$J$209,8,0)</f>
        <v>#N/A</v>
      </c>
      <c r="AZ241" s="8"/>
      <c r="BB241" s="39" t="e">
        <f>IF(OR(I241="x",I241="X",I241=""),0,IF(I241=3,2,1))</f>
        <v>#N/A</v>
      </c>
      <c r="BC241" s="39"/>
      <c r="BD241" s="39" t="e">
        <f>IF(OR(O241="x",O241="X",O241=""),0,IF(O241=3,2,1))</f>
        <v>#N/A</v>
      </c>
      <c r="BE241" s="39" t="e">
        <f>IF(OR(R241="x",R241="X",R241=""),0,IF(R241=3,2,1))</f>
        <v>#N/A</v>
      </c>
      <c r="BG241" s="62" t="e">
        <f>IF(OR(I241="x",I241="X"),0,I241)</f>
        <v>#N/A</v>
      </c>
      <c r="BH241" s="62"/>
      <c r="BI241" s="62" t="e">
        <f>IF(OR(O241="x",O241="X"),0,O241)</f>
        <v>#N/A</v>
      </c>
      <c r="BJ241" s="62" t="e">
        <f>IF(OR(R241="x",R241="X"),0,R241)</f>
        <v>#N/A</v>
      </c>
      <c r="BK241" s="63"/>
      <c r="BL241" s="62" t="e">
        <f>IF(OR(K241="x",K241="X"),0,K241)</f>
        <v>#N/A</v>
      </c>
      <c r="BM241" s="62"/>
      <c r="BN241" s="62" t="e">
        <f>IF(OR(Q241="x",Q241="X"),0,Q241)</f>
        <v>#N/A</v>
      </c>
      <c r="BO241" s="62" t="e">
        <f>IF(OR(T241="x",T241="X"),0,T241)</f>
        <v>#N/A</v>
      </c>
      <c r="BP241" s="41"/>
    </row>
    <row r="242" spans="1:68" s="15" customFormat="1" ht="45.75" thickBot="1">
      <c r="A242" s="11" t="str">
        <f>CONCATENATE(E239," 2-3")</f>
        <v>X 2-3</v>
      </c>
      <c r="B242" s="15" t="str">
        <f>CONCATENATE(E239,D242)</f>
        <v>X3</v>
      </c>
      <c r="C242" s="43"/>
      <c r="D242" s="44">
        <v>3</v>
      </c>
      <c r="E242" s="45" t="str">
        <f>IF(ISERROR(VLOOKUP($B242,[1]vylosovanie!$C$10:$M$269,8,0))=TRUE," ",VLOOKUP($B242,[1]vylosovanie!$C$10:$M$269,8,0))</f>
        <v xml:space="preserve"> </v>
      </c>
      <c r="F242" s="45" t="str">
        <f>IF(ISERROR(VLOOKUP($B242,[1]vylosovanie!$C$10:$M$269,9,0))=TRUE," ",VLOOKUP($B242,[1]vylosovanie!$C$10:$M$269,9,0))</f>
        <v xml:space="preserve"> </v>
      </c>
      <c r="G242" s="45" t="str">
        <f>IF(ISERROR(VLOOKUP($B242,[1]vylosovanie!$C$10:$M$269,10,0))=TRUE," ",VLOOKUP($B242,[1]vylosovanie!$C$10:$M$269,10,0))</f>
        <v xml:space="preserve"> </v>
      </c>
      <c r="H242" s="45" t="str">
        <f>IF(ISERROR(VLOOKUP($B242,[1]vylosovanie!$C$10:$M$269,11,0))=TRUE," ",VLOOKUP($B242,[1]vylosovanie!$C$10:$M$269,11,0))</f>
        <v xml:space="preserve"> </v>
      </c>
      <c r="I242" s="64" t="e">
        <f>Q240</f>
        <v>#N/A</v>
      </c>
      <c r="J242" s="65" t="s">
        <v>24</v>
      </c>
      <c r="K242" s="66" t="e">
        <f>O240</f>
        <v>#N/A</v>
      </c>
      <c r="L242" s="78" t="e">
        <f>Q241</f>
        <v>#N/A</v>
      </c>
      <c r="M242" s="79" t="s">
        <v>24</v>
      </c>
      <c r="N242" s="80" t="e">
        <f>O241</f>
        <v>#N/A</v>
      </c>
      <c r="O242" s="67"/>
      <c r="P242" s="68"/>
      <c r="Q242" s="69"/>
      <c r="R242" s="70" t="e">
        <f>VLOOKUP(A244,'[1]zapisy skupiny'!$A$5:$AA$6403,26,0)</f>
        <v>#N/A</v>
      </c>
      <c r="S242" s="65" t="s">
        <v>24</v>
      </c>
      <c r="T242" s="72" t="e">
        <f>VLOOKUP(A244,'[1]zapisy skupiny'!$A$5:$AA$6403,27,0)</f>
        <v>#N/A</v>
      </c>
      <c r="U242" s="73" t="e">
        <f>SUM(BG242:BJ242)</f>
        <v>#N/A</v>
      </c>
      <c r="V242" s="74" t="s">
        <v>24</v>
      </c>
      <c r="W242" s="73" t="e">
        <f>SUM(BL242:BO242)</f>
        <v>#N/A</v>
      </c>
      <c r="X242" s="75" t="e">
        <f>IF((W242=0)," ",U242/W242)</f>
        <v>#N/A</v>
      </c>
      <c r="Y242" s="76" t="e">
        <f>IF(AND(SUM(BB242:BE242)=0,OR(E242=0,E242=" ",SUM(BB240:BE243)=0))," ",SUM(BB242:BE242))</f>
        <v>#N/A</v>
      </c>
      <c r="Z242" s="77" t="str">
        <f>IF(ISERROR(RANK(Y242,Y240:Y243,0))=TRUE," ",IF(OR(AND(I242="x",L242="x"),AND(I242="x",R242="x"),AND(L242="x",R242="x")),0,RANK(Y242,Y240:Y243,0)))</f>
        <v xml:space="preserve"> </v>
      </c>
      <c r="AA242" s="15" t="s">
        <v>33</v>
      </c>
      <c r="AB242" s="2" t="s">
        <v>34</v>
      </c>
      <c r="AC242" s="2"/>
      <c r="AD242" s="2"/>
      <c r="AE242" s="2" t="str">
        <f>CONCATENATE(4,3,AD239,C239,1)</f>
        <v>43X1</v>
      </c>
      <c r="AF242" s="2" t="str">
        <f>E239</f>
        <v>X</v>
      </c>
      <c r="AG242" s="58">
        <f>IF(AS241=0,0,AS241+1)</f>
        <v>0</v>
      </c>
      <c r="AH242" s="58"/>
      <c r="AI242" s="58" t="s">
        <v>35</v>
      </c>
      <c r="AJ242" s="58"/>
      <c r="AK242" s="60" t="e">
        <f>VLOOKUP(CONCATENATE(AF242,MID(AI242,2,1)),[1]vylosovanie!$C$10:$J$209,8,0)</f>
        <v>#N/A</v>
      </c>
      <c r="AL242" s="60" t="e">
        <f>VLOOKUP(CONCATENATE(AF242,RIGHT(AI242,1)),[1]vylosovanie!$C$10:$J$209,8,0)</f>
        <v>#N/A</v>
      </c>
      <c r="AM242" s="58" t="e">
        <f>VLOOKUP(CONCATENATE(AF242,VLOOKUP(AI242,$BU$6:$BV$11,2,0)),[1]vylosovanie!$C$10:$J$209,8,0)</f>
        <v>#N/A</v>
      </c>
      <c r="AN242" s="8"/>
      <c r="AO242" s="61"/>
      <c r="AP242" s="61"/>
      <c r="AQ242" s="61" t="str">
        <f>CONCATENATE(4,3,AD239,C239,2)</f>
        <v>43X2</v>
      </c>
      <c r="AR242" s="61" t="str">
        <f>E239</f>
        <v>X</v>
      </c>
      <c r="AS242" s="58">
        <f>IF(AG242=0,0,AG242+1)</f>
        <v>0</v>
      </c>
      <c r="AT242" s="58"/>
      <c r="AU242" s="58" t="s">
        <v>36</v>
      </c>
      <c r="AV242" s="58"/>
      <c r="AW242" s="60" t="e">
        <f>VLOOKUP(CONCATENATE(AR242,MID(AU242,2,1)),[1]vylosovanie!$C$10:$J$209,8,0)</f>
        <v>#N/A</v>
      </c>
      <c r="AX242" s="60" t="e">
        <f>VLOOKUP(CONCATENATE(AR242,RIGHT(AU242,1)),[1]vylosovanie!$C$10:$J$209,8,0)</f>
        <v>#N/A</v>
      </c>
      <c r="AY242" s="58" t="e">
        <f>VLOOKUP(CONCATENATE(AR242,VLOOKUP(AU242,$BU$6:$BV$11,2,0)),[1]vylosovanie!$C$10:$J$209,8,0)</f>
        <v>#N/A</v>
      </c>
      <c r="AZ242" s="8"/>
      <c r="BB242" s="39" t="e">
        <f>IF(OR(I242="x",I242="X",I242=""),0,IF(I242=3,2,1))</f>
        <v>#N/A</v>
      </c>
      <c r="BC242" s="39" t="e">
        <f>IF(OR(L242="x",L242="X",L242=""),0,IF(L242=3,2,1))</f>
        <v>#N/A</v>
      </c>
      <c r="BD242" s="39"/>
      <c r="BE242" s="39" t="e">
        <f>IF(OR(R242="x",R242="X",R242=""),0,IF(R242=3,2,1))</f>
        <v>#N/A</v>
      </c>
      <c r="BG242" s="62" t="e">
        <f>IF(OR(I242="x",I242="X"),0,I242)</f>
        <v>#N/A</v>
      </c>
      <c r="BH242" s="62" t="e">
        <f>IF(OR(L242="x",L242="X"),0,L242)</f>
        <v>#N/A</v>
      </c>
      <c r="BI242" s="62"/>
      <c r="BJ242" s="62" t="e">
        <f>IF(OR(R242="x",R242="X"),0,R242)</f>
        <v>#N/A</v>
      </c>
      <c r="BK242" s="63"/>
      <c r="BL242" s="62" t="e">
        <f>IF(OR(K242="x",K242="X"),0,K242)</f>
        <v>#N/A</v>
      </c>
      <c r="BM242" s="62" t="e">
        <f>IF(OR(N242="x",N242="X"),0,N242)</f>
        <v>#N/A</v>
      </c>
      <c r="BN242" s="62"/>
      <c r="BO242" s="62" t="e">
        <f>IF(OR(T242="x",T242="X"),0,T242)</f>
        <v>#N/A</v>
      </c>
      <c r="BP242" s="41"/>
    </row>
    <row r="243" spans="1:68" s="15" customFormat="1" ht="45.75" thickBot="1">
      <c r="A243" s="11" t="str">
        <f>CONCATENATE(E239," 2-4")</f>
        <v>X 2-4</v>
      </c>
      <c r="B243" s="15" t="str">
        <f>CONCATENATE(E239,D243)</f>
        <v>X4</v>
      </c>
      <c r="C243" s="43"/>
      <c r="D243" s="44">
        <v>4</v>
      </c>
      <c r="E243" s="45" t="str">
        <f>IF(ISERROR(VLOOKUP($B243,[1]vylosovanie!$C$10:$M$269,8,0))=TRUE," ",VLOOKUP($B243,[1]vylosovanie!$C$10:$M$269,8,0))</f>
        <v xml:space="preserve"> </v>
      </c>
      <c r="F243" s="45" t="str">
        <f>IF(ISERROR(VLOOKUP($B243,[1]vylosovanie!$C$10:$M$269,9,0))=TRUE," ",VLOOKUP($B243,[1]vylosovanie!$C$10:$M$269,9,0))</f>
        <v xml:space="preserve"> </v>
      </c>
      <c r="G243" s="45" t="str">
        <f>IF(ISERROR(VLOOKUP($B243,[1]vylosovanie!$C$10:$M$269,10,0))=TRUE," ",VLOOKUP($B243,[1]vylosovanie!$C$10:$M$269,10,0))</f>
        <v xml:space="preserve"> </v>
      </c>
      <c r="H243" s="45" t="str">
        <f>IF(ISERROR(VLOOKUP($B243,[1]vylosovanie!$C$10:$M$269,11,0))=TRUE," ",VLOOKUP($B243,[1]vylosovanie!$C$10:$M$269,11,0))</f>
        <v xml:space="preserve"> </v>
      </c>
      <c r="I243" s="81" t="e">
        <f>T240</f>
        <v>#N/A</v>
      </c>
      <c r="J243" s="82" t="s">
        <v>24</v>
      </c>
      <c r="K243" s="83" t="e">
        <f>R240</f>
        <v>#N/A</v>
      </c>
      <c r="L243" s="84" t="e">
        <f>T241</f>
        <v>#N/A</v>
      </c>
      <c r="M243" s="85" t="s">
        <v>24</v>
      </c>
      <c r="N243" s="86" t="e">
        <f>R241</f>
        <v>#N/A</v>
      </c>
      <c r="O243" s="84" t="e">
        <f>T242</f>
        <v>#N/A</v>
      </c>
      <c r="P243" s="85" t="s">
        <v>24</v>
      </c>
      <c r="Q243" s="86" t="e">
        <f>R242</f>
        <v>#N/A</v>
      </c>
      <c r="R243" s="87"/>
      <c r="S243" s="88"/>
      <c r="T243" s="88"/>
      <c r="U243" s="89" t="e">
        <f>SUM(BG243:BJ243)</f>
        <v>#N/A</v>
      </c>
      <c r="V243" s="90" t="s">
        <v>24</v>
      </c>
      <c r="W243" s="89" t="e">
        <f>SUM(BL243:BO243)</f>
        <v>#N/A</v>
      </c>
      <c r="X243" s="91" t="e">
        <f>IF((W243=0)," ",U243/W243)</f>
        <v>#N/A</v>
      </c>
      <c r="Y243" s="92" t="e">
        <f>IF(AND(SUM(BB243:BE243)=0,OR(E243=0,E243=" ",SUM(BB240:BE243)=0))," ",SUM(BB243:BE243))</f>
        <v>#N/A</v>
      </c>
      <c r="Z243" s="93" t="str">
        <f>IF(ISERROR(RANK(Y243,Y240:Y243,0))=TRUE," ",IF(OR(AND(I243="x",L243="x"),AND(I243="x",O243="x"),AND(L243="x",O243="x")),0,RANK(Y243,Y240:Y243,0)))</f>
        <v xml:space="preserve"> </v>
      </c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3"/>
      <c r="AP243" s="3"/>
      <c r="AQ243" s="3"/>
      <c r="AR243" s="3"/>
      <c r="AS243" s="2"/>
      <c r="AT243" s="2"/>
      <c r="AU243" s="2"/>
      <c r="AV243" s="2"/>
      <c r="AW243" s="2"/>
      <c r="AX243" s="2"/>
      <c r="AY243" s="2"/>
      <c r="AZ243" s="2"/>
      <c r="BB243" s="39" t="e">
        <f>IF(OR(I243="x",I243="X",I243=""),0,IF(I243=3,2,1))</f>
        <v>#N/A</v>
      </c>
      <c r="BC243" s="39" t="e">
        <f>IF(OR(L243="x",L243="X",L243=""),0,IF(L243=3,2,1))</f>
        <v>#N/A</v>
      </c>
      <c r="BD243" s="39" t="e">
        <f>IF(OR(O243="x",O243="X",O243=""),0,IF(O243=3,2,1))</f>
        <v>#N/A</v>
      </c>
      <c r="BE243" s="39"/>
      <c r="BG243" s="62" t="e">
        <f>IF(OR(I243="x",I243="X"),0,I243)</f>
        <v>#N/A</v>
      </c>
      <c r="BH243" s="62" t="e">
        <f>IF(OR(L243="x",L243="X"),0,L243)</f>
        <v>#N/A</v>
      </c>
      <c r="BI243" s="62" t="e">
        <f>IF(OR(O243="x",O243="X"),0,O243)</f>
        <v>#N/A</v>
      </c>
      <c r="BJ243" s="62"/>
      <c r="BK243" s="63"/>
      <c r="BL243" s="62" t="e">
        <f>IF(OR(K243="x",K243="X"),0,K243)</f>
        <v>#N/A</v>
      </c>
      <c r="BM243" s="62" t="e">
        <f>IF(OR(N243="x",N243="X"),0,N243)</f>
        <v>#N/A</v>
      </c>
      <c r="BN243" s="62" t="e">
        <f>IF(OR(Q243="x",Q243="X"),0,Q243)</f>
        <v>#N/A</v>
      </c>
      <c r="BO243" s="62"/>
      <c r="BP243" s="41"/>
    </row>
    <row r="244" spans="1:68" ht="45.75" thickBot="1">
      <c r="A244" s="11" t="str">
        <f>CONCATENATE(E239," 3-4")</f>
        <v>X 3-4</v>
      </c>
      <c r="F244" s="45"/>
    </row>
    <row r="245" spans="1:68" s="15" customFormat="1" ht="90.75" thickBot="1">
      <c r="A245" s="11" t="str">
        <f>CONCATENATE(E245," 1-2")</f>
        <v>X 1-2</v>
      </c>
      <c r="C245" s="28" t="str">
        <f>IF(C239="X","X",IF(C239-$B$1&gt;=[1]vylosovanie!$O$2,"X",C239+1))</f>
        <v>X</v>
      </c>
      <c r="D245" s="2" t="s">
        <v>6</v>
      </c>
      <c r="E245" s="29" t="str">
        <f>IF(C245="X","X",VLOOKUP(C245,[1]vylosovanie!$T$10:$U$99,2,0))</f>
        <v>X</v>
      </c>
      <c r="F245" s="30" t="s">
        <v>7</v>
      </c>
      <c r="G245" s="6" t="s">
        <v>8</v>
      </c>
      <c r="H245" s="6" t="s">
        <v>9</v>
      </c>
      <c r="I245" s="31">
        <v>1</v>
      </c>
      <c r="J245" s="32"/>
      <c r="K245" s="33"/>
      <c r="L245" s="31">
        <v>2</v>
      </c>
      <c r="M245" s="32"/>
      <c r="N245" s="33"/>
      <c r="O245" s="31">
        <v>3</v>
      </c>
      <c r="P245" s="32"/>
      <c r="Q245" s="33"/>
      <c r="R245" s="31">
        <v>4</v>
      </c>
      <c r="S245" s="32"/>
      <c r="T245" s="33"/>
      <c r="U245" s="34" t="s">
        <v>10</v>
      </c>
      <c r="V245" s="35"/>
      <c r="W245" s="36"/>
      <c r="X245" s="37" t="s">
        <v>11</v>
      </c>
      <c r="Y245" s="37" t="s">
        <v>12</v>
      </c>
      <c r="Z245" s="37" t="s">
        <v>13</v>
      </c>
      <c r="AA245" s="2" t="s">
        <v>14</v>
      </c>
      <c r="AB245" s="2"/>
      <c r="AD245" s="2" t="str">
        <f>IF(C245&lt;10,0,"")</f>
        <v/>
      </c>
      <c r="AE245" s="2" t="s">
        <v>15</v>
      </c>
      <c r="AF245" s="2"/>
      <c r="AG245" s="38" t="s">
        <v>16</v>
      </c>
      <c r="AH245" s="39" t="s">
        <v>17</v>
      </c>
      <c r="AI245" s="39" t="s">
        <v>18</v>
      </c>
      <c r="AJ245" s="39" t="s">
        <v>19</v>
      </c>
      <c r="AK245" s="39" t="s">
        <v>20</v>
      </c>
      <c r="AL245" s="39" t="s">
        <v>20</v>
      </c>
      <c r="AM245" s="39" t="s">
        <v>21</v>
      </c>
      <c r="AN245" s="10"/>
      <c r="AO245" s="40"/>
      <c r="AP245" s="40" t="str">
        <f>IF(C245&lt;10,0,"")</f>
        <v/>
      </c>
      <c r="AQ245" s="2" t="s">
        <v>15</v>
      </c>
      <c r="AR245" s="40"/>
      <c r="AS245" s="38" t="s">
        <v>16</v>
      </c>
      <c r="AT245" s="39" t="s">
        <v>17</v>
      </c>
      <c r="AU245" s="39" t="s">
        <v>18</v>
      </c>
      <c r="AV245" s="39" t="s">
        <v>19</v>
      </c>
      <c r="AW245" s="39" t="s">
        <v>20</v>
      </c>
      <c r="AX245" s="39" t="s">
        <v>20</v>
      </c>
      <c r="AY245" s="39" t="s">
        <v>21</v>
      </c>
      <c r="AZ245" s="10"/>
      <c r="BB245" s="6">
        <v>1</v>
      </c>
      <c r="BC245" s="6">
        <v>2</v>
      </c>
      <c r="BD245" s="6">
        <v>3</v>
      </c>
      <c r="BE245" s="6">
        <v>4</v>
      </c>
      <c r="BG245" s="15" t="s">
        <v>22</v>
      </c>
      <c r="BI245" s="8"/>
      <c r="BJ245" s="41"/>
      <c r="BK245" s="42"/>
      <c r="BL245" s="15" t="s">
        <v>23</v>
      </c>
      <c r="BN245" s="8"/>
      <c r="BO245" s="41"/>
      <c r="BP245" s="41"/>
    </row>
    <row r="246" spans="1:68" s="15" customFormat="1" ht="45.75" thickBot="1">
      <c r="A246" s="11" t="str">
        <f>CONCATENATE(E245," 1-3")</f>
        <v>X 1-3</v>
      </c>
      <c r="B246" s="15" t="str">
        <f>CONCATENATE(E245,D246)</f>
        <v>X1</v>
      </c>
      <c r="C246" s="43" t="str">
        <f>$E$1</f>
        <v>MŽ</v>
      </c>
      <c r="D246" s="44">
        <v>1</v>
      </c>
      <c r="E246" s="45" t="str">
        <f>IF(ISERROR(VLOOKUP($B246,[1]vylosovanie!$C$10:$M$269,8,0))=TRUE," ",VLOOKUP($B246,[1]vylosovanie!$C$10:$M$269,8,0))</f>
        <v xml:space="preserve"> </v>
      </c>
      <c r="F246" s="45" t="str">
        <f>IF(ISERROR(VLOOKUP($B246,[1]vylosovanie!$C$10:$M$269,9,0))=TRUE," ",VLOOKUP($B246,[1]vylosovanie!$C$10:$M$269,9,0))</f>
        <v xml:space="preserve"> </v>
      </c>
      <c r="G246" s="45" t="str">
        <f>IF(ISERROR(VLOOKUP($B246,[1]vylosovanie!$C$10:$M$269,10,0))=TRUE," ",VLOOKUP($B246,[1]vylosovanie!$C$10:$M$269,10,0))</f>
        <v xml:space="preserve"> </v>
      </c>
      <c r="H246" s="45" t="str">
        <f>IF(ISERROR(VLOOKUP($B246,[1]vylosovanie!$C$10:$M$269,11,0))=TRUE," ",VLOOKUP($B246,[1]vylosovanie!$C$10:$M$269,11,0))</f>
        <v xml:space="preserve"> </v>
      </c>
      <c r="I246" s="46"/>
      <c r="J246" s="47"/>
      <c r="K246" s="48"/>
      <c r="L246" s="49" t="e">
        <f>VLOOKUP(A245,'[1]zapisy skupiny'!$A$5:$AA$6403,26,0)</f>
        <v>#N/A</v>
      </c>
      <c r="M246" s="50" t="s">
        <v>24</v>
      </c>
      <c r="N246" s="51" t="e">
        <f>VLOOKUP(A245,'[1]zapisy skupiny'!$A$5:$AA$6403,27,0)</f>
        <v>#N/A</v>
      </c>
      <c r="O246" s="49" t="e">
        <f>VLOOKUP(A246,'[1]zapisy skupiny'!$A$5:$AA$6403,26,0)</f>
        <v>#N/A</v>
      </c>
      <c r="P246" s="50" t="s">
        <v>24</v>
      </c>
      <c r="Q246" s="51" t="e">
        <f>VLOOKUP(A246,'[1]zapisy skupiny'!$A$5:$AA$6403,27,0)</f>
        <v>#N/A</v>
      </c>
      <c r="R246" s="49" t="e">
        <f>VLOOKUP(A247,'[1]zapisy skupiny'!$A$5:$AA$6403,26,0)</f>
        <v>#N/A</v>
      </c>
      <c r="S246" s="50" t="s">
        <v>24</v>
      </c>
      <c r="T246" s="52" t="e">
        <f>VLOOKUP(A247,'[1]zapisy skupiny'!$A$5:$AA$6403,27,0)</f>
        <v>#N/A</v>
      </c>
      <c r="U246" s="53" t="e">
        <f>SUM(BG246:BJ246)</f>
        <v>#N/A</v>
      </c>
      <c r="V246" s="54" t="s">
        <v>24</v>
      </c>
      <c r="W246" s="53" t="e">
        <f>SUM(BL246:BO246)</f>
        <v>#N/A</v>
      </c>
      <c r="X246" s="55" t="e">
        <f>IF((W246=0)," ",U246/W246)</f>
        <v>#N/A</v>
      </c>
      <c r="Y246" s="56" t="e">
        <f>IF(AND(SUM(BB246:BE246)=0,OR(E246=0,E246=" ",SUM(BB246:BE249)=0))," ",SUM(BB246:BE246))</f>
        <v>#N/A</v>
      </c>
      <c r="Z246" s="57" t="str">
        <f>IF(ISERROR(RANK(Y246,Y246:Y249,0))=TRUE," ",IF(OR(AND(O246="x",L246="x"),AND(L246="x",R246="x"),AND(R246="x",O246="x")),0,RANK(Y246,Y246:Y249,0)))</f>
        <v xml:space="preserve"> </v>
      </c>
      <c r="AA246" s="15" t="s">
        <v>25</v>
      </c>
      <c r="AB246" s="2" t="s">
        <v>26</v>
      </c>
      <c r="AC246" s="2"/>
      <c r="AD246" s="2"/>
      <c r="AE246" s="2" t="str">
        <f>CONCATENATE(4,1,AD245,C245,1)</f>
        <v>41X1</v>
      </c>
      <c r="AF246" s="2" t="str">
        <f>E245</f>
        <v>X</v>
      </c>
      <c r="AG246" s="58">
        <f>IF(C245="X",0,AG241+1)</f>
        <v>0</v>
      </c>
      <c r="AH246" s="58"/>
      <c r="AI246" s="59" t="s">
        <v>27</v>
      </c>
      <c r="AJ246" s="58"/>
      <c r="AK246" s="60" t="e">
        <f>VLOOKUP(CONCATENATE(AF246,MID(AI246,2,1)),[1]vylosovanie!$C$10:$J$209,8,0)</f>
        <v>#N/A</v>
      </c>
      <c r="AL246" s="60" t="e">
        <f>VLOOKUP(CONCATENATE(AF246,RIGHT(AI246,1)),[1]vylosovanie!$C$10:$J$209,8,0)</f>
        <v>#N/A</v>
      </c>
      <c r="AM246" s="58" t="e">
        <f>VLOOKUP(CONCATENATE(AF246,VLOOKUP(AI246,$BU$6:$BV$11,2,0)),[1]vylosovanie!$C$10:$J$209,8,0)</f>
        <v>#N/A</v>
      </c>
      <c r="AN246" s="8"/>
      <c r="AO246" s="61"/>
      <c r="AP246" s="61"/>
      <c r="AQ246" s="61" t="str">
        <f>CONCATENATE(4,1,AD245,C245,2)</f>
        <v>41X2</v>
      </c>
      <c r="AR246" s="61" t="str">
        <f>E245</f>
        <v>X</v>
      </c>
      <c r="AS246" s="58">
        <f>IF(AG246=0,0,AG246+1)</f>
        <v>0</v>
      </c>
      <c r="AT246" s="58"/>
      <c r="AU246" s="58" t="s">
        <v>28</v>
      </c>
      <c r="AV246" s="58"/>
      <c r="AW246" s="60" t="e">
        <f>VLOOKUP(CONCATENATE(AR246,MID(AU246,2,1)),[1]vylosovanie!$C$10:$J$209,8,0)</f>
        <v>#N/A</v>
      </c>
      <c r="AX246" s="60" t="e">
        <f>VLOOKUP(CONCATENATE(AR246,RIGHT(AU246,1)),[1]vylosovanie!$C$10:$J$209,8,0)</f>
        <v>#N/A</v>
      </c>
      <c r="AY246" s="58" t="e">
        <f>VLOOKUP(CONCATENATE(AR246,VLOOKUP(AU246,$BU$6:$BV$11,2,0)),[1]vylosovanie!$C$10:$J$209,8,0)</f>
        <v>#N/A</v>
      </c>
      <c r="AZ246" s="8"/>
      <c r="BB246" s="39"/>
      <c r="BC246" s="39" t="e">
        <f>IF(OR(L246="x",L246="X",L246=""),0,IF(L246=3,2,1))</f>
        <v>#N/A</v>
      </c>
      <c r="BD246" s="39" t="e">
        <f>IF(OR(O246="x",O246="X",O246=""),0,IF(O246=3,2,1))</f>
        <v>#N/A</v>
      </c>
      <c r="BE246" s="39" t="e">
        <f>IF(OR(R246="x",R246="X",R246=""),0,IF(R246=3,2,1))</f>
        <v>#N/A</v>
      </c>
      <c r="BG246" s="62"/>
      <c r="BH246" s="62" t="e">
        <f>IF(OR(L246="x",L246="X"),0,L246)</f>
        <v>#N/A</v>
      </c>
      <c r="BI246" s="62" t="e">
        <f>IF(OR(O246="x",O246="X"),0,O246)</f>
        <v>#N/A</v>
      </c>
      <c r="BJ246" s="62" t="e">
        <f>IF(OR(R246="x",R246="X"),0,R246)</f>
        <v>#N/A</v>
      </c>
      <c r="BK246" s="63"/>
      <c r="BL246" s="62"/>
      <c r="BM246" s="62" t="e">
        <f>IF(OR(N246="x",N246="X"),0,N246)</f>
        <v>#N/A</v>
      </c>
      <c r="BN246" s="62" t="e">
        <f>IF(OR(Q246="x",Q246="X"),0,Q246)</f>
        <v>#N/A</v>
      </c>
      <c r="BO246" s="62" t="e">
        <f>IF(OR(T246="x",T246="X"),0,T246)</f>
        <v>#N/A</v>
      </c>
      <c r="BP246" s="41"/>
    </row>
    <row r="247" spans="1:68" s="15" customFormat="1" ht="45.75" thickBot="1">
      <c r="A247" s="11" t="str">
        <f>CONCATENATE(E245," 1-4")</f>
        <v>X 1-4</v>
      </c>
      <c r="B247" s="15" t="str">
        <f>CONCATENATE(E245,D247)</f>
        <v>X2</v>
      </c>
      <c r="C247" s="43"/>
      <c r="D247" s="44">
        <v>2</v>
      </c>
      <c r="E247" s="45" t="str">
        <f>IF(ISERROR(VLOOKUP($B247,[1]vylosovanie!$C$10:$M$269,8,0))=TRUE," ",VLOOKUP($B247,[1]vylosovanie!$C$10:$M$269,8,0))</f>
        <v xml:space="preserve"> </v>
      </c>
      <c r="F247" s="45" t="str">
        <f>IF(ISERROR(VLOOKUP($B247,[1]vylosovanie!$C$10:$M$269,9,0))=TRUE," ",VLOOKUP($B247,[1]vylosovanie!$C$10:$M$269,9,0))</f>
        <v xml:space="preserve"> </v>
      </c>
      <c r="G247" s="45" t="str">
        <f>IF(ISERROR(VLOOKUP($B247,[1]vylosovanie!$C$10:$M$269,10,0))=TRUE," ",VLOOKUP($B247,[1]vylosovanie!$C$10:$M$269,10,0))</f>
        <v xml:space="preserve"> </v>
      </c>
      <c r="H247" s="45" t="str">
        <f>IF(ISERROR(VLOOKUP($B247,[1]vylosovanie!$C$10:$M$269,11,0))=TRUE," ",VLOOKUP($B247,[1]vylosovanie!$C$10:$M$269,11,0))</f>
        <v xml:space="preserve"> </v>
      </c>
      <c r="I247" s="64" t="e">
        <f>N246</f>
        <v>#N/A</v>
      </c>
      <c r="J247" s="65" t="s">
        <v>24</v>
      </c>
      <c r="K247" s="66" t="e">
        <f>L246</f>
        <v>#N/A</v>
      </c>
      <c r="L247" s="67"/>
      <c r="M247" s="68"/>
      <c r="N247" s="69"/>
      <c r="O247" s="70" t="e">
        <f>VLOOKUP(A248,'[1]zapisy skupiny'!$A$5:$AA$6403,26,0)</f>
        <v>#N/A</v>
      </c>
      <c r="P247" s="65" t="s">
        <v>24</v>
      </c>
      <c r="Q247" s="71" t="e">
        <f>VLOOKUP(A248,'[1]zapisy skupiny'!$A$5:$AA$6403,27,0)</f>
        <v>#N/A</v>
      </c>
      <c r="R247" s="70" t="e">
        <f>VLOOKUP(A249,'[1]zapisy skupiny'!$A$5:$AA$6403,26,0)</f>
        <v>#N/A</v>
      </c>
      <c r="S247" s="65" t="s">
        <v>24</v>
      </c>
      <c r="T247" s="72" t="e">
        <f>VLOOKUP(A249,'[1]zapisy skupiny'!$A$5:$AA$6403,27,0)</f>
        <v>#N/A</v>
      </c>
      <c r="U247" s="73" t="e">
        <f>SUM(BG247:BJ247)</f>
        <v>#N/A</v>
      </c>
      <c r="V247" s="74" t="s">
        <v>24</v>
      </c>
      <c r="W247" s="73" t="e">
        <f>SUM(BL247:BO247)</f>
        <v>#N/A</v>
      </c>
      <c r="X247" s="75" t="e">
        <f>IF((W247=0)," ",U247/W247)</f>
        <v>#N/A</v>
      </c>
      <c r="Y247" s="76" t="e">
        <f>IF(AND(SUM(BB247:BE247)=0,OR(E247=0,E247=" ",SUM(BB246:BE249)=0))," ",SUM(BB247:BE247))</f>
        <v>#N/A</v>
      </c>
      <c r="Z247" s="77" t="str">
        <f>IF(ISERROR(RANK(Y247,Y246:Y249,0))=TRUE," ",IF(OR(AND(I247="x",O247="x"),AND(I247="x",R247="x"),AND(R247="x",O247="x")),0,RANK(Y247,Y246:Y249,0)))</f>
        <v xml:space="preserve"> </v>
      </c>
      <c r="AA247" s="15" t="s">
        <v>29</v>
      </c>
      <c r="AB247" s="2" t="s">
        <v>30</v>
      </c>
      <c r="AC247" s="2"/>
      <c r="AD247" s="2"/>
      <c r="AE247" s="2" t="str">
        <f>CONCATENATE(4,2,AD245,C245,1)</f>
        <v>42X1</v>
      </c>
      <c r="AF247" s="2" t="str">
        <f>E245</f>
        <v>X</v>
      </c>
      <c r="AG247" s="58">
        <f>IF(AS246=0,0,AS246+1)</f>
        <v>0</v>
      </c>
      <c r="AH247" s="58"/>
      <c r="AI247" s="58" t="s">
        <v>31</v>
      </c>
      <c r="AJ247" s="58"/>
      <c r="AK247" s="60" t="e">
        <f>VLOOKUP(CONCATENATE(AF247,MID(AI247,2,1)),[1]vylosovanie!$C$10:$J$209,8,0)</f>
        <v>#N/A</v>
      </c>
      <c r="AL247" s="60" t="e">
        <f>VLOOKUP(CONCATENATE(AF247,RIGHT(AI247,1)),[1]vylosovanie!$C$10:$J$209,8,0)</f>
        <v>#N/A</v>
      </c>
      <c r="AM247" s="58" t="e">
        <f>VLOOKUP(CONCATENATE(AF247,VLOOKUP(AI247,$BU$6:$BV$11,2,0)),[1]vylosovanie!$C$10:$J$209,8,0)</f>
        <v>#N/A</v>
      </c>
      <c r="AN247" s="8"/>
      <c r="AO247" s="61"/>
      <c r="AP247" s="61"/>
      <c r="AQ247" s="61" t="str">
        <f>CONCATENATE(4,2,AD245,C245,2)</f>
        <v>42X2</v>
      </c>
      <c r="AR247" s="61" t="str">
        <f>E245</f>
        <v>X</v>
      </c>
      <c r="AS247" s="58">
        <f>IF(AG247=0,0,AG247+1)</f>
        <v>0</v>
      </c>
      <c r="AT247" s="58"/>
      <c r="AU247" s="58" t="s">
        <v>32</v>
      </c>
      <c r="AV247" s="58"/>
      <c r="AW247" s="60" t="e">
        <f>VLOOKUP(CONCATENATE(AR247,MID(AU247,2,1)),[1]vylosovanie!$C$10:$J$209,8,0)</f>
        <v>#N/A</v>
      </c>
      <c r="AX247" s="60" t="e">
        <f>VLOOKUP(CONCATENATE(AR247,RIGHT(AU247,1)),[1]vylosovanie!$C$10:$J$209,8,0)</f>
        <v>#N/A</v>
      </c>
      <c r="AY247" s="58" t="e">
        <f>VLOOKUP(CONCATENATE(AR247,VLOOKUP(AU247,$BU$6:$BV$11,2,0)),[1]vylosovanie!$C$10:$J$209,8,0)</f>
        <v>#N/A</v>
      </c>
      <c r="AZ247" s="8"/>
      <c r="BB247" s="39" t="e">
        <f>IF(OR(I247="x",I247="X",I247=""),0,IF(I247=3,2,1))</f>
        <v>#N/A</v>
      </c>
      <c r="BC247" s="39"/>
      <c r="BD247" s="39" t="e">
        <f>IF(OR(O247="x",O247="X",O247=""),0,IF(O247=3,2,1))</f>
        <v>#N/A</v>
      </c>
      <c r="BE247" s="39" t="e">
        <f>IF(OR(R247="x",R247="X",R247=""),0,IF(R247=3,2,1))</f>
        <v>#N/A</v>
      </c>
      <c r="BG247" s="62" t="e">
        <f>IF(OR(I247="x",I247="X"),0,I247)</f>
        <v>#N/A</v>
      </c>
      <c r="BH247" s="62"/>
      <c r="BI247" s="62" t="e">
        <f>IF(OR(O247="x",O247="X"),0,O247)</f>
        <v>#N/A</v>
      </c>
      <c r="BJ247" s="62" t="e">
        <f>IF(OR(R247="x",R247="X"),0,R247)</f>
        <v>#N/A</v>
      </c>
      <c r="BK247" s="63"/>
      <c r="BL247" s="62" t="e">
        <f>IF(OR(K247="x",K247="X"),0,K247)</f>
        <v>#N/A</v>
      </c>
      <c r="BM247" s="62"/>
      <c r="BN247" s="62" t="e">
        <f>IF(OR(Q247="x",Q247="X"),0,Q247)</f>
        <v>#N/A</v>
      </c>
      <c r="BO247" s="62" t="e">
        <f>IF(OR(T247="x",T247="X"),0,T247)</f>
        <v>#N/A</v>
      </c>
      <c r="BP247" s="41"/>
    </row>
    <row r="248" spans="1:68" s="15" customFormat="1" ht="45.75" thickBot="1">
      <c r="A248" s="11" t="str">
        <f>CONCATENATE(E245," 2-3")</f>
        <v>X 2-3</v>
      </c>
      <c r="B248" s="15" t="str">
        <f>CONCATENATE(E245,D248)</f>
        <v>X3</v>
      </c>
      <c r="C248" s="43"/>
      <c r="D248" s="44">
        <v>3</v>
      </c>
      <c r="E248" s="45" t="str">
        <f>IF(ISERROR(VLOOKUP($B248,[1]vylosovanie!$C$10:$M$269,8,0))=TRUE," ",VLOOKUP($B248,[1]vylosovanie!$C$10:$M$269,8,0))</f>
        <v xml:space="preserve"> </v>
      </c>
      <c r="F248" s="45" t="str">
        <f>IF(ISERROR(VLOOKUP($B248,[1]vylosovanie!$C$10:$M$269,9,0))=TRUE," ",VLOOKUP($B248,[1]vylosovanie!$C$10:$M$269,9,0))</f>
        <v xml:space="preserve"> </v>
      </c>
      <c r="G248" s="45" t="str">
        <f>IF(ISERROR(VLOOKUP($B248,[1]vylosovanie!$C$10:$M$269,10,0))=TRUE," ",VLOOKUP($B248,[1]vylosovanie!$C$10:$M$269,10,0))</f>
        <v xml:space="preserve"> </v>
      </c>
      <c r="H248" s="45" t="str">
        <f>IF(ISERROR(VLOOKUP($B248,[1]vylosovanie!$C$10:$M$269,11,0))=TRUE," ",VLOOKUP($B248,[1]vylosovanie!$C$10:$M$269,11,0))</f>
        <v xml:space="preserve"> </v>
      </c>
      <c r="I248" s="64" t="e">
        <f>Q246</f>
        <v>#N/A</v>
      </c>
      <c r="J248" s="65" t="s">
        <v>24</v>
      </c>
      <c r="K248" s="66" t="e">
        <f>O246</f>
        <v>#N/A</v>
      </c>
      <c r="L248" s="78" t="e">
        <f>Q247</f>
        <v>#N/A</v>
      </c>
      <c r="M248" s="79" t="s">
        <v>24</v>
      </c>
      <c r="N248" s="80" t="e">
        <f>O247</f>
        <v>#N/A</v>
      </c>
      <c r="O248" s="67"/>
      <c r="P248" s="68"/>
      <c r="Q248" s="69"/>
      <c r="R248" s="70" t="e">
        <f>VLOOKUP(A250,'[1]zapisy skupiny'!$A$5:$AA$6403,26,0)</f>
        <v>#N/A</v>
      </c>
      <c r="S248" s="65" t="s">
        <v>24</v>
      </c>
      <c r="T248" s="72" t="e">
        <f>VLOOKUP(A250,'[1]zapisy skupiny'!$A$5:$AA$6403,27,0)</f>
        <v>#N/A</v>
      </c>
      <c r="U248" s="73" t="e">
        <f>SUM(BG248:BJ248)</f>
        <v>#N/A</v>
      </c>
      <c r="V248" s="74" t="s">
        <v>24</v>
      </c>
      <c r="W248" s="73" t="e">
        <f>SUM(BL248:BO248)</f>
        <v>#N/A</v>
      </c>
      <c r="X248" s="75" t="e">
        <f>IF((W248=0)," ",U248/W248)</f>
        <v>#N/A</v>
      </c>
      <c r="Y248" s="76" t="e">
        <f>IF(AND(SUM(BB248:BE248)=0,OR(E248=0,E248=" ",SUM(BB246:BE249)=0))," ",SUM(BB248:BE248))</f>
        <v>#N/A</v>
      </c>
      <c r="Z248" s="77" t="str">
        <f>IF(ISERROR(RANK(Y248,Y246:Y249,0))=TRUE," ",IF(OR(AND(I248="x",L248="x"),AND(I248="x",R248="x"),AND(L248="x",R248="x")),0,RANK(Y248,Y246:Y249,0)))</f>
        <v xml:space="preserve"> </v>
      </c>
      <c r="AA248" s="15" t="s">
        <v>33</v>
      </c>
      <c r="AB248" s="2" t="s">
        <v>34</v>
      </c>
      <c r="AC248" s="2"/>
      <c r="AD248" s="2"/>
      <c r="AE248" s="2" t="str">
        <f>CONCATENATE(4,3,AD245,C245,1)</f>
        <v>43X1</v>
      </c>
      <c r="AF248" s="2" t="str">
        <f>E245</f>
        <v>X</v>
      </c>
      <c r="AG248" s="58">
        <f>IF(AS247=0,0,AS247+1)</f>
        <v>0</v>
      </c>
      <c r="AH248" s="58"/>
      <c r="AI248" s="58" t="s">
        <v>35</v>
      </c>
      <c r="AJ248" s="58"/>
      <c r="AK248" s="60" t="e">
        <f>VLOOKUP(CONCATENATE(AF248,MID(AI248,2,1)),[1]vylosovanie!$C$10:$J$209,8,0)</f>
        <v>#N/A</v>
      </c>
      <c r="AL248" s="60" t="e">
        <f>VLOOKUP(CONCATENATE(AF248,RIGHT(AI248,1)),[1]vylosovanie!$C$10:$J$209,8,0)</f>
        <v>#N/A</v>
      </c>
      <c r="AM248" s="58" t="e">
        <f>VLOOKUP(CONCATENATE(AF248,VLOOKUP(AI248,$BU$6:$BV$11,2,0)),[1]vylosovanie!$C$10:$J$209,8,0)</f>
        <v>#N/A</v>
      </c>
      <c r="AN248" s="8"/>
      <c r="AO248" s="61"/>
      <c r="AP248" s="61"/>
      <c r="AQ248" s="61" t="str">
        <f>CONCATENATE(4,3,AD245,C245,2)</f>
        <v>43X2</v>
      </c>
      <c r="AR248" s="61" t="str">
        <f>E245</f>
        <v>X</v>
      </c>
      <c r="AS248" s="58">
        <f>IF(AG248=0,0,AG248+1)</f>
        <v>0</v>
      </c>
      <c r="AT248" s="58"/>
      <c r="AU248" s="58" t="s">
        <v>36</v>
      </c>
      <c r="AV248" s="58"/>
      <c r="AW248" s="60" t="e">
        <f>VLOOKUP(CONCATENATE(AR248,MID(AU248,2,1)),[1]vylosovanie!$C$10:$J$209,8,0)</f>
        <v>#N/A</v>
      </c>
      <c r="AX248" s="60" t="e">
        <f>VLOOKUP(CONCATENATE(AR248,RIGHT(AU248,1)),[1]vylosovanie!$C$10:$J$209,8,0)</f>
        <v>#N/A</v>
      </c>
      <c r="AY248" s="58" t="e">
        <f>VLOOKUP(CONCATENATE(AR248,VLOOKUP(AU248,$BU$6:$BV$11,2,0)),[1]vylosovanie!$C$10:$J$209,8,0)</f>
        <v>#N/A</v>
      </c>
      <c r="AZ248" s="8"/>
      <c r="BB248" s="39" t="e">
        <f>IF(OR(I248="x",I248="X",I248=""),0,IF(I248=3,2,1))</f>
        <v>#N/A</v>
      </c>
      <c r="BC248" s="39" t="e">
        <f>IF(OR(L248="x",L248="X",L248=""),0,IF(L248=3,2,1))</f>
        <v>#N/A</v>
      </c>
      <c r="BD248" s="39"/>
      <c r="BE248" s="39" t="e">
        <f>IF(OR(R248="x",R248="X",R248=""),0,IF(R248=3,2,1))</f>
        <v>#N/A</v>
      </c>
      <c r="BG248" s="62" t="e">
        <f>IF(OR(I248="x",I248="X"),0,I248)</f>
        <v>#N/A</v>
      </c>
      <c r="BH248" s="62" t="e">
        <f>IF(OR(L248="x",L248="X"),0,L248)</f>
        <v>#N/A</v>
      </c>
      <c r="BI248" s="62"/>
      <c r="BJ248" s="62" t="e">
        <f>IF(OR(R248="x",R248="X"),0,R248)</f>
        <v>#N/A</v>
      </c>
      <c r="BK248" s="63"/>
      <c r="BL248" s="62" t="e">
        <f>IF(OR(K248="x",K248="X"),0,K248)</f>
        <v>#N/A</v>
      </c>
      <c r="BM248" s="62" t="e">
        <f>IF(OR(N248="x",N248="X"),0,N248)</f>
        <v>#N/A</v>
      </c>
      <c r="BN248" s="62"/>
      <c r="BO248" s="62" t="e">
        <f>IF(OR(T248="x",T248="X"),0,T248)</f>
        <v>#N/A</v>
      </c>
      <c r="BP248" s="41"/>
    </row>
    <row r="249" spans="1:68" s="15" customFormat="1" ht="45.75" thickBot="1">
      <c r="A249" s="11" t="str">
        <f>CONCATENATE(E245," 2-4")</f>
        <v>X 2-4</v>
      </c>
      <c r="B249" s="15" t="str">
        <f>CONCATENATE(E245,D249)</f>
        <v>X4</v>
      </c>
      <c r="C249" s="43"/>
      <c r="D249" s="44">
        <v>4</v>
      </c>
      <c r="E249" s="45" t="str">
        <f>IF(ISERROR(VLOOKUP($B249,[1]vylosovanie!$C$10:$M$269,8,0))=TRUE," ",VLOOKUP($B249,[1]vylosovanie!$C$10:$M$269,8,0))</f>
        <v xml:space="preserve"> </v>
      </c>
      <c r="F249" s="45" t="str">
        <f>IF(ISERROR(VLOOKUP($B249,[1]vylosovanie!$C$10:$M$269,9,0))=TRUE," ",VLOOKUP($B249,[1]vylosovanie!$C$10:$M$269,9,0))</f>
        <v xml:space="preserve"> </v>
      </c>
      <c r="G249" s="45" t="str">
        <f>IF(ISERROR(VLOOKUP($B249,[1]vylosovanie!$C$10:$M$269,10,0))=TRUE," ",VLOOKUP($B249,[1]vylosovanie!$C$10:$M$269,10,0))</f>
        <v xml:space="preserve"> </v>
      </c>
      <c r="H249" s="45" t="str">
        <f>IF(ISERROR(VLOOKUP($B249,[1]vylosovanie!$C$10:$M$269,11,0))=TRUE," ",VLOOKUP($B249,[1]vylosovanie!$C$10:$M$269,11,0))</f>
        <v xml:space="preserve"> </v>
      </c>
      <c r="I249" s="81" t="e">
        <f>T246</f>
        <v>#N/A</v>
      </c>
      <c r="J249" s="82" t="s">
        <v>24</v>
      </c>
      <c r="K249" s="83" t="e">
        <f>R246</f>
        <v>#N/A</v>
      </c>
      <c r="L249" s="84" t="e">
        <f>T247</f>
        <v>#N/A</v>
      </c>
      <c r="M249" s="85" t="s">
        <v>24</v>
      </c>
      <c r="N249" s="86" t="e">
        <f>R247</f>
        <v>#N/A</v>
      </c>
      <c r="O249" s="84" t="e">
        <f>T248</f>
        <v>#N/A</v>
      </c>
      <c r="P249" s="85" t="s">
        <v>24</v>
      </c>
      <c r="Q249" s="86" t="e">
        <f>R248</f>
        <v>#N/A</v>
      </c>
      <c r="R249" s="87"/>
      <c r="S249" s="88"/>
      <c r="T249" s="88"/>
      <c r="U249" s="89" t="e">
        <f>SUM(BG249:BJ249)</f>
        <v>#N/A</v>
      </c>
      <c r="V249" s="90" t="s">
        <v>24</v>
      </c>
      <c r="W249" s="89" t="e">
        <f>SUM(BL249:BO249)</f>
        <v>#N/A</v>
      </c>
      <c r="X249" s="91" t="e">
        <f>IF((W249=0)," ",U249/W249)</f>
        <v>#N/A</v>
      </c>
      <c r="Y249" s="92" t="e">
        <f>IF(AND(SUM(BB249:BE249)=0,OR(E249=0,E249=" ",SUM(BB246:BE249)=0))," ",SUM(BB249:BE249))</f>
        <v>#N/A</v>
      </c>
      <c r="Z249" s="93" t="str">
        <f>IF(ISERROR(RANK(Y249,Y246:Y249,0))=TRUE," ",IF(OR(AND(I249="x",L249="x"),AND(I249="x",O249="x"),AND(L249="x",O249="x")),0,RANK(Y249,Y246:Y249,0)))</f>
        <v xml:space="preserve"> </v>
      </c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3"/>
      <c r="AP249" s="3"/>
      <c r="AQ249" s="3"/>
      <c r="AR249" s="3"/>
      <c r="AS249" s="2"/>
      <c r="AT249" s="2"/>
      <c r="AU249" s="2"/>
      <c r="AV249" s="2"/>
      <c r="AW249" s="2"/>
      <c r="AX249" s="2"/>
      <c r="AY249" s="2"/>
      <c r="AZ249" s="2"/>
      <c r="BB249" s="39" t="e">
        <f>IF(OR(I249="x",I249="X",I249=""),0,IF(I249=3,2,1))</f>
        <v>#N/A</v>
      </c>
      <c r="BC249" s="39" t="e">
        <f>IF(OR(L249="x",L249="X",L249=""),0,IF(L249=3,2,1))</f>
        <v>#N/A</v>
      </c>
      <c r="BD249" s="39" t="e">
        <f>IF(OR(O249="x",O249="X",O249=""),0,IF(O249=3,2,1))</f>
        <v>#N/A</v>
      </c>
      <c r="BE249" s="39"/>
      <c r="BG249" s="62" t="e">
        <f>IF(OR(I249="x",I249="X"),0,I249)</f>
        <v>#N/A</v>
      </c>
      <c r="BH249" s="62" t="e">
        <f>IF(OR(L249="x",L249="X"),0,L249)</f>
        <v>#N/A</v>
      </c>
      <c r="BI249" s="62" t="e">
        <f>IF(OR(O249="x",O249="X"),0,O249)</f>
        <v>#N/A</v>
      </c>
      <c r="BJ249" s="62"/>
      <c r="BK249" s="63"/>
      <c r="BL249" s="62" t="e">
        <f>IF(OR(K249="x",K249="X"),0,K249)</f>
        <v>#N/A</v>
      </c>
      <c r="BM249" s="62" t="e">
        <f>IF(OR(N249="x",N249="X"),0,N249)</f>
        <v>#N/A</v>
      </c>
      <c r="BN249" s="62" t="e">
        <f>IF(OR(Q249="x",Q249="X"),0,Q249)</f>
        <v>#N/A</v>
      </c>
      <c r="BO249" s="62"/>
      <c r="BP249" s="41"/>
    </row>
    <row r="250" spans="1:68" ht="45.75" thickBot="1">
      <c r="A250" s="11" t="str">
        <f>CONCATENATE(E245," 3-4")</f>
        <v>X 3-4</v>
      </c>
    </row>
    <row r="251" spans="1:68" s="15" customFormat="1" ht="90.75" thickBot="1">
      <c r="A251" s="11" t="str">
        <f>CONCATENATE(E251," 1-2")</f>
        <v>X 1-2</v>
      </c>
      <c r="C251" s="28" t="str">
        <f>IF(C245="X","X",IF(C245-$B$1&gt;=[1]vylosovanie!$O$2,"X",C245+1))</f>
        <v>X</v>
      </c>
      <c r="D251" s="2" t="s">
        <v>6</v>
      </c>
      <c r="E251" s="29" t="str">
        <f>IF(C251="X","X",VLOOKUP(C251,[1]vylosovanie!$T$10:$U$99,2,0))</f>
        <v>X</v>
      </c>
      <c r="F251" s="30" t="s">
        <v>7</v>
      </c>
      <c r="G251" s="6" t="s">
        <v>8</v>
      </c>
      <c r="H251" s="6" t="s">
        <v>9</v>
      </c>
      <c r="I251" s="31">
        <v>1</v>
      </c>
      <c r="J251" s="32"/>
      <c r="K251" s="33"/>
      <c r="L251" s="31">
        <v>2</v>
      </c>
      <c r="M251" s="32"/>
      <c r="N251" s="33"/>
      <c r="O251" s="31">
        <v>3</v>
      </c>
      <c r="P251" s="32"/>
      <c r="Q251" s="33"/>
      <c r="R251" s="31">
        <v>4</v>
      </c>
      <c r="S251" s="32"/>
      <c r="T251" s="33"/>
      <c r="U251" s="34" t="s">
        <v>10</v>
      </c>
      <c r="V251" s="35"/>
      <c r="W251" s="36"/>
      <c r="X251" s="37" t="s">
        <v>11</v>
      </c>
      <c r="Y251" s="37" t="s">
        <v>12</v>
      </c>
      <c r="Z251" s="37" t="s">
        <v>13</v>
      </c>
      <c r="AA251" s="2" t="s">
        <v>14</v>
      </c>
      <c r="AB251" s="2"/>
      <c r="AD251" s="2" t="str">
        <f>IF(C251&lt;10,0,"")</f>
        <v/>
      </c>
      <c r="AE251" s="2" t="s">
        <v>15</v>
      </c>
      <c r="AF251" s="2"/>
      <c r="AG251" s="38" t="s">
        <v>16</v>
      </c>
      <c r="AH251" s="39" t="s">
        <v>17</v>
      </c>
      <c r="AI251" s="39" t="s">
        <v>18</v>
      </c>
      <c r="AJ251" s="39" t="s">
        <v>19</v>
      </c>
      <c r="AK251" s="39" t="s">
        <v>20</v>
      </c>
      <c r="AL251" s="39" t="s">
        <v>20</v>
      </c>
      <c r="AM251" s="39" t="s">
        <v>21</v>
      </c>
      <c r="AN251" s="10"/>
      <c r="AO251" s="40"/>
      <c r="AP251" s="40" t="str">
        <f>IF(C251&lt;10,0,"")</f>
        <v/>
      </c>
      <c r="AQ251" s="2" t="s">
        <v>15</v>
      </c>
      <c r="AR251" s="40"/>
      <c r="AS251" s="38" t="s">
        <v>16</v>
      </c>
      <c r="AT251" s="39" t="s">
        <v>17</v>
      </c>
      <c r="AU251" s="39" t="s">
        <v>18</v>
      </c>
      <c r="AV251" s="39" t="s">
        <v>19</v>
      </c>
      <c r="AW251" s="39" t="s">
        <v>20</v>
      </c>
      <c r="AX251" s="39" t="s">
        <v>20</v>
      </c>
      <c r="AY251" s="39" t="s">
        <v>21</v>
      </c>
      <c r="AZ251" s="10"/>
      <c r="BB251" s="6">
        <v>1</v>
      </c>
      <c r="BC251" s="6">
        <v>2</v>
      </c>
      <c r="BD251" s="6">
        <v>3</v>
      </c>
      <c r="BE251" s="6">
        <v>4</v>
      </c>
      <c r="BG251" s="15" t="s">
        <v>22</v>
      </c>
      <c r="BI251" s="8"/>
      <c r="BJ251" s="41"/>
      <c r="BK251" s="42"/>
      <c r="BL251" s="15" t="s">
        <v>23</v>
      </c>
      <c r="BN251" s="8"/>
      <c r="BO251" s="41"/>
      <c r="BP251" s="41"/>
    </row>
    <row r="252" spans="1:68" s="15" customFormat="1" ht="45.75" thickBot="1">
      <c r="A252" s="11" t="str">
        <f>CONCATENATE(E251," 1-3")</f>
        <v>X 1-3</v>
      </c>
      <c r="B252" s="15" t="str">
        <f>CONCATENATE(E251,D252)</f>
        <v>X1</v>
      </c>
      <c r="C252" s="43" t="str">
        <f>$E$1</f>
        <v>MŽ</v>
      </c>
      <c r="D252" s="44">
        <v>1</v>
      </c>
      <c r="E252" s="45" t="str">
        <f>IF(ISERROR(VLOOKUP($B252,[1]vylosovanie!$C$10:$M$269,8,0))=TRUE," ",VLOOKUP($B252,[1]vylosovanie!$C$10:$M$269,8,0))</f>
        <v xml:space="preserve"> </v>
      </c>
      <c r="F252" s="45" t="str">
        <f>IF(ISERROR(VLOOKUP($B252,[1]vylosovanie!$C$10:$M$269,9,0))=TRUE," ",VLOOKUP($B252,[1]vylosovanie!$C$10:$M$269,9,0))</f>
        <v xml:space="preserve"> </v>
      </c>
      <c r="G252" s="45" t="str">
        <f>IF(ISERROR(VLOOKUP($B252,[1]vylosovanie!$C$10:$M$269,10,0))=TRUE," ",VLOOKUP($B252,[1]vylosovanie!$C$10:$M$269,10,0))</f>
        <v xml:space="preserve"> </v>
      </c>
      <c r="H252" s="45" t="str">
        <f>IF(ISERROR(VLOOKUP($B252,[1]vylosovanie!$C$10:$M$269,11,0))=TRUE," ",VLOOKUP($B252,[1]vylosovanie!$C$10:$M$269,11,0))</f>
        <v xml:space="preserve"> </v>
      </c>
      <c r="I252" s="46"/>
      <c r="J252" s="47"/>
      <c r="K252" s="48"/>
      <c r="L252" s="49" t="e">
        <f>VLOOKUP(A251,'[1]zapisy skupiny'!$A$5:$AA$6403,26,0)</f>
        <v>#N/A</v>
      </c>
      <c r="M252" s="50" t="s">
        <v>24</v>
      </c>
      <c r="N252" s="51" t="e">
        <f>VLOOKUP(A251,'[1]zapisy skupiny'!$A$5:$AA$6403,27,0)</f>
        <v>#N/A</v>
      </c>
      <c r="O252" s="49" t="e">
        <f>VLOOKUP(A252,'[1]zapisy skupiny'!$A$5:$AA$6403,26,0)</f>
        <v>#N/A</v>
      </c>
      <c r="P252" s="50" t="s">
        <v>24</v>
      </c>
      <c r="Q252" s="51" t="e">
        <f>VLOOKUP(A252,'[1]zapisy skupiny'!$A$5:$AA$6403,27,0)</f>
        <v>#N/A</v>
      </c>
      <c r="R252" s="49" t="e">
        <f>VLOOKUP(A253,'[1]zapisy skupiny'!$A$5:$AA$6403,26,0)</f>
        <v>#N/A</v>
      </c>
      <c r="S252" s="50" t="s">
        <v>24</v>
      </c>
      <c r="T252" s="52" t="e">
        <f>VLOOKUP(A253,'[1]zapisy skupiny'!$A$5:$AA$6403,27,0)</f>
        <v>#N/A</v>
      </c>
      <c r="U252" s="53" t="e">
        <f>SUM(BG252:BJ252)</f>
        <v>#N/A</v>
      </c>
      <c r="V252" s="54" t="s">
        <v>24</v>
      </c>
      <c r="W252" s="53" t="e">
        <f>SUM(BL252:BO252)</f>
        <v>#N/A</v>
      </c>
      <c r="X252" s="55" t="e">
        <f>IF((W252=0)," ",U252/W252)</f>
        <v>#N/A</v>
      </c>
      <c r="Y252" s="56" t="e">
        <f>IF(AND(SUM(BB252:BE252)=0,OR(E252=0,E252=" ",SUM(BB252:BE255)=0))," ",SUM(BB252:BE252))</f>
        <v>#N/A</v>
      </c>
      <c r="Z252" s="57" t="str">
        <f>IF(ISERROR(RANK(Y252,Y252:Y255,0))=TRUE," ",IF(OR(AND(O252="x",L252="x"),AND(L252="x",R252="x"),AND(R252="x",O252="x")),0,RANK(Y252,Y252:Y255,0)))</f>
        <v xml:space="preserve"> </v>
      </c>
      <c r="AA252" s="15" t="s">
        <v>25</v>
      </c>
      <c r="AB252" s="2" t="s">
        <v>26</v>
      </c>
      <c r="AC252" s="2"/>
      <c r="AD252" s="2"/>
      <c r="AE252" s="2" t="str">
        <f>CONCATENATE(4,1,AD251,C251,1)</f>
        <v>41X1</v>
      </c>
      <c r="AF252" s="2" t="str">
        <f>E251</f>
        <v>X</v>
      </c>
      <c r="AG252" s="58">
        <f>IF(C251="X",0,AG247+1)</f>
        <v>0</v>
      </c>
      <c r="AH252" s="58"/>
      <c r="AI252" s="59" t="s">
        <v>27</v>
      </c>
      <c r="AJ252" s="58"/>
      <c r="AK252" s="60" t="e">
        <f>VLOOKUP(CONCATENATE(AF252,MID(AI252,2,1)),[1]vylosovanie!$C$10:$J$209,8,0)</f>
        <v>#N/A</v>
      </c>
      <c r="AL252" s="60" t="e">
        <f>VLOOKUP(CONCATENATE(AF252,RIGHT(AI252,1)),[1]vylosovanie!$C$10:$J$209,8,0)</f>
        <v>#N/A</v>
      </c>
      <c r="AM252" s="58" t="e">
        <f>VLOOKUP(CONCATENATE(AF252,VLOOKUP(AI252,$BU$6:$BV$11,2,0)),[1]vylosovanie!$C$10:$J$209,8,0)</f>
        <v>#N/A</v>
      </c>
      <c r="AN252" s="8"/>
      <c r="AO252" s="61"/>
      <c r="AP252" s="61"/>
      <c r="AQ252" s="61" t="str">
        <f>CONCATENATE(4,1,AD251,C251,2)</f>
        <v>41X2</v>
      </c>
      <c r="AR252" s="61" t="str">
        <f>E251</f>
        <v>X</v>
      </c>
      <c r="AS252" s="58">
        <f>IF(AG252=0,0,AG252+1)</f>
        <v>0</v>
      </c>
      <c r="AT252" s="58"/>
      <c r="AU252" s="58" t="s">
        <v>28</v>
      </c>
      <c r="AV252" s="58"/>
      <c r="AW252" s="60" t="e">
        <f>VLOOKUP(CONCATENATE(AR252,MID(AU252,2,1)),[1]vylosovanie!$C$10:$J$209,8,0)</f>
        <v>#N/A</v>
      </c>
      <c r="AX252" s="60" t="e">
        <f>VLOOKUP(CONCATENATE(AR252,RIGHT(AU252,1)),[1]vylosovanie!$C$10:$J$209,8,0)</f>
        <v>#N/A</v>
      </c>
      <c r="AY252" s="58" t="e">
        <f>VLOOKUP(CONCATENATE(AR252,VLOOKUP(AU252,$BU$6:$BV$11,2,0)),[1]vylosovanie!$C$10:$J$209,8,0)</f>
        <v>#N/A</v>
      </c>
      <c r="AZ252" s="8"/>
      <c r="BB252" s="39"/>
      <c r="BC252" s="39" t="e">
        <f>IF(OR(L252="x",L252="X",L252=""),0,IF(L252=3,2,1))</f>
        <v>#N/A</v>
      </c>
      <c r="BD252" s="39" t="e">
        <f>IF(OR(O252="x",O252="X",O252=""),0,IF(O252=3,2,1))</f>
        <v>#N/A</v>
      </c>
      <c r="BE252" s="39" t="e">
        <f>IF(OR(R252="x",R252="X",R252=""),0,IF(R252=3,2,1))</f>
        <v>#N/A</v>
      </c>
      <c r="BG252" s="62"/>
      <c r="BH252" s="62" t="e">
        <f>IF(OR(L252="x",L252="X"),0,L252)</f>
        <v>#N/A</v>
      </c>
      <c r="BI252" s="62" t="e">
        <f>IF(OR(O252="x",O252="X"),0,O252)</f>
        <v>#N/A</v>
      </c>
      <c r="BJ252" s="62" t="e">
        <f>IF(OR(R252="x",R252="X"),0,R252)</f>
        <v>#N/A</v>
      </c>
      <c r="BK252" s="63"/>
      <c r="BL252" s="62"/>
      <c r="BM252" s="62" t="e">
        <f>IF(OR(N252="x",N252="X"),0,N252)</f>
        <v>#N/A</v>
      </c>
      <c r="BN252" s="62" t="e">
        <f>IF(OR(Q252="x",Q252="X"),0,Q252)</f>
        <v>#N/A</v>
      </c>
      <c r="BO252" s="62" t="e">
        <f>IF(OR(T252="x",T252="X"),0,T252)</f>
        <v>#N/A</v>
      </c>
      <c r="BP252" s="41"/>
    </row>
    <row r="253" spans="1:68" s="15" customFormat="1" ht="45.75" thickBot="1">
      <c r="A253" s="11" t="str">
        <f>CONCATENATE(E251," 1-4")</f>
        <v>X 1-4</v>
      </c>
      <c r="B253" s="15" t="str">
        <f>CONCATENATE(E251,D253)</f>
        <v>X2</v>
      </c>
      <c r="C253" s="43"/>
      <c r="D253" s="44">
        <v>2</v>
      </c>
      <c r="E253" s="45" t="str">
        <f>IF(ISERROR(VLOOKUP($B253,[1]vylosovanie!$C$10:$M$269,8,0))=TRUE," ",VLOOKUP($B253,[1]vylosovanie!$C$10:$M$269,8,0))</f>
        <v xml:space="preserve"> </v>
      </c>
      <c r="F253" s="45" t="str">
        <f>IF(ISERROR(VLOOKUP($B253,[1]vylosovanie!$C$10:$M$269,9,0))=TRUE," ",VLOOKUP($B253,[1]vylosovanie!$C$10:$M$269,9,0))</f>
        <v xml:space="preserve"> </v>
      </c>
      <c r="G253" s="45" t="str">
        <f>IF(ISERROR(VLOOKUP($B253,[1]vylosovanie!$C$10:$M$269,10,0))=TRUE," ",VLOOKUP($B253,[1]vylosovanie!$C$10:$M$269,10,0))</f>
        <v xml:space="preserve"> </v>
      </c>
      <c r="H253" s="45" t="str">
        <f>IF(ISERROR(VLOOKUP($B253,[1]vylosovanie!$C$10:$M$269,11,0))=TRUE," ",VLOOKUP($B253,[1]vylosovanie!$C$10:$M$269,11,0))</f>
        <v xml:space="preserve"> </v>
      </c>
      <c r="I253" s="64" t="e">
        <f>N252</f>
        <v>#N/A</v>
      </c>
      <c r="J253" s="65" t="s">
        <v>24</v>
      </c>
      <c r="K253" s="66" t="e">
        <f>L252</f>
        <v>#N/A</v>
      </c>
      <c r="L253" s="67"/>
      <c r="M253" s="68"/>
      <c r="N253" s="69"/>
      <c r="O253" s="70" t="e">
        <f>VLOOKUP(A254,'[1]zapisy skupiny'!$A$5:$AA$6403,26,0)</f>
        <v>#N/A</v>
      </c>
      <c r="P253" s="65" t="s">
        <v>24</v>
      </c>
      <c r="Q253" s="71" t="e">
        <f>VLOOKUP(A254,'[1]zapisy skupiny'!$A$5:$AA$6403,27,0)</f>
        <v>#N/A</v>
      </c>
      <c r="R253" s="70" t="e">
        <f>VLOOKUP(A255,'[1]zapisy skupiny'!$A$5:$AA$6403,26,0)</f>
        <v>#N/A</v>
      </c>
      <c r="S253" s="65" t="s">
        <v>24</v>
      </c>
      <c r="T253" s="72" t="e">
        <f>VLOOKUP(A255,'[1]zapisy skupiny'!$A$5:$AA$6403,27,0)</f>
        <v>#N/A</v>
      </c>
      <c r="U253" s="73" t="e">
        <f>SUM(BG253:BJ253)</f>
        <v>#N/A</v>
      </c>
      <c r="V253" s="74" t="s">
        <v>24</v>
      </c>
      <c r="W253" s="73" t="e">
        <f>SUM(BL253:BO253)</f>
        <v>#N/A</v>
      </c>
      <c r="X253" s="75" t="e">
        <f>IF((W253=0)," ",U253/W253)</f>
        <v>#N/A</v>
      </c>
      <c r="Y253" s="76" t="e">
        <f>IF(AND(SUM(BB253:BE253)=0,OR(E253=0,E253=" ",SUM(BB252:BE255)=0))," ",SUM(BB253:BE253))</f>
        <v>#N/A</v>
      </c>
      <c r="Z253" s="77" t="str">
        <f>IF(ISERROR(RANK(Y253,Y252:Y255,0))=TRUE," ",IF(OR(AND(I253="x",O253="x"),AND(I253="x",R253="x"),AND(R253="x",O253="x")),0,RANK(Y253,Y252:Y255,0)))</f>
        <v xml:space="preserve"> </v>
      </c>
      <c r="AA253" s="15" t="s">
        <v>29</v>
      </c>
      <c r="AB253" s="2" t="s">
        <v>30</v>
      </c>
      <c r="AC253" s="2"/>
      <c r="AD253" s="2"/>
      <c r="AE253" s="2" t="str">
        <f>CONCATENATE(4,2,AD251,C251,1)</f>
        <v>42X1</v>
      </c>
      <c r="AF253" s="2" t="str">
        <f>E251</f>
        <v>X</v>
      </c>
      <c r="AG253" s="58">
        <f>IF(AS252=0,0,AS252+1)</f>
        <v>0</v>
      </c>
      <c r="AH253" s="58"/>
      <c r="AI253" s="58" t="s">
        <v>31</v>
      </c>
      <c r="AJ253" s="58"/>
      <c r="AK253" s="60" t="e">
        <f>VLOOKUP(CONCATENATE(AF253,MID(AI253,2,1)),[1]vylosovanie!$C$10:$J$209,8,0)</f>
        <v>#N/A</v>
      </c>
      <c r="AL253" s="60" t="e">
        <f>VLOOKUP(CONCATENATE(AF253,RIGHT(AI253,1)),[1]vylosovanie!$C$10:$J$209,8,0)</f>
        <v>#N/A</v>
      </c>
      <c r="AM253" s="58" t="e">
        <f>VLOOKUP(CONCATENATE(AF253,VLOOKUP(AI253,$BU$6:$BV$11,2,0)),[1]vylosovanie!$C$10:$J$209,8,0)</f>
        <v>#N/A</v>
      </c>
      <c r="AN253" s="8"/>
      <c r="AO253" s="61"/>
      <c r="AP253" s="61"/>
      <c r="AQ253" s="61" t="str">
        <f>CONCATENATE(4,2,AD251,C251,2)</f>
        <v>42X2</v>
      </c>
      <c r="AR253" s="61" t="str">
        <f>E251</f>
        <v>X</v>
      </c>
      <c r="AS253" s="58">
        <f>IF(AG253=0,0,AG253+1)</f>
        <v>0</v>
      </c>
      <c r="AT253" s="58"/>
      <c r="AU253" s="58" t="s">
        <v>32</v>
      </c>
      <c r="AV253" s="58"/>
      <c r="AW253" s="60" t="e">
        <f>VLOOKUP(CONCATENATE(AR253,MID(AU253,2,1)),[1]vylosovanie!$C$10:$J$209,8,0)</f>
        <v>#N/A</v>
      </c>
      <c r="AX253" s="60" t="e">
        <f>VLOOKUP(CONCATENATE(AR253,RIGHT(AU253,1)),[1]vylosovanie!$C$10:$J$209,8,0)</f>
        <v>#N/A</v>
      </c>
      <c r="AY253" s="58" t="e">
        <f>VLOOKUP(CONCATENATE(AR253,VLOOKUP(AU253,$BU$6:$BV$11,2,0)),[1]vylosovanie!$C$10:$J$209,8,0)</f>
        <v>#N/A</v>
      </c>
      <c r="AZ253" s="8"/>
      <c r="BB253" s="39" t="e">
        <f>IF(OR(I253="x",I253="X",I253=""),0,IF(I253=3,2,1))</f>
        <v>#N/A</v>
      </c>
      <c r="BC253" s="39"/>
      <c r="BD253" s="39" t="e">
        <f>IF(OR(O253="x",O253="X",O253=""),0,IF(O253=3,2,1))</f>
        <v>#N/A</v>
      </c>
      <c r="BE253" s="39" t="e">
        <f>IF(OR(R253="x",R253="X",R253=""),0,IF(R253=3,2,1))</f>
        <v>#N/A</v>
      </c>
      <c r="BG253" s="62" t="e">
        <f>IF(OR(I253="x",I253="X"),0,I253)</f>
        <v>#N/A</v>
      </c>
      <c r="BH253" s="62"/>
      <c r="BI253" s="62" t="e">
        <f>IF(OR(O253="x",O253="X"),0,O253)</f>
        <v>#N/A</v>
      </c>
      <c r="BJ253" s="62" t="e">
        <f>IF(OR(R253="x",R253="X"),0,R253)</f>
        <v>#N/A</v>
      </c>
      <c r="BK253" s="63"/>
      <c r="BL253" s="62" t="e">
        <f>IF(OR(K253="x",K253="X"),0,K253)</f>
        <v>#N/A</v>
      </c>
      <c r="BM253" s="62"/>
      <c r="BN253" s="62" t="e">
        <f>IF(OR(Q253="x",Q253="X"),0,Q253)</f>
        <v>#N/A</v>
      </c>
      <c r="BO253" s="62" t="e">
        <f>IF(OR(T253="x",T253="X"),0,T253)</f>
        <v>#N/A</v>
      </c>
      <c r="BP253" s="41"/>
    </row>
    <row r="254" spans="1:68" s="15" customFormat="1" ht="45.75" thickBot="1">
      <c r="A254" s="11" t="str">
        <f>CONCATENATE(E251," 2-3")</f>
        <v>X 2-3</v>
      </c>
      <c r="B254" s="15" t="str">
        <f>CONCATENATE(E251,D254)</f>
        <v>X3</v>
      </c>
      <c r="C254" s="43"/>
      <c r="D254" s="44">
        <v>3</v>
      </c>
      <c r="E254" s="45" t="str">
        <f>IF(ISERROR(VLOOKUP($B254,[1]vylosovanie!$C$10:$M$269,8,0))=TRUE," ",VLOOKUP($B254,[1]vylosovanie!$C$10:$M$269,8,0))</f>
        <v xml:space="preserve"> </v>
      </c>
      <c r="F254" s="45" t="str">
        <f>IF(ISERROR(VLOOKUP($B254,[1]vylosovanie!$C$10:$M$269,9,0))=TRUE," ",VLOOKUP($B254,[1]vylosovanie!$C$10:$M$269,9,0))</f>
        <v xml:space="preserve"> </v>
      </c>
      <c r="G254" s="45" t="str">
        <f>IF(ISERROR(VLOOKUP($B254,[1]vylosovanie!$C$10:$M$269,10,0))=TRUE," ",VLOOKUP($B254,[1]vylosovanie!$C$10:$M$269,10,0))</f>
        <v xml:space="preserve"> </v>
      </c>
      <c r="H254" s="45" t="str">
        <f>IF(ISERROR(VLOOKUP($B254,[1]vylosovanie!$C$10:$M$269,11,0))=TRUE," ",VLOOKUP($B254,[1]vylosovanie!$C$10:$M$269,11,0))</f>
        <v xml:space="preserve"> </v>
      </c>
      <c r="I254" s="64" t="e">
        <f>Q252</f>
        <v>#N/A</v>
      </c>
      <c r="J254" s="65" t="s">
        <v>24</v>
      </c>
      <c r="K254" s="66" t="e">
        <f>O252</f>
        <v>#N/A</v>
      </c>
      <c r="L254" s="78" t="e">
        <f>Q253</f>
        <v>#N/A</v>
      </c>
      <c r="M254" s="79" t="s">
        <v>24</v>
      </c>
      <c r="N254" s="80" t="e">
        <f>O253</f>
        <v>#N/A</v>
      </c>
      <c r="O254" s="67"/>
      <c r="P254" s="68"/>
      <c r="Q254" s="69"/>
      <c r="R254" s="70" t="e">
        <f>VLOOKUP(A256,'[1]zapisy skupiny'!$A$5:$AA$6403,26,0)</f>
        <v>#N/A</v>
      </c>
      <c r="S254" s="65" t="s">
        <v>24</v>
      </c>
      <c r="T254" s="72" t="e">
        <f>VLOOKUP(A256,'[1]zapisy skupiny'!$A$5:$AA$6403,27,0)</f>
        <v>#N/A</v>
      </c>
      <c r="U254" s="73" t="e">
        <f>SUM(BG254:BJ254)</f>
        <v>#N/A</v>
      </c>
      <c r="V254" s="74" t="s">
        <v>24</v>
      </c>
      <c r="W254" s="73" t="e">
        <f>SUM(BL254:BO254)</f>
        <v>#N/A</v>
      </c>
      <c r="X254" s="75" t="e">
        <f>IF((W254=0)," ",U254/W254)</f>
        <v>#N/A</v>
      </c>
      <c r="Y254" s="76" t="e">
        <f>IF(AND(SUM(BB254:BE254)=0,OR(E254=0,E254=" ",SUM(BB252:BE255)=0))," ",SUM(BB254:BE254))</f>
        <v>#N/A</v>
      </c>
      <c r="Z254" s="77" t="str">
        <f>IF(ISERROR(RANK(Y254,Y252:Y255,0))=TRUE," ",IF(OR(AND(I254="x",L254="x"),AND(I254="x",R254="x"),AND(L254="x",R254="x")),0,RANK(Y254,Y252:Y255,0)))</f>
        <v xml:space="preserve"> </v>
      </c>
      <c r="AA254" s="15" t="s">
        <v>33</v>
      </c>
      <c r="AB254" s="2" t="s">
        <v>34</v>
      </c>
      <c r="AC254" s="2"/>
      <c r="AD254" s="2"/>
      <c r="AE254" s="2" t="str">
        <f>CONCATENATE(4,3,AD251,C251,1)</f>
        <v>43X1</v>
      </c>
      <c r="AF254" s="2" t="str">
        <f>E251</f>
        <v>X</v>
      </c>
      <c r="AG254" s="58">
        <f>IF(AS253=0,0,AS253+1)</f>
        <v>0</v>
      </c>
      <c r="AH254" s="58"/>
      <c r="AI254" s="58" t="s">
        <v>35</v>
      </c>
      <c r="AJ254" s="58"/>
      <c r="AK254" s="60" t="e">
        <f>VLOOKUP(CONCATENATE(AF254,MID(AI254,2,1)),[1]vylosovanie!$C$10:$J$209,8,0)</f>
        <v>#N/A</v>
      </c>
      <c r="AL254" s="60" t="e">
        <f>VLOOKUP(CONCATENATE(AF254,RIGHT(AI254,1)),[1]vylosovanie!$C$10:$J$209,8,0)</f>
        <v>#N/A</v>
      </c>
      <c r="AM254" s="58" t="e">
        <f>VLOOKUP(CONCATENATE(AF254,VLOOKUP(AI254,$BU$6:$BV$11,2,0)),[1]vylosovanie!$C$10:$J$209,8,0)</f>
        <v>#N/A</v>
      </c>
      <c r="AN254" s="8"/>
      <c r="AO254" s="61"/>
      <c r="AP254" s="61"/>
      <c r="AQ254" s="61" t="str">
        <f>CONCATENATE(4,3,AD251,C251,2)</f>
        <v>43X2</v>
      </c>
      <c r="AR254" s="61" t="str">
        <f>E251</f>
        <v>X</v>
      </c>
      <c r="AS254" s="58">
        <f>IF(AG254=0,0,AG254+1)</f>
        <v>0</v>
      </c>
      <c r="AT254" s="58"/>
      <c r="AU254" s="58" t="s">
        <v>36</v>
      </c>
      <c r="AV254" s="58"/>
      <c r="AW254" s="60" t="e">
        <f>VLOOKUP(CONCATENATE(AR254,MID(AU254,2,1)),[1]vylosovanie!$C$10:$J$209,8,0)</f>
        <v>#N/A</v>
      </c>
      <c r="AX254" s="60" t="e">
        <f>VLOOKUP(CONCATENATE(AR254,RIGHT(AU254,1)),[1]vylosovanie!$C$10:$J$209,8,0)</f>
        <v>#N/A</v>
      </c>
      <c r="AY254" s="58" t="e">
        <f>VLOOKUP(CONCATENATE(AR254,VLOOKUP(AU254,$BU$6:$BV$11,2,0)),[1]vylosovanie!$C$10:$J$209,8,0)</f>
        <v>#N/A</v>
      </c>
      <c r="AZ254" s="8"/>
      <c r="BB254" s="39" t="e">
        <f>IF(OR(I254="x",I254="X",I254=""),0,IF(I254=3,2,1))</f>
        <v>#N/A</v>
      </c>
      <c r="BC254" s="39" t="e">
        <f>IF(OR(L254="x",L254="X",L254=""),0,IF(L254=3,2,1))</f>
        <v>#N/A</v>
      </c>
      <c r="BD254" s="39"/>
      <c r="BE254" s="39" t="e">
        <f>IF(OR(R254="x",R254="X",R254=""),0,IF(R254=3,2,1))</f>
        <v>#N/A</v>
      </c>
      <c r="BG254" s="62" t="e">
        <f>IF(OR(I254="x",I254="X"),0,I254)</f>
        <v>#N/A</v>
      </c>
      <c r="BH254" s="62" t="e">
        <f>IF(OR(L254="x",L254="X"),0,L254)</f>
        <v>#N/A</v>
      </c>
      <c r="BI254" s="62"/>
      <c r="BJ254" s="62" t="e">
        <f>IF(OR(R254="x",R254="X"),0,R254)</f>
        <v>#N/A</v>
      </c>
      <c r="BK254" s="63"/>
      <c r="BL254" s="62" t="e">
        <f>IF(OR(K254="x",K254="X"),0,K254)</f>
        <v>#N/A</v>
      </c>
      <c r="BM254" s="62" t="e">
        <f>IF(OR(N254="x",N254="X"),0,N254)</f>
        <v>#N/A</v>
      </c>
      <c r="BN254" s="62"/>
      <c r="BO254" s="62" t="e">
        <f>IF(OR(T254="x",T254="X"),0,T254)</f>
        <v>#N/A</v>
      </c>
      <c r="BP254" s="41"/>
    </row>
    <row r="255" spans="1:68" s="15" customFormat="1" ht="45.75" thickBot="1">
      <c r="A255" s="11" t="str">
        <f>CONCATENATE(E251," 2-4")</f>
        <v>X 2-4</v>
      </c>
      <c r="B255" s="15" t="str">
        <f>CONCATENATE(E251,D255)</f>
        <v>X4</v>
      </c>
      <c r="C255" s="43"/>
      <c r="D255" s="44">
        <v>4</v>
      </c>
      <c r="E255" s="45" t="str">
        <f>IF(ISERROR(VLOOKUP($B255,[1]vylosovanie!$C$10:$M$269,8,0))=TRUE," ",VLOOKUP($B255,[1]vylosovanie!$C$10:$M$269,8,0))</f>
        <v xml:space="preserve"> </v>
      </c>
      <c r="F255" s="45" t="str">
        <f>IF(ISERROR(VLOOKUP($B255,[1]vylosovanie!$C$10:$M$269,9,0))=TRUE," ",VLOOKUP($B255,[1]vylosovanie!$C$10:$M$269,9,0))</f>
        <v xml:space="preserve"> </v>
      </c>
      <c r="G255" s="45" t="str">
        <f>IF(ISERROR(VLOOKUP($B255,[1]vylosovanie!$C$10:$M$269,10,0))=TRUE," ",VLOOKUP($B255,[1]vylosovanie!$C$10:$M$269,10,0))</f>
        <v xml:space="preserve"> </v>
      </c>
      <c r="H255" s="45" t="str">
        <f>IF(ISERROR(VLOOKUP($B255,[1]vylosovanie!$C$10:$M$269,11,0))=TRUE," ",VLOOKUP($B255,[1]vylosovanie!$C$10:$M$269,11,0))</f>
        <v xml:space="preserve"> </v>
      </c>
      <c r="I255" s="81" t="e">
        <f>T252</f>
        <v>#N/A</v>
      </c>
      <c r="J255" s="82" t="s">
        <v>24</v>
      </c>
      <c r="K255" s="83" t="e">
        <f>R252</f>
        <v>#N/A</v>
      </c>
      <c r="L255" s="84" t="e">
        <f>T253</f>
        <v>#N/A</v>
      </c>
      <c r="M255" s="85" t="s">
        <v>24</v>
      </c>
      <c r="N255" s="86" t="e">
        <f>R253</f>
        <v>#N/A</v>
      </c>
      <c r="O255" s="84" t="e">
        <f>T254</f>
        <v>#N/A</v>
      </c>
      <c r="P255" s="85" t="s">
        <v>24</v>
      </c>
      <c r="Q255" s="86" t="e">
        <f>R254</f>
        <v>#N/A</v>
      </c>
      <c r="R255" s="87"/>
      <c r="S255" s="88"/>
      <c r="T255" s="88"/>
      <c r="U255" s="89" t="e">
        <f>SUM(BG255:BJ255)</f>
        <v>#N/A</v>
      </c>
      <c r="V255" s="90" t="s">
        <v>24</v>
      </c>
      <c r="W255" s="89" t="e">
        <f>SUM(BL255:BO255)</f>
        <v>#N/A</v>
      </c>
      <c r="X255" s="91" t="e">
        <f>IF((W255=0)," ",U255/W255)</f>
        <v>#N/A</v>
      </c>
      <c r="Y255" s="92" t="e">
        <f>IF(AND(SUM(BB255:BE255)=0,OR(E255=0,E255=" ",SUM(BB252:BE255)=0))," ",SUM(BB255:BE255))</f>
        <v>#N/A</v>
      </c>
      <c r="Z255" s="93" t="str">
        <f>IF(ISERROR(RANK(Y255,Y252:Y255,0))=TRUE," ",IF(OR(AND(I255="x",L255="x"),AND(I255="x",O255="x"),AND(L255="x",O255="x")),0,RANK(Y255,Y252:Y255,0)))</f>
        <v xml:space="preserve"> </v>
      </c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3"/>
      <c r="AP255" s="3"/>
      <c r="AQ255" s="3"/>
      <c r="AR255" s="3"/>
      <c r="AS255" s="2"/>
      <c r="AT255" s="2"/>
      <c r="AU255" s="2"/>
      <c r="AV255" s="2"/>
      <c r="AW255" s="2"/>
      <c r="AX255" s="2"/>
      <c r="AY255" s="2"/>
      <c r="AZ255" s="2"/>
      <c r="BB255" s="39" t="e">
        <f>IF(OR(I255="x",I255="X",I255=""),0,IF(I255=3,2,1))</f>
        <v>#N/A</v>
      </c>
      <c r="BC255" s="39" t="e">
        <f>IF(OR(L255="x",L255="X",L255=""),0,IF(L255=3,2,1))</f>
        <v>#N/A</v>
      </c>
      <c r="BD255" s="39" t="e">
        <f>IF(OR(O255="x",O255="X",O255=""),0,IF(O255=3,2,1))</f>
        <v>#N/A</v>
      </c>
      <c r="BE255" s="39"/>
      <c r="BG255" s="62" t="e">
        <f>IF(OR(I255="x",I255="X"),0,I255)</f>
        <v>#N/A</v>
      </c>
      <c r="BH255" s="62" t="e">
        <f>IF(OR(L255="x",L255="X"),0,L255)</f>
        <v>#N/A</v>
      </c>
      <c r="BI255" s="62" t="e">
        <f>IF(OR(O255="x",O255="X"),0,O255)</f>
        <v>#N/A</v>
      </c>
      <c r="BJ255" s="62"/>
      <c r="BK255" s="63"/>
      <c r="BL255" s="62" t="e">
        <f>IF(OR(K255="x",K255="X"),0,K255)</f>
        <v>#N/A</v>
      </c>
      <c r="BM255" s="62" t="e">
        <f>IF(OR(N255="x",N255="X"),0,N255)</f>
        <v>#N/A</v>
      </c>
      <c r="BN255" s="62" t="e">
        <f>IF(OR(Q255="x",Q255="X"),0,Q255)</f>
        <v>#N/A</v>
      </c>
      <c r="BO255" s="62"/>
      <c r="BP255" s="41"/>
    </row>
    <row r="256" spans="1:68" ht="45.75" thickBot="1">
      <c r="A256" s="11" t="str">
        <f>CONCATENATE(E251," 3-4")</f>
        <v>X 3-4</v>
      </c>
    </row>
    <row r="257" spans="1:68" s="15" customFormat="1" ht="90.75" thickBot="1">
      <c r="A257" s="11" t="str">
        <f>CONCATENATE(E257," 1-2")</f>
        <v>X 1-2</v>
      </c>
      <c r="C257" s="28" t="str">
        <f>IF(C251="X","X",IF(C251-$B$1&gt;=[1]vylosovanie!$O$2,"X",C251+1))</f>
        <v>X</v>
      </c>
      <c r="D257" s="2" t="s">
        <v>6</v>
      </c>
      <c r="E257" s="29" t="str">
        <f>IF(C257="X","X",VLOOKUP(C257,[1]vylosovanie!$T$10:$U$99,2,0))</f>
        <v>X</v>
      </c>
      <c r="F257" s="30" t="s">
        <v>7</v>
      </c>
      <c r="G257" s="6" t="s">
        <v>8</v>
      </c>
      <c r="H257" s="6" t="s">
        <v>9</v>
      </c>
      <c r="I257" s="31">
        <v>1</v>
      </c>
      <c r="J257" s="32"/>
      <c r="K257" s="33"/>
      <c r="L257" s="31">
        <v>2</v>
      </c>
      <c r="M257" s="32"/>
      <c r="N257" s="33"/>
      <c r="O257" s="31">
        <v>3</v>
      </c>
      <c r="P257" s="32"/>
      <c r="Q257" s="33"/>
      <c r="R257" s="31">
        <v>4</v>
      </c>
      <c r="S257" s="32"/>
      <c r="T257" s="33"/>
      <c r="U257" s="34" t="s">
        <v>10</v>
      </c>
      <c r="V257" s="35"/>
      <c r="W257" s="36"/>
      <c r="X257" s="37" t="s">
        <v>11</v>
      </c>
      <c r="Y257" s="37" t="s">
        <v>12</v>
      </c>
      <c r="Z257" s="37" t="s">
        <v>13</v>
      </c>
      <c r="AA257" s="2" t="s">
        <v>14</v>
      </c>
      <c r="AB257" s="2"/>
      <c r="AD257" s="2" t="str">
        <f>IF(C257&lt;10,0,"")</f>
        <v/>
      </c>
      <c r="AE257" s="2" t="s">
        <v>15</v>
      </c>
      <c r="AF257" s="2"/>
      <c r="AG257" s="38" t="s">
        <v>16</v>
      </c>
      <c r="AH257" s="39" t="s">
        <v>17</v>
      </c>
      <c r="AI257" s="39" t="s">
        <v>18</v>
      </c>
      <c r="AJ257" s="39" t="s">
        <v>19</v>
      </c>
      <c r="AK257" s="39" t="s">
        <v>20</v>
      </c>
      <c r="AL257" s="39" t="s">
        <v>20</v>
      </c>
      <c r="AM257" s="39" t="s">
        <v>21</v>
      </c>
      <c r="AN257" s="10"/>
      <c r="AO257" s="40"/>
      <c r="AP257" s="40" t="str">
        <f>IF(C257&lt;10,0,"")</f>
        <v/>
      </c>
      <c r="AQ257" s="2" t="s">
        <v>15</v>
      </c>
      <c r="AR257" s="40"/>
      <c r="AS257" s="38" t="s">
        <v>16</v>
      </c>
      <c r="AT257" s="39" t="s">
        <v>17</v>
      </c>
      <c r="AU257" s="39" t="s">
        <v>18</v>
      </c>
      <c r="AV257" s="39" t="s">
        <v>19</v>
      </c>
      <c r="AW257" s="39" t="s">
        <v>20</v>
      </c>
      <c r="AX257" s="39" t="s">
        <v>20</v>
      </c>
      <c r="AY257" s="39" t="s">
        <v>21</v>
      </c>
      <c r="AZ257" s="10"/>
      <c r="BB257" s="6">
        <v>1</v>
      </c>
      <c r="BC257" s="6">
        <v>2</v>
      </c>
      <c r="BD257" s="6">
        <v>3</v>
      </c>
      <c r="BE257" s="6">
        <v>4</v>
      </c>
      <c r="BG257" s="15" t="s">
        <v>22</v>
      </c>
      <c r="BI257" s="8"/>
      <c r="BJ257" s="41"/>
      <c r="BK257" s="42"/>
      <c r="BL257" s="15" t="s">
        <v>23</v>
      </c>
      <c r="BN257" s="8"/>
      <c r="BO257" s="41"/>
      <c r="BP257" s="41"/>
    </row>
    <row r="258" spans="1:68" s="15" customFormat="1" ht="45.75" thickBot="1">
      <c r="A258" s="11" t="str">
        <f>CONCATENATE(E257," 1-3")</f>
        <v>X 1-3</v>
      </c>
      <c r="B258" s="15" t="str">
        <f>CONCATENATE(E257,D258)</f>
        <v>X1</v>
      </c>
      <c r="C258" s="43" t="str">
        <f>$E$1</f>
        <v>MŽ</v>
      </c>
      <c r="D258" s="44">
        <v>1</v>
      </c>
      <c r="E258" s="45" t="str">
        <f>IF(ISERROR(VLOOKUP($B258,[1]vylosovanie!$C$10:$M$269,8,0))=TRUE," ",VLOOKUP($B258,[1]vylosovanie!$C$10:$M$269,8,0))</f>
        <v xml:space="preserve"> </v>
      </c>
      <c r="F258" s="45" t="str">
        <f>IF(ISERROR(VLOOKUP($B258,[1]vylosovanie!$C$10:$M$269,9,0))=TRUE," ",VLOOKUP($B258,[1]vylosovanie!$C$10:$M$269,9,0))</f>
        <v xml:space="preserve"> </v>
      </c>
      <c r="G258" s="45" t="str">
        <f>IF(ISERROR(VLOOKUP($B258,[1]vylosovanie!$C$10:$M$269,10,0))=TRUE," ",VLOOKUP($B258,[1]vylosovanie!$C$10:$M$269,10,0))</f>
        <v xml:space="preserve"> </v>
      </c>
      <c r="H258" s="45" t="str">
        <f>IF(ISERROR(VLOOKUP($B258,[1]vylosovanie!$C$10:$M$269,11,0))=TRUE," ",VLOOKUP($B258,[1]vylosovanie!$C$10:$M$269,11,0))</f>
        <v xml:space="preserve"> </v>
      </c>
      <c r="I258" s="46"/>
      <c r="J258" s="47"/>
      <c r="K258" s="48"/>
      <c r="L258" s="49" t="e">
        <f>VLOOKUP(A257,'[1]zapisy skupiny'!$A$5:$AA$6403,26,0)</f>
        <v>#N/A</v>
      </c>
      <c r="M258" s="50" t="s">
        <v>24</v>
      </c>
      <c r="N258" s="51" t="e">
        <f>VLOOKUP(A257,'[1]zapisy skupiny'!$A$5:$AA$6403,27,0)</f>
        <v>#N/A</v>
      </c>
      <c r="O258" s="49" t="e">
        <f>VLOOKUP(A258,'[1]zapisy skupiny'!$A$5:$AA$6403,26,0)</f>
        <v>#N/A</v>
      </c>
      <c r="P258" s="50" t="s">
        <v>24</v>
      </c>
      <c r="Q258" s="51" t="e">
        <f>VLOOKUP(A258,'[1]zapisy skupiny'!$A$5:$AA$6403,27,0)</f>
        <v>#N/A</v>
      </c>
      <c r="R258" s="49" t="e">
        <f>VLOOKUP(A259,'[1]zapisy skupiny'!$A$5:$AA$6403,26,0)</f>
        <v>#N/A</v>
      </c>
      <c r="S258" s="50" t="s">
        <v>24</v>
      </c>
      <c r="T258" s="52" t="e">
        <f>VLOOKUP(A259,'[1]zapisy skupiny'!$A$5:$AA$6403,27,0)</f>
        <v>#N/A</v>
      </c>
      <c r="U258" s="53" t="e">
        <f>SUM(BG258:BJ258)</f>
        <v>#N/A</v>
      </c>
      <c r="V258" s="54" t="s">
        <v>24</v>
      </c>
      <c r="W258" s="53" t="e">
        <f>SUM(BL258:BO258)</f>
        <v>#N/A</v>
      </c>
      <c r="X258" s="55" t="e">
        <f>IF((W258=0)," ",U258/W258)</f>
        <v>#N/A</v>
      </c>
      <c r="Y258" s="56" t="e">
        <f>IF(AND(SUM(BB258:BE258)=0,OR(E258=0,E258=" ",SUM(BB258:BE261)=0))," ",SUM(BB258:BE258))</f>
        <v>#N/A</v>
      </c>
      <c r="Z258" s="57" t="str">
        <f>IF(ISERROR(RANK(Y258,Y258:Y261,0))=TRUE," ",IF(OR(AND(O258="x",L258="x"),AND(L258="x",R258="x"),AND(R258="x",O258="x")),0,RANK(Y258,Y258:Y261,0)))</f>
        <v xml:space="preserve"> </v>
      </c>
      <c r="AA258" s="15" t="s">
        <v>25</v>
      </c>
      <c r="AB258" s="2" t="s">
        <v>26</v>
      </c>
      <c r="AC258" s="2"/>
      <c r="AD258" s="2"/>
      <c r="AE258" s="2" t="str">
        <f>CONCATENATE(4,1,AD257,C257,1)</f>
        <v>41X1</v>
      </c>
      <c r="AF258" s="2" t="str">
        <f>E257</f>
        <v>X</v>
      </c>
      <c r="AG258" s="58">
        <f>IF(C257="X",0,AG253+1)</f>
        <v>0</v>
      </c>
      <c r="AH258" s="58"/>
      <c r="AI258" s="59" t="s">
        <v>27</v>
      </c>
      <c r="AJ258" s="58"/>
      <c r="AK258" s="60" t="e">
        <f>VLOOKUP(CONCATENATE(AF258,MID(AI258,2,1)),[1]vylosovanie!$C$10:$J$209,8,0)</f>
        <v>#N/A</v>
      </c>
      <c r="AL258" s="60" t="e">
        <f>VLOOKUP(CONCATENATE(AF258,RIGHT(AI258,1)),[1]vylosovanie!$C$10:$J$209,8,0)</f>
        <v>#N/A</v>
      </c>
      <c r="AM258" s="58" t="e">
        <f>VLOOKUP(CONCATENATE(AF258,VLOOKUP(AI258,$BU$6:$BV$11,2,0)),[1]vylosovanie!$C$10:$J$209,8,0)</f>
        <v>#N/A</v>
      </c>
      <c r="AN258" s="8"/>
      <c r="AO258" s="61"/>
      <c r="AP258" s="61"/>
      <c r="AQ258" s="61" t="str">
        <f>CONCATENATE(4,1,AD257,C257,2)</f>
        <v>41X2</v>
      </c>
      <c r="AR258" s="61" t="str">
        <f>E257</f>
        <v>X</v>
      </c>
      <c r="AS258" s="58">
        <f>IF(AG258=0,0,AG258+1)</f>
        <v>0</v>
      </c>
      <c r="AT258" s="58"/>
      <c r="AU258" s="58" t="s">
        <v>28</v>
      </c>
      <c r="AV258" s="58"/>
      <c r="AW258" s="60" t="e">
        <f>VLOOKUP(CONCATENATE(AR258,MID(AU258,2,1)),[1]vylosovanie!$C$10:$J$209,8,0)</f>
        <v>#N/A</v>
      </c>
      <c r="AX258" s="60" t="e">
        <f>VLOOKUP(CONCATENATE(AR258,RIGHT(AU258,1)),[1]vylosovanie!$C$10:$J$209,8,0)</f>
        <v>#N/A</v>
      </c>
      <c r="AY258" s="58" t="e">
        <f>VLOOKUP(CONCATENATE(AR258,VLOOKUP(AU258,$BU$6:$BV$11,2,0)),[1]vylosovanie!$C$10:$J$209,8,0)</f>
        <v>#N/A</v>
      </c>
      <c r="AZ258" s="8"/>
      <c r="BB258" s="39"/>
      <c r="BC258" s="39" t="e">
        <f>IF(OR(L258="x",L258="X",L258=""),0,IF(L258=3,2,1))</f>
        <v>#N/A</v>
      </c>
      <c r="BD258" s="39" t="e">
        <f>IF(OR(O258="x",O258="X",O258=""),0,IF(O258=3,2,1))</f>
        <v>#N/A</v>
      </c>
      <c r="BE258" s="39" t="e">
        <f>IF(OR(R258="x",R258="X",R258=""),0,IF(R258=3,2,1))</f>
        <v>#N/A</v>
      </c>
      <c r="BG258" s="62"/>
      <c r="BH258" s="62" t="e">
        <f>IF(OR(L258="x",L258="X"),0,L258)</f>
        <v>#N/A</v>
      </c>
      <c r="BI258" s="62" t="e">
        <f>IF(OR(O258="x",O258="X"),0,O258)</f>
        <v>#N/A</v>
      </c>
      <c r="BJ258" s="62" t="e">
        <f>IF(OR(R258="x",R258="X"),0,R258)</f>
        <v>#N/A</v>
      </c>
      <c r="BK258" s="63"/>
      <c r="BL258" s="62"/>
      <c r="BM258" s="62" t="e">
        <f>IF(OR(N258="x",N258="X"),0,N258)</f>
        <v>#N/A</v>
      </c>
      <c r="BN258" s="62" t="e">
        <f>IF(OR(Q258="x",Q258="X"),0,Q258)</f>
        <v>#N/A</v>
      </c>
      <c r="BO258" s="62" t="e">
        <f>IF(OR(T258="x",T258="X"),0,T258)</f>
        <v>#N/A</v>
      </c>
      <c r="BP258" s="41"/>
    </row>
    <row r="259" spans="1:68" s="15" customFormat="1" ht="45.75" thickBot="1">
      <c r="A259" s="11" t="str">
        <f>CONCATENATE(E257," 1-4")</f>
        <v>X 1-4</v>
      </c>
      <c r="B259" s="15" t="str">
        <f>CONCATENATE(E257,D259)</f>
        <v>X2</v>
      </c>
      <c r="C259" s="43"/>
      <c r="D259" s="44">
        <v>2</v>
      </c>
      <c r="E259" s="45" t="str">
        <f>IF(ISERROR(VLOOKUP($B259,[1]vylosovanie!$C$10:$M$269,8,0))=TRUE," ",VLOOKUP($B259,[1]vylosovanie!$C$10:$M$269,8,0))</f>
        <v xml:space="preserve"> </v>
      </c>
      <c r="F259" s="45" t="str">
        <f>IF(ISERROR(VLOOKUP($B259,[1]vylosovanie!$C$10:$M$269,9,0))=TRUE," ",VLOOKUP($B259,[1]vylosovanie!$C$10:$M$269,9,0))</f>
        <v xml:space="preserve"> </v>
      </c>
      <c r="G259" s="45" t="str">
        <f>IF(ISERROR(VLOOKUP($B259,[1]vylosovanie!$C$10:$M$269,10,0))=TRUE," ",VLOOKUP($B259,[1]vylosovanie!$C$10:$M$269,10,0))</f>
        <v xml:space="preserve"> </v>
      </c>
      <c r="H259" s="45" t="str">
        <f>IF(ISERROR(VLOOKUP($B259,[1]vylosovanie!$C$10:$M$269,11,0))=TRUE," ",VLOOKUP($B259,[1]vylosovanie!$C$10:$M$269,11,0))</f>
        <v xml:space="preserve"> </v>
      </c>
      <c r="I259" s="64" t="e">
        <f>N258</f>
        <v>#N/A</v>
      </c>
      <c r="J259" s="65" t="s">
        <v>24</v>
      </c>
      <c r="K259" s="66" t="e">
        <f>L258</f>
        <v>#N/A</v>
      </c>
      <c r="L259" s="67"/>
      <c r="M259" s="68"/>
      <c r="N259" s="69"/>
      <c r="O259" s="70" t="e">
        <f>VLOOKUP(A260,'[1]zapisy skupiny'!$A$5:$AA$6403,26,0)</f>
        <v>#N/A</v>
      </c>
      <c r="P259" s="65" t="s">
        <v>24</v>
      </c>
      <c r="Q259" s="71" t="e">
        <f>VLOOKUP(A260,'[1]zapisy skupiny'!$A$5:$AA$6403,27,0)</f>
        <v>#N/A</v>
      </c>
      <c r="R259" s="70" t="e">
        <f>VLOOKUP(A261,'[1]zapisy skupiny'!$A$5:$AA$6403,26,0)</f>
        <v>#N/A</v>
      </c>
      <c r="S259" s="65" t="s">
        <v>24</v>
      </c>
      <c r="T259" s="72" t="e">
        <f>VLOOKUP(A261,'[1]zapisy skupiny'!$A$5:$AA$6403,27,0)</f>
        <v>#N/A</v>
      </c>
      <c r="U259" s="73" t="e">
        <f>SUM(BG259:BJ259)</f>
        <v>#N/A</v>
      </c>
      <c r="V259" s="74" t="s">
        <v>24</v>
      </c>
      <c r="W259" s="73" t="e">
        <f>SUM(BL259:BO259)</f>
        <v>#N/A</v>
      </c>
      <c r="X259" s="75" t="e">
        <f>IF((W259=0)," ",U259/W259)</f>
        <v>#N/A</v>
      </c>
      <c r="Y259" s="76" t="e">
        <f>IF(AND(SUM(BB259:BE259)=0,OR(E259=0,E259=" ",SUM(BB258:BE261)=0))," ",SUM(BB259:BE259))</f>
        <v>#N/A</v>
      </c>
      <c r="Z259" s="77" t="str">
        <f>IF(ISERROR(RANK(Y259,Y258:Y261,0))=TRUE," ",IF(OR(AND(I259="x",O259="x"),AND(I259="x",R259="x"),AND(R259="x",O259="x")),0,RANK(Y259,Y258:Y261,0)))</f>
        <v xml:space="preserve"> </v>
      </c>
      <c r="AA259" s="15" t="s">
        <v>29</v>
      </c>
      <c r="AB259" s="2" t="s">
        <v>30</v>
      </c>
      <c r="AC259" s="2"/>
      <c r="AD259" s="2"/>
      <c r="AE259" s="2" t="str">
        <f>CONCATENATE(4,2,AD257,C257,1)</f>
        <v>42X1</v>
      </c>
      <c r="AF259" s="2" t="str">
        <f>E257</f>
        <v>X</v>
      </c>
      <c r="AG259" s="58">
        <f>IF(AS258=0,0,AS258+1)</f>
        <v>0</v>
      </c>
      <c r="AH259" s="58"/>
      <c r="AI259" s="58" t="s">
        <v>31</v>
      </c>
      <c r="AJ259" s="58"/>
      <c r="AK259" s="60" t="e">
        <f>VLOOKUP(CONCATENATE(AF259,MID(AI259,2,1)),[1]vylosovanie!$C$10:$J$209,8,0)</f>
        <v>#N/A</v>
      </c>
      <c r="AL259" s="60" t="e">
        <f>VLOOKUP(CONCATENATE(AF259,RIGHT(AI259,1)),[1]vylosovanie!$C$10:$J$209,8,0)</f>
        <v>#N/A</v>
      </c>
      <c r="AM259" s="58" t="e">
        <f>VLOOKUP(CONCATENATE(AF259,VLOOKUP(AI259,$BU$6:$BV$11,2,0)),[1]vylosovanie!$C$10:$J$209,8,0)</f>
        <v>#N/A</v>
      </c>
      <c r="AN259" s="8"/>
      <c r="AO259" s="61"/>
      <c r="AP259" s="61"/>
      <c r="AQ259" s="61" t="str">
        <f>CONCATENATE(4,2,AD257,C257,2)</f>
        <v>42X2</v>
      </c>
      <c r="AR259" s="61" t="str">
        <f>E257</f>
        <v>X</v>
      </c>
      <c r="AS259" s="58">
        <f>IF(AG259=0,0,AG259+1)</f>
        <v>0</v>
      </c>
      <c r="AT259" s="58"/>
      <c r="AU259" s="58" t="s">
        <v>32</v>
      </c>
      <c r="AV259" s="58"/>
      <c r="AW259" s="60" t="e">
        <f>VLOOKUP(CONCATENATE(AR259,MID(AU259,2,1)),[1]vylosovanie!$C$10:$J$209,8,0)</f>
        <v>#N/A</v>
      </c>
      <c r="AX259" s="60" t="e">
        <f>VLOOKUP(CONCATENATE(AR259,RIGHT(AU259,1)),[1]vylosovanie!$C$10:$J$209,8,0)</f>
        <v>#N/A</v>
      </c>
      <c r="AY259" s="58" t="e">
        <f>VLOOKUP(CONCATENATE(AR259,VLOOKUP(AU259,$BU$6:$BV$11,2,0)),[1]vylosovanie!$C$10:$J$209,8,0)</f>
        <v>#N/A</v>
      </c>
      <c r="AZ259" s="8"/>
      <c r="BB259" s="39" t="e">
        <f>IF(OR(I259="x",I259="X",I259=""),0,IF(I259=3,2,1))</f>
        <v>#N/A</v>
      </c>
      <c r="BC259" s="39"/>
      <c r="BD259" s="39" t="e">
        <f>IF(OR(O259="x",O259="X",O259=""),0,IF(O259=3,2,1))</f>
        <v>#N/A</v>
      </c>
      <c r="BE259" s="39" t="e">
        <f>IF(OR(R259="x",R259="X",R259=""),0,IF(R259=3,2,1))</f>
        <v>#N/A</v>
      </c>
      <c r="BG259" s="62" t="e">
        <f>IF(OR(I259="x",I259="X"),0,I259)</f>
        <v>#N/A</v>
      </c>
      <c r="BH259" s="62"/>
      <c r="BI259" s="62" t="e">
        <f>IF(OR(O259="x",O259="X"),0,O259)</f>
        <v>#N/A</v>
      </c>
      <c r="BJ259" s="62" t="e">
        <f>IF(OR(R259="x",R259="X"),0,R259)</f>
        <v>#N/A</v>
      </c>
      <c r="BK259" s="63"/>
      <c r="BL259" s="62" t="e">
        <f>IF(OR(K259="x",K259="X"),0,K259)</f>
        <v>#N/A</v>
      </c>
      <c r="BM259" s="62"/>
      <c r="BN259" s="62" t="e">
        <f>IF(OR(Q259="x",Q259="X"),0,Q259)</f>
        <v>#N/A</v>
      </c>
      <c r="BO259" s="62" t="e">
        <f>IF(OR(T259="x",T259="X"),0,T259)</f>
        <v>#N/A</v>
      </c>
      <c r="BP259" s="41"/>
    </row>
    <row r="260" spans="1:68" s="15" customFormat="1" ht="45.75" thickBot="1">
      <c r="A260" s="11" t="str">
        <f>CONCATENATE(E257," 2-3")</f>
        <v>X 2-3</v>
      </c>
      <c r="B260" s="15" t="str">
        <f>CONCATENATE(E257,D260)</f>
        <v>X3</v>
      </c>
      <c r="C260" s="43"/>
      <c r="D260" s="44">
        <v>3</v>
      </c>
      <c r="E260" s="45" t="str">
        <f>IF(ISERROR(VLOOKUP($B260,[1]vylosovanie!$C$10:$M$269,8,0))=TRUE," ",VLOOKUP($B260,[1]vylosovanie!$C$10:$M$269,8,0))</f>
        <v xml:space="preserve"> </v>
      </c>
      <c r="F260" s="45" t="str">
        <f>IF(ISERROR(VLOOKUP($B260,[1]vylosovanie!$C$10:$M$269,9,0))=TRUE," ",VLOOKUP($B260,[1]vylosovanie!$C$10:$M$269,9,0))</f>
        <v xml:space="preserve"> </v>
      </c>
      <c r="G260" s="45" t="str">
        <f>IF(ISERROR(VLOOKUP($B260,[1]vylosovanie!$C$10:$M$269,10,0))=TRUE," ",VLOOKUP($B260,[1]vylosovanie!$C$10:$M$269,10,0))</f>
        <v xml:space="preserve"> </v>
      </c>
      <c r="H260" s="45" t="str">
        <f>IF(ISERROR(VLOOKUP($B260,[1]vylosovanie!$C$10:$M$269,11,0))=TRUE," ",VLOOKUP($B260,[1]vylosovanie!$C$10:$M$269,11,0))</f>
        <v xml:space="preserve"> </v>
      </c>
      <c r="I260" s="64" t="e">
        <f>Q258</f>
        <v>#N/A</v>
      </c>
      <c r="J260" s="65" t="s">
        <v>24</v>
      </c>
      <c r="K260" s="66" t="e">
        <f>O258</f>
        <v>#N/A</v>
      </c>
      <c r="L260" s="78" t="e">
        <f>Q259</f>
        <v>#N/A</v>
      </c>
      <c r="M260" s="79" t="s">
        <v>24</v>
      </c>
      <c r="N260" s="80" t="e">
        <f>O259</f>
        <v>#N/A</v>
      </c>
      <c r="O260" s="67"/>
      <c r="P260" s="68"/>
      <c r="Q260" s="69"/>
      <c r="R260" s="70" t="e">
        <f>VLOOKUP(A262,'[1]zapisy skupiny'!$A$5:$AA$6403,26,0)</f>
        <v>#N/A</v>
      </c>
      <c r="S260" s="65" t="s">
        <v>24</v>
      </c>
      <c r="T260" s="72" t="e">
        <f>VLOOKUP(A262,'[1]zapisy skupiny'!$A$5:$AA$6403,27,0)</f>
        <v>#N/A</v>
      </c>
      <c r="U260" s="73" t="e">
        <f>SUM(BG260:BJ260)</f>
        <v>#N/A</v>
      </c>
      <c r="V260" s="74" t="s">
        <v>24</v>
      </c>
      <c r="W260" s="73" t="e">
        <f>SUM(BL260:BO260)</f>
        <v>#N/A</v>
      </c>
      <c r="X260" s="75" t="e">
        <f>IF((W260=0)," ",U260/W260)</f>
        <v>#N/A</v>
      </c>
      <c r="Y260" s="76" t="e">
        <f>IF(AND(SUM(BB260:BE260)=0,OR(E260=0,E260=" ",SUM(BB258:BE261)=0))," ",SUM(BB260:BE260))</f>
        <v>#N/A</v>
      </c>
      <c r="Z260" s="77" t="str">
        <f>IF(ISERROR(RANK(Y260,Y258:Y261,0))=TRUE," ",IF(OR(AND(I260="x",L260="x"),AND(I260="x",R260="x"),AND(L260="x",R260="x")),0,RANK(Y260,Y258:Y261,0)))</f>
        <v xml:space="preserve"> </v>
      </c>
      <c r="AA260" s="15" t="s">
        <v>33</v>
      </c>
      <c r="AB260" s="2" t="s">
        <v>34</v>
      </c>
      <c r="AC260" s="2"/>
      <c r="AD260" s="2"/>
      <c r="AE260" s="2" t="str">
        <f>CONCATENATE(4,3,AD257,C257,1)</f>
        <v>43X1</v>
      </c>
      <c r="AF260" s="2" t="str">
        <f>E257</f>
        <v>X</v>
      </c>
      <c r="AG260" s="58">
        <f>IF(AS259=0,0,AS259+1)</f>
        <v>0</v>
      </c>
      <c r="AH260" s="58"/>
      <c r="AI260" s="58" t="s">
        <v>35</v>
      </c>
      <c r="AJ260" s="58"/>
      <c r="AK260" s="60" t="e">
        <f>VLOOKUP(CONCATENATE(AF260,MID(AI260,2,1)),[1]vylosovanie!$C$10:$J$209,8,0)</f>
        <v>#N/A</v>
      </c>
      <c r="AL260" s="60" t="e">
        <f>VLOOKUP(CONCATENATE(AF260,RIGHT(AI260,1)),[1]vylosovanie!$C$10:$J$209,8,0)</f>
        <v>#N/A</v>
      </c>
      <c r="AM260" s="58" t="e">
        <f>VLOOKUP(CONCATENATE(AF260,VLOOKUP(AI260,$BU$6:$BV$11,2,0)),[1]vylosovanie!$C$10:$J$209,8,0)</f>
        <v>#N/A</v>
      </c>
      <c r="AN260" s="8"/>
      <c r="AO260" s="61"/>
      <c r="AP260" s="61"/>
      <c r="AQ260" s="61" t="str">
        <f>CONCATENATE(4,3,AD257,C257,2)</f>
        <v>43X2</v>
      </c>
      <c r="AR260" s="61" t="str">
        <f>E257</f>
        <v>X</v>
      </c>
      <c r="AS260" s="58">
        <f>IF(AG260=0,0,AG260+1)</f>
        <v>0</v>
      </c>
      <c r="AT260" s="58"/>
      <c r="AU260" s="58" t="s">
        <v>36</v>
      </c>
      <c r="AV260" s="58"/>
      <c r="AW260" s="60" t="e">
        <f>VLOOKUP(CONCATENATE(AR260,MID(AU260,2,1)),[1]vylosovanie!$C$10:$J$209,8,0)</f>
        <v>#N/A</v>
      </c>
      <c r="AX260" s="60" t="e">
        <f>VLOOKUP(CONCATENATE(AR260,RIGHT(AU260,1)),[1]vylosovanie!$C$10:$J$209,8,0)</f>
        <v>#N/A</v>
      </c>
      <c r="AY260" s="58" t="e">
        <f>VLOOKUP(CONCATENATE(AR260,VLOOKUP(AU260,$BU$6:$BV$11,2,0)),[1]vylosovanie!$C$10:$J$209,8,0)</f>
        <v>#N/A</v>
      </c>
      <c r="AZ260" s="8"/>
      <c r="BB260" s="39" t="e">
        <f>IF(OR(I260="x",I260="X",I260=""),0,IF(I260=3,2,1))</f>
        <v>#N/A</v>
      </c>
      <c r="BC260" s="39" t="e">
        <f>IF(OR(L260="x",L260="X",L260=""),0,IF(L260=3,2,1))</f>
        <v>#N/A</v>
      </c>
      <c r="BD260" s="39"/>
      <c r="BE260" s="39" t="e">
        <f>IF(OR(R260="x",R260="X",R260=""),0,IF(R260=3,2,1))</f>
        <v>#N/A</v>
      </c>
      <c r="BG260" s="62" t="e">
        <f>IF(OR(I260="x",I260="X"),0,I260)</f>
        <v>#N/A</v>
      </c>
      <c r="BH260" s="62" t="e">
        <f>IF(OR(L260="x",L260="X"),0,L260)</f>
        <v>#N/A</v>
      </c>
      <c r="BI260" s="62"/>
      <c r="BJ260" s="62" t="e">
        <f>IF(OR(R260="x",R260="X"),0,R260)</f>
        <v>#N/A</v>
      </c>
      <c r="BK260" s="63"/>
      <c r="BL260" s="62" t="e">
        <f>IF(OR(K260="x",K260="X"),0,K260)</f>
        <v>#N/A</v>
      </c>
      <c r="BM260" s="62" t="e">
        <f>IF(OR(N260="x",N260="X"),0,N260)</f>
        <v>#N/A</v>
      </c>
      <c r="BN260" s="62"/>
      <c r="BO260" s="62" t="e">
        <f>IF(OR(T260="x",T260="X"),0,T260)</f>
        <v>#N/A</v>
      </c>
      <c r="BP260" s="41"/>
    </row>
    <row r="261" spans="1:68" s="15" customFormat="1" ht="45.75" thickBot="1">
      <c r="A261" s="11" t="str">
        <f>CONCATENATE(E257," 2-4")</f>
        <v>X 2-4</v>
      </c>
      <c r="B261" s="15" t="str">
        <f>CONCATENATE(E257,D261)</f>
        <v>X4</v>
      </c>
      <c r="C261" s="43"/>
      <c r="D261" s="44">
        <v>4</v>
      </c>
      <c r="E261" s="45" t="str">
        <f>IF(ISERROR(VLOOKUP($B261,[1]vylosovanie!$C$10:$M$269,8,0))=TRUE," ",VLOOKUP($B261,[1]vylosovanie!$C$10:$M$269,8,0))</f>
        <v xml:space="preserve"> </v>
      </c>
      <c r="F261" s="45" t="str">
        <f>IF(ISERROR(VLOOKUP($B261,[1]vylosovanie!$C$10:$M$269,9,0))=TRUE," ",VLOOKUP($B261,[1]vylosovanie!$C$10:$M$269,9,0))</f>
        <v xml:space="preserve"> </v>
      </c>
      <c r="G261" s="45" t="str">
        <f>IF(ISERROR(VLOOKUP($B261,[1]vylosovanie!$C$10:$M$269,10,0))=TRUE," ",VLOOKUP($B261,[1]vylosovanie!$C$10:$M$269,10,0))</f>
        <v xml:space="preserve"> </v>
      </c>
      <c r="H261" s="45" t="str">
        <f>IF(ISERROR(VLOOKUP($B261,[1]vylosovanie!$C$10:$M$269,11,0))=TRUE," ",VLOOKUP($B261,[1]vylosovanie!$C$10:$M$269,11,0))</f>
        <v xml:space="preserve"> </v>
      </c>
      <c r="I261" s="81" t="e">
        <f>T258</f>
        <v>#N/A</v>
      </c>
      <c r="J261" s="82" t="s">
        <v>24</v>
      </c>
      <c r="K261" s="83" t="e">
        <f>R258</f>
        <v>#N/A</v>
      </c>
      <c r="L261" s="84" t="e">
        <f>T259</f>
        <v>#N/A</v>
      </c>
      <c r="M261" s="85" t="s">
        <v>24</v>
      </c>
      <c r="N261" s="86" t="e">
        <f>R259</f>
        <v>#N/A</v>
      </c>
      <c r="O261" s="84" t="e">
        <f>T260</f>
        <v>#N/A</v>
      </c>
      <c r="P261" s="85" t="s">
        <v>24</v>
      </c>
      <c r="Q261" s="86" t="e">
        <f>R260</f>
        <v>#N/A</v>
      </c>
      <c r="R261" s="87"/>
      <c r="S261" s="88"/>
      <c r="T261" s="88"/>
      <c r="U261" s="89" t="e">
        <f>SUM(BG261:BJ261)</f>
        <v>#N/A</v>
      </c>
      <c r="V261" s="90" t="s">
        <v>24</v>
      </c>
      <c r="W261" s="89" t="e">
        <f>SUM(BL261:BO261)</f>
        <v>#N/A</v>
      </c>
      <c r="X261" s="91" t="e">
        <f>IF((W261=0)," ",U261/W261)</f>
        <v>#N/A</v>
      </c>
      <c r="Y261" s="92" t="e">
        <f>IF(AND(SUM(BB261:BE261)=0,OR(E261=0,E261=" ",SUM(BB258:BE261)=0))," ",SUM(BB261:BE261))</f>
        <v>#N/A</v>
      </c>
      <c r="Z261" s="93" t="str">
        <f>IF(ISERROR(RANK(Y261,Y258:Y261,0))=TRUE," ",IF(OR(AND(I261="x",L261="x"),AND(I261="x",O261="x"),AND(L261="x",O261="x")),0,RANK(Y261,Y258:Y261,0)))</f>
        <v xml:space="preserve"> </v>
      </c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3"/>
      <c r="AP261" s="3"/>
      <c r="AQ261" s="3"/>
      <c r="AR261" s="3"/>
      <c r="AS261" s="2"/>
      <c r="AT261" s="2"/>
      <c r="AU261" s="2"/>
      <c r="AV261" s="2"/>
      <c r="AW261" s="2"/>
      <c r="AX261" s="2"/>
      <c r="AY261" s="2"/>
      <c r="AZ261" s="2"/>
      <c r="BB261" s="39" t="e">
        <f>IF(OR(I261="x",I261="X",I261=""),0,IF(I261=3,2,1))</f>
        <v>#N/A</v>
      </c>
      <c r="BC261" s="39" t="e">
        <f>IF(OR(L261="x",L261="X",L261=""),0,IF(L261=3,2,1))</f>
        <v>#N/A</v>
      </c>
      <c r="BD261" s="39" t="e">
        <f>IF(OR(O261="x",O261="X",O261=""),0,IF(O261=3,2,1))</f>
        <v>#N/A</v>
      </c>
      <c r="BE261" s="39"/>
      <c r="BG261" s="62" t="e">
        <f>IF(OR(I261="x",I261="X"),0,I261)</f>
        <v>#N/A</v>
      </c>
      <c r="BH261" s="62" t="e">
        <f>IF(OR(L261="x",L261="X"),0,L261)</f>
        <v>#N/A</v>
      </c>
      <c r="BI261" s="62" t="e">
        <f>IF(OR(O261="x",O261="X"),0,O261)</f>
        <v>#N/A</v>
      </c>
      <c r="BJ261" s="62"/>
      <c r="BK261" s="63"/>
      <c r="BL261" s="62" t="e">
        <f>IF(OR(K261="x",K261="X"),0,K261)</f>
        <v>#N/A</v>
      </c>
      <c r="BM261" s="62" t="e">
        <f>IF(OR(N261="x",N261="X"),0,N261)</f>
        <v>#N/A</v>
      </c>
      <c r="BN261" s="62" t="e">
        <f>IF(OR(Q261="x",Q261="X"),0,Q261)</f>
        <v>#N/A</v>
      </c>
      <c r="BO261" s="62"/>
      <c r="BP261" s="41"/>
    </row>
    <row r="262" spans="1:68" ht="45.75" thickBot="1">
      <c r="A262" s="11" t="str">
        <f>CONCATENATE(E257," 3-4")</f>
        <v>X 3-4</v>
      </c>
    </row>
    <row r="263" spans="1:68" s="15" customFormat="1" ht="90.75" thickBot="1">
      <c r="A263" s="11" t="str">
        <f>CONCATENATE(E263," 1-2")</f>
        <v>X 1-2</v>
      </c>
      <c r="C263" s="28" t="str">
        <f>IF(C257="X","X",IF(C257-$B$1&gt;=[1]vylosovanie!$O$2,"X",C257+1))</f>
        <v>X</v>
      </c>
      <c r="D263" s="2" t="s">
        <v>6</v>
      </c>
      <c r="E263" s="29" t="str">
        <f>IF(C263="X","X",VLOOKUP(C263,[1]vylosovanie!$T$10:$U$99,2,0))</f>
        <v>X</v>
      </c>
      <c r="F263" s="30" t="s">
        <v>7</v>
      </c>
      <c r="G263" s="6" t="s">
        <v>8</v>
      </c>
      <c r="H263" s="6" t="s">
        <v>9</v>
      </c>
      <c r="I263" s="31">
        <v>1</v>
      </c>
      <c r="J263" s="32"/>
      <c r="K263" s="33"/>
      <c r="L263" s="31">
        <v>2</v>
      </c>
      <c r="M263" s="32"/>
      <c r="N263" s="33"/>
      <c r="O263" s="31">
        <v>3</v>
      </c>
      <c r="P263" s="32"/>
      <c r="Q263" s="33"/>
      <c r="R263" s="31">
        <v>4</v>
      </c>
      <c r="S263" s="32"/>
      <c r="T263" s="33"/>
      <c r="U263" s="34" t="s">
        <v>10</v>
      </c>
      <c r="V263" s="35"/>
      <c r="W263" s="36"/>
      <c r="X263" s="37" t="s">
        <v>11</v>
      </c>
      <c r="Y263" s="37" t="s">
        <v>12</v>
      </c>
      <c r="Z263" s="37" t="s">
        <v>13</v>
      </c>
      <c r="AA263" s="2" t="s">
        <v>14</v>
      </c>
      <c r="AB263" s="2"/>
      <c r="AD263" s="2" t="str">
        <f>IF(C263&lt;10,0,"")</f>
        <v/>
      </c>
      <c r="AE263" s="2" t="s">
        <v>15</v>
      </c>
      <c r="AF263" s="2"/>
      <c r="AG263" s="38" t="s">
        <v>16</v>
      </c>
      <c r="AH263" s="39" t="s">
        <v>17</v>
      </c>
      <c r="AI263" s="39" t="s">
        <v>18</v>
      </c>
      <c r="AJ263" s="39" t="s">
        <v>19</v>
      </c>
      <c r="AK263" s="39" t="s">
        <v>20</v>
      </c>
      <c r="AL263" s="39" t="s">
        <v>20</v>
      </c>
      <c r="AM263" s="39" t="s">
        <v>21</v>
      </c>
      <c r="AN263" s="10"/>
      <c r="AO263" s="40"/>
      <c r="AP263" s="40" t="str">
        <f>IF(C263&lt;10,0,"")</f>
        <v/>
      </c>
      <c r="AQ263" s="2" t="s">
        <v>15</v>
      </c>
      <c r="AR263" s="40"/>
      <c r="AS263" s="38" t="s">
        <v>16</v>
      </c>
      <c r="AT263" s="39" t="s">
        <v>17</v>
      </c>
      <c r="AU263" s="39" t="s">
        <v>18</v>
      </c>
      <c r="AV263" s="39" t="s">
        <v>19</v>
      </c>
      <c r="AW263" s="39" t="s">
        <v>20</v>
      </c>
      <c r="AX263" s="39" t="s">
        <v>20</v>
      </c>
      <c r="AY263" s="39" t="s">
        <v>21</v>
      </c>
      <c r="AZ263" s="10"/>
      <c r="BB263" s="6">
        <v>1</v>
      </c>
      <c r="BC263" s="6">
        <v>2</v>
      </c>
      <c r="BD263" s="6">
        <v>3</v>
      </c>
      <c r="BE263" s="6">
        <v>4</v>
      </c>
      <c r="BG263" s="15" t="s">
        <v>22</v>
      </c>
      <c r="BI263" s="8"/>
      <c r="BJ263" s="41"/>
      <c r="BK263" s="42"/>
      <c r="BL263" s="15" t="s">
        <v>23</v>
      </c>
      <c r="BN263" s="8"/>
      <c r="BO263" s="41"/>
      <c r="BP263" s="41"/>
    </row>
    <row r="264" spans="1:68" s="15" customFormat="1" ht="45.75" thickBot="1">
      <c r="A264" s="11" t="str">
        <f>CONCATENATE(E263," 1-3")</f>
        <v>X 1-3</v>
      </c>
      <c r="B264" s="15" t="str">
        <f>CONCATENATE(E263,D264)</f>
        <v>X1</v>
      </c>
      <c r="C264" s="43" t="str">
        <f>$E$1</f>
        <v>MŽ</v>
      </c>
      <c r="D264" s="44">
        <v>1</v>
      </c>
      <c r="E264" s="45" t="str">
        <f>IF(ISERROR(VLOOKUP($B264,[1]vylosovanie!$C$10:$M$269,8,0))=TRUE," ",VLOOKUP($B264,[1]vylosovanie!$C$10:$M$269,8,0))</f>
        <v xml:space="preserve"> </v>
      </c>
      <c r="F264" s="45" t="str">
        <f>IF(ISERROR(VLOOKUP($B264,[1]vylosovanie!$C$10:$M$269,9,0))=TRUE," ",VLOOKUP($B264,[1]vylosovanie!$C$10:$M$269,9,0))</f>
        <v xml:space="preserve"> </v>
      </c>
      <c r="G264" s="45" t="str">
        <f>IF(ISERROR(VLOOKUP($B264,[1]vylosovanie!$C$10:$M$269,10,0))=TRUE," ",VLOOKUP($B264,[1]vylosovanie!$C$10:$M$269,10,0))</f>
        <v xml:space="preserve"> </v>
      </c>
      <c r="H264" s="45" t="str">
        <f>IF(ISERROR(VLOOKUP($B264,[1]vylosovanie!$C$10:$M$269,11,0))=TRUE," ",VLOOKUP($B264,[1]vylosovanie!$C$10:$M$269,11,0))</f>
        <v xml:space="preserve"> </v>
      </c>
      <c r="I264" s="46"/>
      <c r="J264" s="47"/>
      <c r="K264" s="48"/>
      <c r="L264" s="49" t="e">
        <f>VLOOKUP(A263,'[1]zapisy skupiny'!$A$5:$AA$6403,26,0)</f>
        <v>#N/A</v>
      </c>
      <c r="M264" s="50" t="s">
        <v>24</v>
      </c>
      <c r="N264" s="51" t="e">
        <f>VLOOKUP(A263,'[1]zapisy skupiny'!$A$5:$AA$6403,27,0)</f>
        <v>#N/A</v>
      </c>
      <c r="O264" s="49" t="e">
        <f>VLOOKUP(A264,'[1]zapisy skupiny'!$A$5:$AA$6403,26,0)</f>
        <v>#N/A</v>
      </c>
      <c r="P264" s="50" t="s">
        <v>24</v>
      </c>
      <c r="Q264" s="51" t="e">
        <f>VLOOKUP(A264,'[1]zapisy skupiny'!$A$5:$AA$6403,27,0)</f>
        <v>#N/A</v>
      </c>
      <c r="R264" s="49" t="e">
        <f>VLOOKUP(A265,'[1]zapisy skupiny'!$A$5:$AA$6403,26,0)</f>
        <v>#N/A</v>
      </c>
      <c r="S264" s="50" t="s">
        <v>24</v>
      </c>
      <c r="T264" s="52" t="e">
        <f>VLOOKUP(A265,'[1]zapisy skupiny'!$A$5:$AA$6403,27,0)</f>
        <v>#N/A</v>
      </c>
      <c r="U264" s="53" t="e">
        <f>SUM(BG264:BJ264)</f>
        <v>#N/A</v>
      </c>
      <c r="V264" s="54" t="s">
        <v>24</v>
      </c>
      <c r="W264" s="53" t="e">
        <f>SUM(BL264:BO264)</f>
        <v>#N/A</v>
      </c>
      <c r="X264" s="55" t="e">
        <f>IF((W264=0)," ",U264/W264)</f>
        <v>#N/A</v>
      </c>
      <c r="Y264" s="56" t="e">
        <f>IF(AND(SUM(BB264:BE264)=0,OR(E264=0,E264=" ",SUM(BB264:BE267)=0))," ",SUM(BB264:BE264))</f>
        <v>#N/A</v>
      </c>
      <c r="Z264" s="57" t="str">
        <f>IF(ISERROR(RANK(Y264,Y264:Y267,0))=TRUE," ",IF(OR(AND(O264="x",L264="x"),AND(L264="x",R264="x"),AND(R264="x",O264="x")),0,RANK(Y264,Y264:Y267,0)))</f>
        <v xml:space="preserve"> </v>
      </c>
      <c r="AA264" s="15" t="s">
        <v>25</v>
      </c>
      <c r="AB264" s="2" t="s">
        <v>26</v>
      </c>
      <c r="AC264" s="2"/>
      <c r="AD264" s="2"/>
      <c r="AE264" s="2" t="str">
        <f>CONCATENATE(4,1,AD263,C263,1)</f>
        <v>41X1</v>
      </c>
      <c r="AF264" s="2" t="str">
        <f>E263</f>
        <v>X</v>
      </c>
      <c r="AG264" s="58">
        <f>IF(C263="X",0,AG259+1)</f>
        <v>0</v>
      </c>
      <c r="AH264" s="58"/>
      <c r="AI264" s="59" t="s">
        <v>27</v>
      </c>
      <c r="AJ264" s="58"/>
      <c r="AK264" s="60" t="e">
        <f>VLOOKUP(CONCATENATE(AF264,MID(AI264,2,1)),[1]vylosovanie!$C$10:$J$209,8,0)</f>
        <v>#N/A</v>
      </c>
      <c r="AL264" s="60" t="e">
        <f>VLOOKUP(CONCATENATE(AF264,RIGHT(AI264,1)),[1]vylosovanie!$C$10:$J$209,8,0)</f>
        <v>#N/A</v>
      </c>
      <c r="AM264" s="58" t="e">
        <f>VLOOKUP(CONCATENATE(AF264,VLOOKUP(AI264,$BU$6:$BV$11,2,0)),[1]vylosovanie!$C$10:$J$209,8,0)</f>
        <v>#N/A</v>
      </c>
      <c r="AN264" s="8"/>
      <c r="AO264" s="61"/>
      <c r="AP264" s="61"/>
      <c r="AQ264" s="61" t="str">
        <f>CONCATENATE(4,1,AD263,C263,2)</f>
        <v>41X2</v>
      </c>
      <c r="AR264" s="61" t="str">
        <f>E263</f>
        <v>X</v>
      </c>
      <c r="AS264" s="58">
        <f>IF(AG264=0,0,AG264+1)</f>
        <v>0</v>
      </c>
      <c r="AT264" s="58"/>
      <c r="AU264" s="58" t="s">
        <v>28</v>
      </c>
      <c r="AV264" s="58"/>
      <c r="AW264" s="60" t="e">
        <f>VLOOKUP(CONCATENATE(AR264,MID(AU264,2,1)),[1]vylosovanie!$C$10:$J$209,8,0)</f>
        <v>#N/A</v>
      </c>
      <c r="AX264" s="60" t="e">
        <f>VLOOKUP(CONCATENATE(AR264,RIGHT(AU264,1)),[1]vylosovanie!$C$10:$J$209,8,0)</f>
        <v>#N/A</v>
      </c>
      <c r="AY264" s="58" t="e">
        <f>VLOOKUP(CONCATENATE(AR264,VLOOKUP(AU264,$BU$6:$BV$11,2,0)),[1]vylosovanie!$C$10:$J$209,8,0)</f>
        <v>#N/A</v>
      </c>
      <c r="AZ264" s="8"/>
      <c r="BB264" s="39"/>
      <c r="BC264" s="39" t="e">
        <f>IF(OR(L264="x",L264="X",L264=""),0,IF(L264=3,2,1))</f>
        <v>#N/A</v>
      </c>
      <c r="BD264" s="39" t="e">
        <f>IF(OR(O264="x",O264="X",O264=""),0,IF(O264=3,2,1))</f>
        <v>#N/A</v>
      </c>
      <c r="BE264" s="39" t="e">
        <f>IF(OR(R264="x",R264="X",R264=""),0,IF(R264=3,2,1))</f>
        <v>#N/A</v>
      </c>
      <c r="BG264" s="62"/>
      <c r="BH264" s="62" t="e">
        <f>IF(OR(L264="x",L264="X"),0,L264)</f>
        <v>#N/A</v>
      </c>
      <c r="BI264" s="62" t="e">
        <f>IF(OR(O264="x",O264="X"),0,O264)</f>
        <v>#N/A</v>
      </c>
      <c r="BJ264" s="62" t="e">
        <f>IF(OR(R264="x",R264="X"),0,R264)</f>
        <v>#N/A</v>
      </c>
      <c r="BK264" s="63"/>
      <c r="BL264" s="62"/>
      <c r="BM264" s="62" t="e">
        <f>IF(OR(N264="x",N264="X"),0,N264)</f>
        <v>#N/A</v>
      </c>
      <c r="BN264" s="62" t="e">
        <f>IF(OR(Q264="x",Q264="X"),0,Q264)</f>
        <v>#N/A</v>
      </c>
      <c r="BO264" s="62" t="e">
        <f>IF(OR(T264="x",T264="X"),0,T264)</f>
        <v>#N/A</v>
      </c>
      <c r="BP264" s="41"/>
    </row>
    <row r="265" spans="1:68" s="15" customFormat="1" ht="45.75" thickBot="1">
      <c r="A265" s="11" t="str">
        <f>CONCATENATE(E263," 1-4")</f>
        <v>X 1-4</v>
      </c>
      <c r="B265" s="15" t="str">
        <f>CONCATENATE(E263,D265)</f>
        <v>X2</v>
      </c>
      <c r="C265" s="43"/>
      <c r="D265" s="44">
        <v>2</v>
      </c>
      <c r="E265" s="45" t="str">
        <f>IF(ISERROR(VLOOKUP($B265,[1]vylosovanie!$C$10:$M$269,8,0))=TRUE," ",VLOOKUP($B265,[1]vylosovanie!$C$10:$M$269,8,0))</f>
        <v xml:space="preserve"> </v>
      </c>
      <c r="F265" s="45" t="str">
        <f>IF(ISERROR(VLOOKUP($B265,[1]vylosovanie!$C$10:$M$269,9,0))=TRUE," ",VLOOKUP($B265,[1]vylosovanie!$C$10:$M$269,9,0))</f>
        <v xml:space="preserve"> </v>
      </c>
      <c r="G265" s="45" t="str">
        <f>IF(ISERROR(VLOOKUP($B265,[1]vylosovanie!$C$10:$M$269,10,0))=TRUE," ",VLOOKUP($B265,[1]vylosovanie!$C$10:$M$269,10,0))</f>
        <v xml:space="preserve"> </v>
      </c>
      <c r="H265" s="45" t="str">
        <f>IF(ISERROR(VLOOKUP($B265,[1]vylosovanie!$C$10:$M$269,11,0))=TRUE," ",VLOOKUP($B265,[1]vylosovanie!$C$10:$M$269,11,0))</f>
        <v xml:space="preserve"> </v>
      </c>
      <c r="I265" s="64" t="e">
        <f>N264</f>
        <v>#N/A</v>
      </c>
      <c r="J265" s="65" t="s">
        <v>24</v>
      </c>
      <c r="K265" s="66" t="e">
        <f>L264</f>
        <v>#N/A</v>
      </c>
      <c r="L265" s="67"/>
      <c r="M265" s="68"/>
      <c r="N265" s="69"/>
      <c r="O265" s="70" t="e">
        <f>VLOOKUP(A266,'[1]zapisy skupiny'!$A$5:$AA$6403,26,0)</f>
        <v>#N/A</v>
      </c>
      <c r="P265" s="65" t="s">
        <v>24</v>
      </c>
      <c r="Q265" s="71" t="e">
        <f>VLOOKUP(A266,'[1]zapisy skupiny'!$A$5:$AA$6403,27,0)</f>
        <v>#N/A</v>
      </c>
      <c r="R265" s="70" t="e">
        <f>VLOOKUP(A267,'[1]zapisy skupiny'!$A$5:$AA$6403,26,0)</f>
        <v>#N/A</v>
      </c>
      <c r="S265" s="65" t="s">
        <v>24</v>
      </c>
      <c r="T265" s="72" t="e">
        <f>VLOOKUP(A267,'[1]zapisy skupiny'!$A$5:$AA$6403,27,0)</f>
        <v>#N/A</v>
      </c>
      <c r="U265" s="73" t="e">
        <f>SUM(BG265:BJ265)</f>
        <v>#N/A</v>
      </c>
      <c r="V265" s="74" t="s">
        <v>24</v>
      </c>
      <c r="W265" s="73" t="e">
        <f>SUM(BL265:BO265)</f>
        <v>#N/A</v>
      </c>
      <c r="X265" s="75" t="e">
        <f>IF((W265=0)," ",U265/W265)</f>
        <v>#N/A</v>
      </c>
      <c r="Y265" s="76" t="e">
        <f>IF(AND(SUM(BB265:BE265)=0,OR(E265=0,E265=" ",SUM(BB264:BE267)=0))," ",SUM(BB265:BE265))</f>
        <v>#N/A</v>
      </c>
      <c r="Z265" s="77" t="str">
        <f>IF(ISERROR(RANK(Y265,Y264:Y267,0))=TRUE," ",IF(OR(AND(I265="x",O265="x"),AND(I265="x",R265="x"),AND(R265="x",O265="x")),0,RANK(Y265,Y264:Y267,0)))</f>
        <v xml:space="preserve"> </v>
      </c>
      <c r="AA265" s="15" t="s">
        <v>29</v>
      </c>
      <c r="AB265" s="2" t="s">
        <v>30</v>
      </c>
      <c r="AC265" s="2"/>
      <c r="AD265" s="2"/>
      <c r="AE265" s="2" t="str">
        <f>CONCATENATE(4,2,AD263,C263,1)</f>
        <v>42X1</v>
      </c>
      <c r="AF265" s="2" t="str">
        <f>E263</f>
        <v>X</v>
      </c>
      <c r="AG265" s="58">
        <f>IF(AS264=0,0,AS264+1)</f>
        <v>0</v>
      </c>
      <c r="AH265" s="58"/>
      <c r="AI265" s="58" t="s">
        <v>31</v>
      </c>
      <c r="AJ265" s="58"/>
      <c r="AK265" s="60" t="e">
        <f>VLOOKUP(CONCATENATE(AF265,MID(AI265,2,1)),[1]vylosovanie!$C$10:$J$209,8,0)</f>
        <v>#N/A</v>
      </c>
      <c r="AL265" s="60" t="e">
        <f>VLOOKUP(CONCATENATE(AF265,RIGHT(AI265,1)),[1]vylosovanie!$C$10:$J$209,8,0)</f>
        <v>#N/A</v>
      </c>
      <c r="AM265" s="58" t="e">
        <f>VLOOKUP(CONCATENATE(AF265,VLOOKUP(AI265,$BU$6:$BV$11,2,0)),[1]vylosovanie!$C$10:$J$209,8,0)</f>
        <v>#N/A</v>
      </c>
      <c r="AN265" s="8"/>
      <c r="AO265" s="61"/>
      <c r="AP265" s="61"/>
      <c r="AQ265" s="61" t="str">
        <f>CONCATENATE(4,2,AD263,C263,2)</f>
        <v>42X2</v>
      </c>
      <c r="AR265" s="61" t="str">
        <f>E263</f>
        <v>X</v>
      </c>
      <c r="AS265" s="58">
        <f>IF(AG265=0,0,AG265+1)</f>
        <v>0</v>
      </c>
      <c r="AT265" s="58"/>
      <c r="AU265" s="58" t="s">
        <v>32</v>
      </c>
      <c r="AV265" s="58"/>
      <c r="AW265" s="60" t="e">
        <f>VLOOKUP(CONCATENATE(AR265,MID(AU265,2,1)),[1]vylosovanie!$C$10:$J$209,8,0)</f>
        <v>#N/A</v>
      </c>
      <c r="AX265" s="60" t="e">
        <f>VLOOKUP(CONCATENATE(AR265,RIGHT(AU265,1)),[1]vylosovanie!$C$10:$J$209,8,0)</f>
        <v>#N/A</v>
      </c>
      <c r="AY265" s="58" t="e">
        <f>VLOOKUP(CONCATENATE(AR265,VLOOKUP(AU265,$BU$6:$BV$11,2,0)),[1]vylosovanie!$C$10:$J$209,8,0)</f>
        <v>#N/A</v>
      </c>
      <c r="AZ265" s="8"/>
      <c r="BB265" s="39" t="e">
        <f>IF(OR(I265="x",I265="X",I265=""),0,IF(I265=3,2,1))</f>
        <v>#N/A</v>
      </c>
      <c r="BC265" s="39"/>
      <c r="BD265" s="39" t="e">
        <f>IF(OR(O265="x",O265="X",O265=""),0,IF(O265=3,2,1))</f>
        <v>#N/A</v>
      </c>
      <c r="BE265" s="39" t="e">
        <f>IF(OR(R265="x",R265="X",R265=""),0,IF(R265=3,2,1))</f>
        <v>#N/A</v>
      </c>
      <c r="BG265" s="62" t="e">
        <f>IF(OR(I265="x",I265="X"),0,I265)</f>
        <v>#N/A</v>
      </c>
      <c r="BH265" s="62"/>
      <c r="BI265" s="62" t="e">
        <f>IF(OR(O265="x",O265="X"),0,O265)</f>
        <v>#N/A</v>
      </c>
      <c r="BJ265" s="62" t="e">
        <f>IF(OR(R265="x",R265="X"),0,R265)</f>
        <v>#N/A</v>
      </c>
      <c r="BK265" s="63"/>
      <c r="BL265" s="62" t="e">
        <f>IF(OR(K265="x",K265="X"),0,K265)</f>
        <v>#N/A</v>
      </c>
      <c r="BM265" s="62"/>
      <c r="BN265" s="62" t="e">
        <f>IF(OR(Q265="x",Q265="X"),0,Q265)</f>
        <v>#N/A</v>
      </c>
      <c r="BO265" s="62" t="e">
        <f>IF(OR(T265="x",T265="X"),0,T265)</f>
        <v>#N/A</v>
      </c>
      <c r="BP265" s="41"/>
    </row>
    <row r="266" spans="1:68" s="15" customFormat="1" ht="45.75" thickBot="1">
      <c r="A266" s="11" t="str">
        <f>CONCATENATE(E263," 2-3")</f>
        <v>X 2-3</v>
      </c>
      <c r="B266" s="15" t="str">
        <f>CONCATENATE(E263,D266)</f>
        <v>X3</v>
      </c>
      <c r="C266" s="43"/>
      <c r="D266" s="44">
        <v>3</v>
      </c>
      <c r="E266" s="45" t="str">
        <f>IF(ISERROR(VLOOKUP($B266,[1]vylosovanie!$C$10:$M$269,8,0))=TRUE," ",VLOOKUP($B266,[1]vylosovanie!$C$10:$M$269,8,0))</f>
        <v xml:space="preserve"> </v>
      </c>
      <c r="F266" s="45" t="str">
        <f>IF(ISERROR(VLOOKUP($B266,[1]vylosovanie!$C$10:$M$269,9,0))=TRUE," ",VLOOKUP($B266,[1]vylosovanie!$C$10:$M$269,9,0))</f>
        <v xml:space="preserve"> </v>
      </c>
      <c r="G266" s="45" t="str">
        <f>IF(ISERROR(VLOOKUP($B266,[1]vylosovanie!$C$10:$M$269,10,0))=TRUE," ",VLOOKUP($B266,[1]vylosovanie!$C$10:$M$269,10,0))</f>
        <v xml:space="preserve"> </v>
      </c>
      <c r="H266" s="45" t="str">
        <f>IF(ISERROR(VLOOKUP($B266,[1]vylosovanie!$C$10:$M$269,11,0))=TRUE," ",VLOOKUP($B266,[1]vylosovanie!$C$10:$M$269,11,0))</f>
        <v xml:space="preserve"> </v>
      </c>
      <c r="I266" s="64" t="e">
        <f>Q264</f>
        <v>#N/A</v>
      </c>
      <c r="J266" s="65" t="s">
        <v>24</v>
      </c>
      <c r="K266" s="66" t="e">
        <f>O264</f>
        <v>#N/A</v>
      </c>
      <c r="L266" s="78" t="e">
        <f>Q265</f>
        <v>#N/A</v>
      </c>
      <c r="M266" s="79" t="s">
        <v>24</v>
      </c>
      <c r="N266" s="80" t="e">
        <f>O265</f>
        <v>#N/A</v>
      </c>
      <c r="O266" s="67"/>
      <c r="P266" s="68"/>
      <c r="Q266" s="69"/>
      <c r="R266" s="70" t="e">
        <f>VLOOKUP(A268,'[1]zapisy skupiny'!$A$5:$AA$6403,26,0)</f>
        <v>#N/A</v>
      </c>
      <c r="S266" s="65" t="s">
        <v>24</v>
      </c>
      <c r="T266" s="72" t="e">
        <f>VLOOKUP(A268,'[1]zapisy skupiny'!$A$5:$AA$6403,27,0)</f>
        <v>#N/A</v>
      </c>
      <c r="U266" s="73" t="e">
        <f>SUM(BG266:BJ266)</f>
        <v>#N/A</v>
      </c>
      <c r="V266" s="74" t="s">
        <v>24</v>
      </c>
      <c r="W266" s="73" t="e">
        <f>SUM(BL266:BO266)</f>
        <v>#N/A</v>
      </c>
      <c r="X266" s="75" t="e">
        <f>IF((W266=0)," ",U266/W266)</f>
        <v>#N/A</v>
      </c>
      <c r="Y266" s="76" t="e">
        <f>IF(AND(SUM(BB266:BE266)=0,OR(E266=0,E266=" ",SUM(BB264:BE267)=0))," ",SUM(BB266:BE266))</f>
        <v>#N/A</v>
      </c>
      <c r="Z266" s="77" t="str">
        <f>IF(ISERROR(RANK(Y266,Y264:Y267,0))=TRUE," ",IF(OR(AND(I266="x",L266="x"),AND(I266="x",R266="x"),AND(L266="x",R266="x")),0,RANK(Y266,Y264:Y267,0)))</f>
        <v xml:space="preserve"> </v>
      </c>
      <c r="AA266" s="15" t="s">
        <v>33</v>
      </c>
      <c r="AB266" s="2" t="s">
        <v>34</v>
      </c>
      <c r="AC266" s="2"/>
      <c r="AD266" s="2"/>
      <c r="AE266" s="2" t="str">
        <f>CONCATENATE(4,3,AD263,C263,1)</f>
        <v>43X1</v>
      </c>
      <c r="AF266" s="2" t="str">
        <f>E263</f>
        <v>X</v>
      </c>
      <c r="AG266" s="58">
        <f>IF(AS265=0,0,AS265+1)</f>
        <v>0</v>
      </c>
      <c r="AH266" s="58"/>
      <c r="AI266" s="58" t="s">
        <v>35</v>
      </c>
      <c r="AJ266" s="58"/>
      <c r="AK266" s="60" t="e">
        <f>VLOOKUP(CONCATENATE(AF266,MID(AI266,2,1)),[1]vylosovanie!$C$10:$J$209,8,0)</f>
        <v>#N/A</v>
      </c>
      <c r="AL266" s="60" t="e">
        <f>VLOOKUP(CONCATENATE(AF266,RIGHT(AI266,1)),[1]vylosovanie!$C$10:$J$209,8,0)</f>
        <v>#N/A</v>
      </c>
      <c r="AM266" s="58" t="e">
        <f>VLOOKUP(CONCATENATE(AF266,VLOOKUP(AI266,$BU$6:$BV$11,2,0)),[1]vylosovanie!$C$10:$J$209,8,0)</f>
        <v>#N/A</v>
      </c>
      <c r="AN266" s="8"/>
      <c r="AO266" s="61"/>
      <c r="AP266" s="61"/>
      <c r="AQ266" s="61" t="str">
        <f>CONCATENATE(4,3,AD263,C263,2)</f>
        <v>43X2</v>
      </c>
      <c r="AR266" s="61" t="str">
        <f>E263</f>
        <v>X</v>
      </c>
      <c r="AS266" s="58">
        <f>IF(AG266=0,0,AG266+1)</f>
        <v>0</v>
      </c>
      <c r="AT266" s="58"/>
      <c r="AU266" s="58" t="s">
        <v>36</v>
      </c>
      <c r="AV266" s="58"/>
      <c r="AW266" s="60" t="e">
        <f>VLOOKUP(CONCATENATE(AR266,MID(AU266,2,1)),[1]vylosovanie!$C$10:$J$209,8,0)</f>
        <v>#N/A</v>
      </c>
      <c r="AX266" s="60" t="e">
        <f>VLOOKUP(CONCATENATE(AR266,RIGHT(AU266,1)),[1]vylosovanie!$C$10:$J$209,8,0)</f>
        <v>#N/A</v>
      </c>
      <c r="AY266" s="58" t="e">
        <f>VLOOKUP(CONCATENATE(AR266,VLOOKUP(AU266,$BU$6:$BV$11,2,0)),[1]vylosovanie!$C$10:$J$209,8,0)</f>
        <v>#N/A</v>
      </c>
      <c r="AZ266" s="8"/>
      <c r="BB266" s="39" t="e">
        <f>IF(OR(I266="x",I266="X",I266=""),0,IF(I266=3,2,1))</f>
        <v>#N/A</v>
      </c>
      <c r="BC266" s="39" t="e">
        <f>IF(OR(L266="x",L266="X",L266=""),0,IF(L266=3,2,1))</f>
        <v>#N/A</v>
      </c>
      <c r="BD266" s="39"/>
      <c r="BE266" s="39" t="e">
        <f>IF(OR(R266="x",R266="X",R266=""),0,IF(R266=3,2,1))</f>
        <v>#N/A</v>
      </c>
      <c r="BG266" s="62" t="e">
        <f>IF(OR(I266="x",I266="X"),0,I266)</f>
        <v>#N/A</v>
      </c>
      <c r="BH266" s="62" t="e">
        <f>IF(OR(L266="x",L266="X"),0,L266)</f>
        <v>#N/A</v>
      </c>
      <c r="BI266" s="62"/>
      <c r="BJ266" s="62" t="e">
        <f>IF(OR(R266="x",R266="X"),0,R266)</f>
        <v>#N/A</v>
      </c>
      <c r="BK266" s="63"/>
      <c r="BL266" s="62" t="e">
        <f>IF(OR(K266="x",K266="X"),0,K266)</f>
        <v>#N/A</v>
      </c>
      <c r="BM266" s="62" t="e">
        <f>IF(OR(N266="x",N266="X"),0,N266)</f>
        <v>#N/A</v>
      </c>
      <c r="BN266" s="62"/>
      <c r="BO266" s="62" t="e">
        <f>IF(OR(T266="x",T266="X"),0,T266)</f>
        <v>#N/A</v>
      </c>
      <c r="BP266" s="41"/>
    </row>
    <row r="267" spans="1:68" s="15" customFormat="1" ht="45.75" thickBot="1">
      <c r="A267" s="11" t="str">
        <f>CONCATENATE(E263," 2-4")</f>
        <v>X 2-4</v>
      </c>
      <c r="B267" s="15" t="str">
        <f>CONCATENATE(E263,D267)</f>
        <v>X4</v>
      </c>
      <c r="C267" s="43"/>
      <c r="D267" s="44">
        <v>4</v>
      </c>
      <c r="E267" s="45" t="str">
        <f>IF(ISERROR(VLOOKUP($B267,[1]vylosovanie!$C$10:$M$269,8,0))=TRUE," ",VLOOKUP($B267,[1]vylosovanie!$C$10:$M$269,8,0))</f>
        <v xml:space="preserve"> </v>
      </c>
      <c r="F267" s="45" t="str">
        <f>IF(ISERROR(VLOOKUP($B267,[1]vylosovanie!$C$10:$M$269,9,0))=TRUE," ",VLOOKUP($B267,[1]vylosovanie!$C$10:$M$269,9,0))</f>
        <v xml:space="preserve"> </v>
      </c>
      <c r="G267" s="45" t="str">
        <f>IF(ISERROR(VLOOKUP($B267,[1]vylosovanie!$C$10:$M$269,10,0))=TRUE," ",VLOOKUP($B267,[1]vylosovanie!$C$10:$M$269,10,0))</f>
        <v xml:space="preserve"> </v>
      </c>
      <c r="H267" s="45" t="str">
        <f>IF(ISERROR(VLOOKUP($B267,[1]vylosovanie!$C$10:$M$269,11,0))=TRUE," ",VLOOKUP($B267,[1]vylosovanie!$C$10:$M$269,11,0))</f>
        <v xml:space="preserve"> </v>
      </c>
      <c r="I267" s="81" t="e">
        <f>T264</f>
        <v>#N/A</v>
      </c>
      <c r="J267" s="82" t="s">
        <v>24</v>
      </c>
      <c r="K267" s="83" t="e">
        <f>R264</f>
        <v>#N/A</v>
      </c>
      <c r="L267" s="84" t="e">
        <f>T265</f>
        <v>#N/A</v>
      </c>
      <c r="M267" s="85" t="s">
        <v>24</v>
      </c>
      <c r="N267" s="86" t="e">
        <f>R265</f>
        <v>#N/A</v>
      </c>
      <c r="O267" s="84" t="e">
        <f>T266</f>
        <v>#N/A</v>
      </c>
      <c r="P267" s="85" t="s">
        <v>24</v>
      </c>
      <c r="Q267" s="86" t="e">
        <f>R266</f>
        <v>#N/A</v>
      </c>
      <c r="R267" s="87"/>
      <c r="S267" s="88"/>
      <c r="T267" s="88"/>
      <c r="U267" s="89" t="e">
        <f>SUM(BG267:BJ267)</f>
        <v>#N/A</v>
      </c>
      <c r="V267" s="90" t="s">
        <v>24</v>
      </c>
      <c r="W267" s="89" t="e">
        <f>SUM(BL267:BO267)</f>
        <v>#N/A</v>
      </c>
      <c r="X267" s="91" t="e">
        <f>IF((W267=0)," ",U267/W267)</f>
        <v>#N/A</v>
      </c>
      <c r="Y267" s="92" t="e">
        <f>IF(AND(SUM(BB267:BE267)=0,OR(E267=0,E267=" ",SUM(BB264:BE267)=0))," ",SUM(BB267:BE267))</f>
        <v>#N/A</v>
      </c>
      <c r="Z267" s="93" t="str">
        <f>IF(ISERROR(RANK(Y267,Y264:Y267,0))=TRUE," ",IF(OR(AND(I267="x",L267="x"),AND(I267="x",O267="x"),AND(L267="x",O267="x")),0,RANK(Y267,Y264:Y267,0)))</f>
        <v xml:space="preserve"> </v>
      </c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3"/>
      <c r="AP267" s="3"/>
      <c r="AQ267" s="3"/>
      <c r="AR267" s="3"/>
      <c r="AS267" s="2"/>
      <c r="AT267" s="2"/>
      <c r="AU267" s="2"/>
      <c r="AV267" s="2"/>
      <c r="AW267" s="2"/>
      <c r="AX267" s="2"/>
      <c r="AY267" s="2"/>
      <c r="AZ267" s="2"/>
      <c r="BB267" s="39" t="e">
        <f>IF(OR(I267="x",I267="X",I267=""),0,IF(I267=3,2,1))</f>
        <v>#N/A</v>
      </c>
      <c r="BC267" s="39" t="e">
        <f>IF(OR(L267="x",L267="X",L267=""),0,IF(L267=3,2,1))</f>
        <v>#N/A</v>
      </c>
      <c r="BD267" s="39" t="e">
        <f>IF(OR(O267="x",O267="X",O267=""),0,IF(O267=3,2,1))</f>
        <v>#N/A</v>
      </c>
      <c r="BE267" s="39"/>
      <c r="BG267" s="62" t="e">
        <f>IF(OR(I267="x",I267="X"),0,I267)</f>
        <v>#N/A</v>
      </c>
      <c r="BH267" s="62" t="e">
        <f>IF(OR(L267="x",L267="X"),0,L267)</f>
        <v>#N/A</v>
      </c>
      <c r="BI267" s="62" t="e">
        <f>IF(OR(O267="x",O267="X"),0,O267)</f>
        <v>#N/A</v>
      </c>
      <c r="BJ267" s="62"/>
      <c r="BK267" s="63"/>
      <c r="BL267" s="62" t="e">
        <f>IF(OR(K267="x",K267="X"),0,K267)</f>
        <v>#N/A</v>
      </c>
      <c r="BM267" s="62" t="e">
        <f>IF(OR(N267="x",N267="X"),0,N267)</f>
        <v>#N/A</v>
      </c>
      <c r="BN267" s="62" t="e">
        <f>IF(OR(Q267="x",Q267="X"),0,Q267)</f>
        <v>#N/A</v>
      </c>
      <c r="BO267" s="62"/>
      <c r="BP267" s="41"/>
    </row>
    <row r="268" spans="1:68" ht="45.75" thickBot="1">
      <c r="A268" s="11" t="str">
        <f>CONCATENATE(E263," 3-4")</f>
        <v>X 3-4</v>
      </c>
    </row>
    <row r="269" spans="1:68" s="15" customFormat="1" ht="90.75" thickBot="1">
      <c r="A269" s="11" t="str">
        <f>CONCATENATE(E269," 1-2")</f>
        <v>X 1-2</v>
      </c>
      <c r="C269" s="28" t="str">
        <f>IF(C263="X","X",IF(C263-$B$1&gt;=[1]vylosovanie!$O$2,"X",C263+1))</f>
        <v>X</v>
      </c>
      <c r="D269" s="2" t="s">
        <v>6</v>
      </c>
      <c r="E269" s="29" t="str">
        <f>IF(C269="X","X",VLOOKUP(C269,[1]vylosovanie!$T$10:$U$99,2,0))</f>
        <v>X</v>
      </c>
      <c r="F269" s="30" t="s">
        <v>7</v>
      </c>
      <c r="G269" s="6" t="s">
        <v>8</v>
      </c>
      <c r="H269" s="6" t="s">
        <v>9</v>
      </c>
      <c r="I269" s="31">
        <v>1</v>
      </c>
      <c r="J269" s="32"/>
      <c r="K269" s="33"/>
      <c r="L269" s="31">
        <v>2</v>
      </c>
      <c r="M269" s="32"/>
      <c r="N269" s="33"/>
      <c r="O269" s="31">
        <v>3</v>
      </c>
      <c r="P269" s="32"/>
      <c r="Q269" s="33"/>
      <c r="R269" s="31">
        <v>4</v>
      </c>
      <c r="S269" s="32"/>
      <c r="T269" s="33"/>
      <c r="U269" s="34" t="s">
        <v>10</v>
      </c>
      <c r="V269" s="35"/>
      <c r="W269" s="36"/>
      <c r="X269" s="37" t="s">
        <v>11</v>
      </c>
      <c r="Y269" s="37" t="s">
        <v>12</v>
      </c>
      <c r="Z269" s="37" t="s">
        <v>13</v>
      </c>
      <c r="AA269" s="2" t="s">
        <v>14</v>
      </c>
      <c r="AB269" s="2"/>
      <c r="AD269" s="2" t="str">
        <f>IF(C269&lt;10,0,"")</f>
        <v/>
      </c>
      <c r="AE269" s="2" t="s">
        <v>15</v>
      </c>
      <c r="AF269" s="2"/>
      <c r="AG269" s="38" t="s">
        <v>16</v>
      </c>
      <c r="AH269" s="39" t="s">
        <v>17</v>
      </c>
      <c r="AI269" s="39" t="s">
        <v>18</v>
      </c>
      <c r="AJ269" s="39" t="s">
        <v>19</v>
      </c>
      <c r="AK269" s="39" t="s">
        <v>20</v>
      </c>
      <c r="AL269" s="39" t="s">
        <v>20</v>
      </c>
      <c r="AM269" s="39" t="s">
        <v>21</v>
      </c>
      <c r="AN269" s="10"/>
      <c r="AO269" s="40"/>
      <c r="AP269" s="40" t="str">
        <f>IF(C269&lt;10,0,"")</f>
        <v/>
      </c>
      <c r="AQ269" s="2" t="s">
        <v>15</v>
      </c>
      <c r="AR269" s="40"/>
      <c r="AS269" s="38" t="s">
        <v>16</v>
      </c>
      <c r="AT269" s="39" t="s">
        <v>17</v>
      </c>
      <c r="AU269" s="39" t="s">
        <v>18</v>
      </c>
      <c r="AV269" s="39" t="s">
        <v>19</v>
      </c>
      <c r="AW269" s="39" t="s">
        <v>20</v>
      </c>
      <c r="AX269" s="39" t="s">
        <v>20</v>
      </c>
      <c r="AY269" s="39" t="s">
        <v>21</v>
      </c>
      <c r="AZ269" s="10"/>
      <c r="BB269" s="6">
        <v>1</v>
      </c>
      <c r="BC269" s="6">
        <v>2</v>
      </c>
      <c r="BD269" s="6">
        <v>3</v>
      </c>
      <c r="BE269" s="6">
        <v>4</v>
      </c>
      <c r="BG269" s="15" t="s">
        <v>22</v>
      </c>
      <c r="BI269" s="8"/>
      <c r="BJ269" s="41"/>
      <c r="BK269" s="42"/>
      <c r="BL269" s="15" t="s">
        <v>23</v>
      </c>
      <c r="BN269" s="8"/>
      <c r="BO269" s="41"/>
      <c r="BP269" s="41"/>
    </row>
    <row r="270" spans="1:68" s="15" customFormat="1" ht="45.75" thickBot="1">
      <c r="A270" s="11" t="str">
        <f>CONCATENATE(E269," 1-3")</f>
        <v>X 1-3</v>
      </c>
      <c r="B270" s="15" t="str">
        <f>CONCATENATE(E269,D270)</f>
        <v>X1</v>
      </c>
      <c r="C270" s="43" t="str">
        <f>$E$1</f>
        <v>MŽ</v>
      </c>
      <c r="D270" s="44">
        <v>1</v>
      </c>
      <c r="E270" s="45" t="str">
        <f>IF(ISERROR(VLOOKUP($B270,[1]vylosovanie!$C$10:$M$269,8,0))=TRUE," ",VLOOKUP($B270,[1]vylosovanie!$C$10:$M$269,8,0))</f>
        <v xml:space="preserve"> </v>
      </c>
      <c r="F270" s="45" t="str">
        <f>IF(ISERROR(VLOOKUP($B270,[1]vylosovanie!$C$10:$M$269,9,0))=TRUE," ",VLOOKUP($B270,[1]vylosovanie!$C$10:$M$269,9,0))</f>
        <v xml:space="preserve"> </v>
      </c>
      <c r="G270" s="45" t="str">
        <f>IF(ISERROR(VLOOKUP($B270,[1]vylosovanie!$C$10:$M$269,10,0))=TRUE," ",VLOOKUP($B270,[1]vylosovanie!$C$10:$M$269,10,0))</f>
        <v xml:space="preserve"> </v>
      </c>
      <c r="H270" s="45" t="str">
        <f>IF(ISERROR(VLOOKUP($B270,[1]vylosovanie!$C$10:$M$269,11,0))=TRUE," ",VLOOKUP($B270,[1]vylosovanie!$C$10:$M$269,11,0))</f>
        <v xml:space="preserve"> </v>
      </c>
      <c r="I270" s="46"/>
      <c r="J270" s="47"/>
      <c r="K270" s="48"/>
      <c r="L270" s="49" t="e">
        <f>VLOOKUP(A269,'[1]zapisy skupiny'!$A$5:$AA$6403,26,0)</f>
        <v>#N/A</v>
      </c>
      <c r="M270" s="50" t="s">
        <v>24</v>
      </c>
      <c r="N270" s="51" t="e">
        <f>VLOOKUP(A269,'[1]zapisy skupiny'!$A$5:$AA$6403,27,0)</f>
        <v>#N/A</v>
      </c>
      <c r="O270" s="49" t="e">
        <f>VLOOKUP(A270,'[1]zapisy skupiny'!$A$5:$AA$6403,26,0)</f>
        <v>#N/A</v>
      </c>
      <c r="P270" s="50" t="s">
        <v>24</v>
      </c>
      <c r="Q270" s="51" t="e">
        <f>VLOOKUP(A270,'[1]zapisy skupiny'!$A$5:$AA$6403,27,0)</f>
        <v>#N/A</v>
      </c>
      <c r="R270" s="49" t="e">
        <f>VLOOKUP(A271,'[1]zapisy skupiny'!$A$5:$AA$6403,26,0)</f>
        <v>#N/A</v>
      </c>
      <c r="S270" s="50" t="s">
        <v>24</v>
      </c>
      <c r="T270" s="52" t="e">
        <f>VLOOKUP(A271,'[1]zapisy skupiny'!$A$5:$AA$6403,27,0)</f>
        <v>#N/A</v>
      </c>
      <c r="U270" s="53" t="e">
        <f>SUM(BG270:BJ270)</f>
        <v>#N/A</v>
      </c>
      <c r="V270" s="54" t="s">
        <v>24</v>
      </c>
      <c r="W270" s="53" t="e">
        <f>SUM(BL270:BO270)</f>
        <v>#N/A</v>
      </c>
      <c r="X270" s="55" t="e">
        <f>IF((W270=0)," ",U270/W270)</f>
        <v>#N/A</v>
      </c>
      <c r="Y270" s="56" t="e">
        <f>IF(AND(SUM(BB270:BE270)=0,OR(E270=0,E270=" ",SUM(BB270:BE273)=0))," ",SUM(BB270:BE270))</f>
        <v>#N/A</v>
      </c>
      <c r="Z270" s="57" t="str">
        <f>IF(ISERROR(RANK(Y270,Y270:Y273,0))=TRUE," ",IF(OR(AND(O270="x",L270="x"),AND(L270="x",R270="x"),AND(R270="x",O270="x")),0,RANK(Y270,Y270:Y273,0)))</f>
        <v xml:space="preserve"> </v>
      </c>
      <c r="AA270" s="15" t="s">
        <v>25</v>
      </c>
      <c r="AB270" s="2" t="s">
        <v>26</v>
      </c>
      <c r="AC270" s="2"/>
      <c r="AD270" s="2"/>
      <c r="AE270" s="2" t="str">
        <f>CONCATENATE(4,1,AD269,C269,1)</f>
        <v>41X1</v>
      </c>
      <c r="AF270" s="2" t="str">
        <f>E269</f>
        <v>X</v>
      </c>
      <c r="AG270" s="58">
        <f>IF(C269="X",0,AG265+1)</f>
        <v>0</v>
      </c>
      <c r="AH270" s="58"/>
      <c r="AI270" s="59" t="s">
        <v>27</v>
      </c>
      <c r="AJ270" s="58"/>
      <c r="AK270" s="60" t="e">
        <f>VLOOKUP(CONCATENATE(AF270,MID(AI270,2,1)),[1]vylosovanie!$C$10:$J$209,8,0)</f>
        <v>#N/A</v>
      </c>
      <c r="AL270" s="60" t="e">
        <f>VLOOKUP(CONCATENATE(AF270,RIGHT(AI270,1)),[1]vylosovanie!$C$10:$J$209,8,0)</f>
        <v>#N/A</v>
      </c>
      <c r="AM270" s="58" t="e">
        <f>VLOOKUP(CONCATENATE(AF270,VLOOKUP(AI270,$BU$6:$BV$11,2,0)),[1]vylosovanie!$C$10:$J$209,8,0)</f>
        <v>#N/A</v>
      </c>
      <c r="AN270" s="8"/>
      <c r="AO270" s="61"/>
      <c r="AP270" s="61"/>
      <c r="AQ270" s="61" t="str">
        <f>CONCATENATE(4,1,AD269,C269,2)</f>
        <v>41X2</v>
      </c>
      <c r="AR270" s="61" t="str">
        <f>E269</f>
        <v>X</v>
      </c>
      <c r="AS270" s="58">
        <f>IF(AG270=0,0,AG270+1)</f>
        <v>0</v>
      </c>
      <c r="AT270" s="58"/>
      <c r="AU270" s="58" t="s">
        <v>28</v>
      </c>
      <c r="AV270" s="58"/>
      <c r="AW270" s="60" t="e">
        <f>VLOOKUP(CONCATENATE(AR270,MID(AU270,2,1)),[1]vylosovanie!$C$10:$J$209,8,0)</f>
        <v>#N/A</v>
      </c>
      <c r="AX270" s="60" t="e">
        <f>VLOOKUP(CONCATENATE(AR270,RIGHT(AU270,1)),[1]vylosovanie!$C$10:$J$209,8,0)</f>
        <v>#N/A</v>
      </c>
      <c r="AY270" s="58" t="e">
        <f>VLOOKUP(CONCATENATE(AR270,VLOOKUP(AU270,$BU$6:$BV$11,2,0)),[1]vylosovanie!$C$10:$J$209,8,0)</f>
        <v>#N/A</v>
      </c>
      <c r="AZ270" s="8"/>
      <c r="BB270" s="39"/>
      <c r="BC270" s="39" t="e">
        <f>IF(OR(L270="x",L270="X",L270=""),0,IF(L270=3,2,1))</f>
        <v>#N/A</v>
      </c>
      <c r="BD270" s="39" t="e">
        <f>IF(OR(O270="x",O270="X",O270=""),0,IF(O270=3,2,1))</f>
        <v>#N/A</v>
      </c>
      <c r="BE270" s="39" t="e">
        <f>IF(OR(R270="x",R270="X",R270=""),0,IF(R270=3,2,1))</f>
        <v>#N/A</v>
      </c>
      <c r="BG270" s="62"/>
      <c r="BH270" s="62" t="e">
        <f>IF(OR(L270="x",L270="X"),0,L270)</f>
        <v>#N/A</v>
      </c>
      <c r="BI270" s="62" t="e">
        <f>IF(OR(O270="x",O270="X"),0,O270)</f>
        <v>#N/A</v>
      </c>
      <c r="BJ270" s="62" t="e">
        <f>IF(OR(R270="x",R270="X"),0,R270)</f>
        <v>#N/A</v>
      </c>
      <c r="BK270" s="63"/>
      <c r="BL270" s="62"/>
      <c r="BM270" s="62" t="e">
        <f>IF(OR(N270="x",N270="X"),0,N270)</f>
        <v>#N/A</v>
      </c>
      <c r="BN270" s="62" t="e">
        <f>IF(OR(Q270="x",Q270="X"),0,Q270)</f>
        <v>#N/A</v>
      </c>
      <c r="BO270" s="62" t="e">
        <f>IF(OR(T270="x",T270="X"),0,T270)</f>
        <v>#N/A</v>
      </c>
      <c r="BP270" s="41"/>
    </row>
    <row r="271" spans="1:68" s="15" customFormat="1" ht="45.75" thickBot="1">
      <c r="A271" s="11" t="str">
        <f>CONCATENATE(E269," 1-4")</f>
        <v>X 1-4</v>
      </c>
      <c r="B271" s="15" t="str">
        <f>CONCATENATE(E269,D271)</f>
        <v>X2</v>
      </c>
      <c r="C271" s="43"/>
      <c r="D271" s="44">
        <v>2</v>
      </c>
      <c r="E271" s="45" t="str">
        <f>IF(ISERROR(VLOOKUP($B271,[1]vylosovanie!$C$10:$M$269,8,0))=TRUE," ",VLOOKUP($B271,[1]vylosovanie!$C$10:$M$269,8,0))</f>
        <v xml:space="preserve"> </v>
      </c>
      <c r="F271" s="45" t="str">
        <f>IF(ISERROR(VLOOKUP($B271,[1]vylosovanie!$C$10:$M$269,9,0))=TRUE," ",VLOOKUP($B271,[1]vylosovanie!$C$10:$M$269,9,0))</f>
        <v xml:space="preserve"> </v>
      </c>
      <c r="G271" s="45" t="str">
        <f>IF(ISERROR(VLOOKUP($B271,[1]vylosovanie!$C$10:$M$269,10,0))=TRUE," ",VLOOKUP($B271,[1]vylosovanie!$C$10:$M$269,10,0))</f>
        <v xml:space="preserve"> </v>
      </c>
      <c r="H271" s="45" t="str">
        <f>IF(ISERROR(VLOOKUP($B271,[1]vylosovanie!$C$10:$M$269,11,0))=TRUE," ",VLOOKUP($B271,[1]vylosovanie!$C$10:$M$269,11,0))</f>
        <v xml:space="preserve"> </v>
      </c>
      <c r="I271" s="64" t="e">
        <f>N270</f>
        <v>#N/A</v>
      </c>
      <c r="J271" s="65" t="s">
        <v>24</v>
      </c>
      <c r="K271" s="66" t="e">
        <f>L270</f>
        <v>#N/A</v>
      </c>
      <c r="L271" s="67"/>
      <c r="M271" s="68"/>
      <c r="N271" s="69"/>
      <c r="O271" s="70" t="e">
        <f>VLOOKUP(A272,'[1]zapisy skupiny'!$A$5:$AA$6403,26,0)</f>
        <v>#N/A</v>
      </c>
      <c r="P271" s="65" t="s">
        <v>24</v>
      </c>
      <c r="Q271" s="71" t="e">
        <f>VLOOKUP(A272,'[1]zapisy skupiny'!$A$5:$AA$6403,27,0)</f>
        <v>#N/A</v>
      </c>
      <c r="R271" s="70" t="e">
        <f>VLOOKUP(A273,'[1]zapisy skupiny'!$A$5:$AA$6403,26,0)</f>
        <v>#N/A</v>
      </c>
      <c r="S271" s="65" t="s">
        <v>24</v>
      </c>
      <c r="T271" s="72" t="e">
        <f>VLOOKUP(A273,'[1]zapisy skupiny'!$A$5:$AA$6403,27,0)</f>
        <v>#N/A</v>
      </c>
      <c r="U271" s="73" t="e">
        <f>SUM(BG271:BJ271)</f>
        <v>#N/A</v>
      </c>
      <c r="V271" s="74" t="s">
        <v>24</v>
      </c>
      <c r="W271" s="73" t="e">
        <f>SUM(BL271:BO271)</f>
        <v>#N/A</v>
      </c>
      <c r="X271" s="75" t="e">
        <f>IF((W271=0)," ",U271/W271)</f>
        <v>#N/A</v>
      </c>
      <c r="Y271" s="76" t="e">
        <f>IF(AND(SUM(BB271:BE271)=0,OR(E271=0,E271=" ",SUM(BB270:BE273)=0))," ",SUM(BB271:BE271))</f>
        <v>#N/A</v>
      </c>
      <c r="Z271" s="77" t="str">
        <f>IF(ISERROR(RANK(Y271,Y270:Y273,0))=TRUE," ",IF(OR(AND(I271="x",O271="x"),AND(I271="x",R271="x"),AND(R271="x",O271="x")),0,RANK(Y271,Y270:Y273,0)))</f>
        <v xml:space="preserve"> </v>
      </c>
      <c r="AA271" s="15" t="s">
        <v>29</v>
      </c>
      <c r="AB271" s="2" t="s">
        <v>30</v>
      </c>
      <c r="AC271" s="2"/>
      <c r="AD271" s="2"/>
      <c r="AE271" s="2" t="str">
        <f>CONCATENATE(4,2,AD269,C269,1)</f>
        <v>42X1</v>
      </c>
      <c r="AF271" s="2" t="str">
        <f>E269</f>
        <v>X</v>
      </c>
      <c r="AG271" s="58">
        <f>IF(AS270=0,0,AS270+1)</f>
        <v>0</v>
      </c>
      <c r="AH271" s="58"/>
      <c r="AI271" s="58" t="s">
        <v>31</v>
      </c>
      <c r="AJ271" s="58"/>
      <c r="AK271" s="60" t="e">
        <f>VLOOKUP(CONCATENATE(AF271,MID(AI271,2,1)),[1]vylosovanie!$C$10:$J$209,8,0)</f>
        <v>#N/A</v>
      </c>
      <c r="AL271" s="60" t="e">
        <f>VLOOKUP(CONCATENATE(AF271,RIGHT(AI271,1)),[1]vylosovanie!$C$10:$J$209,8,0)</f>
        <v>#N/A</v>
      </c>
      <c r="AM271" s="58" t="e">
        <f>VLOOKUP(CONCATENATE(AF271,VLOOKUP(AI271,$BU$6:$BV$11,2,0)),[1]vylosovanie!$C$10:$J$209,8,0)</f>
        <v>#N/A</v>
      </c>
      <c r="AN271" s="8"/>
      <c r="AO271" s="61"/>
      <c r="AP271" s="61"/>
      <c r="AQ271" s="61" t="str">
        <f>CONCATENATE(4,2,AD269,C269,2)</f>
        <v>42X2</v>
      </c>
      <c r="AR271" s="61" t="str">
        <f>E269</f>
        <v>X</v>
      </c>
      <c r="AS271" s="58">
        <f>IF(AG271=0,0,AG271+1)</f>
        <v>0</v>
      </c>
      <c r="AT271" s="58"/>
      <c r="AU271" s="58" t="s">
        <v>32</v>
      </c>
      <c r="AV271" s="58"/>
      <c r="AW271" s="60" t="e">
        <f>VLOOKUP(CONCATENATE(AR271,MID(AU271,2,1)),[1]vylosovanie!$C$10:$J$209,8,0)</f>
        <v>#N/A</v>
      </c>
      <c r="AX271" s="60" t="e">
        <f>VLOOKUP(CONCATENATE(AR271,RIGHT(AU271,1)),[1]vylosovanie!$C$10:$J$209,8,0)</f>
        <v>#N/A</v>
      </c>
      <c r="AY271" s="58" t="e">
        <f>VLOOKUP(CONCATENATE(AR271,VLOOKUP(AU271,$BU$6:$BV$11,2,0)),[1]vylosovanie!$C$10:$J$209,8,0)</f>
        <v>#N/A</v>
      </c>
      <c r="AZ271" s="8"/>
      <c r="BB271" s="39" t="e">
        <f>IF(OR(I271="x",I271="X",I271=""),0,IF(I271=3,2,1))</f>
        <v>#N/A</v>
      </c>
      <c r="BC271" s="39"/>
      <c r="BD271" s="39" t="e">
        <f>IF(OR(O271="x",O271="X",O271=""),0,IF(O271=3,2,1))</f>
        <v>#N/A</v>
      </c>
      <c r="BE271" s="39" t="e">
        <f>IF(OR(R271="x",R271="X",R271=""),0,IF(R271=3,2,1))</f>
        <v>#N/A</v>
      </c>
      <c r="BG271" s="62" t="e">
        <f>IF(OR(I271="x",I271="X"),0,I271)</f>
        <v>#N/A</v>
      </c>
      <c r="BH271" s="62"/>
      <c r="BI271" s="62" t="e">
        <f>IF(OR(O271="x",O271="X"),0,O271)</f>
        <v>#N/A</v>
      </c>
      <c r="BJ271" s="62" t="e">
        <f>IF(OR(R271="x",R271="X"),0,R271)</f>
        <v>#N/A</v>
      </c>
      <c r="BK271" s="63"/>
      <c r="BL271" s="62" t="e">
        <f>IF(OR(K271="x",K271="X"),0,K271)</f>
        <v>#N/A</v>
      </c>
      <c r="BM271" s="62"/>
      <c r="BN271" s="62" t="e">
        <f>IF(OR(Q271="x",Q271="X"),0,Q271)</f>
        <v>#N/A</v>
      </c>
      <c r="BO271" s="62" t="e">
        <f>IF(OR(T271="x",T271="X"),0,T271)</f>
        <v>#N/A</v>
      </c>
      <c r="BP271" s="41"/>
    </row>
    <row r="272" spans="1:68" s="15" customFormat="1" ht="45.75" thickBot="1">
      <c r="A272" s="11" t="str">
        <f>CONCATENATE(E269," 2-3")</f>
        <v>X 2-3</v>
      </c>
      <c r="B272" s="15" t="str">
        <f>CONCATENATE(E269,D272)</f>
        <v>X3</v>
      </c>
      <c r="C272" s="43"/>
      <c r="D272" s="44">
        <v>3</v>
      </c>
      <c r="E272" s="45" t="str">
        <f>IF(ISERROR(VLOOKUP($B272,[1]vylosovanie!$C$10:$M$269,8,0))=TRUE," ",VLOOKUP($B272,[1]vylosovanie!$C$10:$M$269,8,0))</f>
        <v xml:space="preserve"> </v>
      </c>
      <c r="F272" s="45" t="str">
        <f>IF(ISERROR(VLOOKUP($B272,[1]vylosovanie!$C$10:$M$269,9,0))=TRUE," ",VLOOKUP($B272,[1]vylosovanie!$C$10:$M$269,9,0))</f>
        <v xml:space="preserve"> </v>
      </c>
      <c r="G272" s="45" t="str">
        <f>IF(ISERROR(VLOOKUP($B272,[1]vylosovanie!$C$10:$M$269,10,0))=TRUE," ",VLOOKUP($B272,[1]vylosovanie!$C$10:$M$269,10,0))</f>
        <v xml:space="preserve"> </v>
      </c>
      <c r="H272" s="45" t="str">
        <f>IF(ISERROR(VLOOKUP($B272,[1]vylosovanie!$C$10:$M$269,11,0))=TRUE," ",VLOOKUP($B272,[1]vylosovanie!$C$10:$M$269,11,0))</f>
        <v xml:space="preserve"> </v>
      </c>
      <c r="I272" s="64" t="e">
        <f>Q270</f>
        <v>#N/A</v>
      </c>
      <c r="J272" s="65" t="s">
        <v>24</v>
      </c>
      <c r="K272" s="66" t="e">
        <f>O270</f>
        <v>#N/A</v>
      </c>
      <c r="L272" s="78" t="e">
        <f>Q271</f>
        <v>#N/A</v>
      </c>
      <c r="M272" s="79" t="s">
        <v>24</v>
      </c>
      <c r="N272" s="80" t="e">
        <f>O271</f>
        <v>#N/A</v>
      </c>
      <c r="O272" s="67"/>
      <c r="P272" s="68"/>
      <c r="Q272" s="69"/>
      <c r="R272" s="70" t="e">
        <f>VLOOKUP(A274,'[1]zapisy skupiny'!$A$5:$AA$6403,26,0)</f>
        <v>#N/A</v>
      </c>
      <c r="S272" s="65" t="s">
        <v>24</v>
      </c>
      <c r="T272" s="72" t="e">
        <f>VLOOKUP(A274,'[1]zapisy skupiny'!$A$5:$AA$6403,27,0)</f>
        <v>#N/A</v>
      </c>
      <c r="U272" s="73" t="e">
        <f>SUM(BG272:BJ272)</f>
        <v>#N/A</v>
      </c>
      <c r="V272" s="74" t="s">
        <v>24</v>
      </c>
      <c r="W272" s="73" t="e">
        <f>SUM(BL272:BO272)</f>
        <v>#N/A</v>
      </c>
      <c r="X272" s="75" t="e">
        <f>IF((W272=0)," ",U272/W272)</f>
        <v>#N/A</v>
      </c>
      <c r="Y272" s="76" t="e">
        <f>IF(AND(SUM(BB272:BE272)=0,OR(E272=0,E272=" ",SUM(BB270:BE273)=0))," ",SUM(BB272:BE272))</f>
        <v>#N/A</v>
      </c>
      <c r="Z272" s="77" t="str">
        <f>IF(ISERROR(RANK(Y272,Y270:Y273,0))=TRUE," ",IF(OR(AND(I272="x",L272="x"),AND(I272="x",R272="x"),AND(L272="x",R272="x")),0,RANK(Y272,Y270:Y273,0)))</f>
        <v xml:space="preserve"> </v>
      </c>
      <c r="AA272" s="15" t="s">
        <v>33</v>
      </c>
      <c r="AB272" s="2" t="s">
        <v>34</v>
      </c>
      <c r="AC272" s="2"/>
      <c r="AD272" s="2"/>
      <c r="AE272" s="2" t="str">
        <f>CONCATENATE(4,3,AD269,C269,1)</f>
        <v>43X1</v>
      </c>
      <c r="AF272" s="2" t="str">
        <f>E269</f>
        <v>X</v>
      </c>
      <c r="AG272" s="58">
        <f>IF(AS271=0,0,AS271+1)</f>
        <v>0</v>
      </c>
      <c r="AH272" s="58"/>
      <c r="AI272" s="58" t="s">
        <v>35</v>
      </c>
      <c r="AJ272" s="58"/>
      <c r="AK272" s="60" t="e">
        <f>VLOOKUP(CONCATENATE(AF272,MID(AI272,2,1)),[1]vylosovanie!$C$10:$J$209,8,0)</f>
        <v>#N/A</v>
      </c>
      <c r="AL272" s="60" t="e">
        <f>VLOOKUP(CONCATENATE(AF272,RIGHT(AI272,1)),[1]vylosovanie!$C$10:$J$209,8,0)</f>
        <v>#N/A</v>
      </c>
      <c r="AM272" s="58" t="e">
        <f>VLOOKUP(CONCATENATE(AF272,VLOOKUP(AI272,$BU$6:$BV$11,2,0)),[1]vylosovanie!$C$10:$J$209,8,0)</f>
        <v>#N/A</v>
      </c>
      <c r="AN272" s="8"/>
      <c r="AO272" s="61"/>
      <c r="AP272" s="61"/>
      <c r="AQ272" s="61" t="str">
        <f>CONCATENATE(4,3,AD269,C269,2)</f>
        <v>43X2</v>
      </c>
      <c r="AR272" s="61" t="str">
        <f>E269</f>
        <v>X</v>
      </c>
      <c r="AS272" s="58">
        <f>IF(AG272=0,0,AG272+1)</f>
        <v>0</v>
      </c>
      <c r="AT272" s="58"/>
      <c r="AU272" s="58" t="s">
        <v>36</v>
      </c>
      <c r="AV272" s="58"/>
      <c r="AW272" s="60" t="e">
        <f>VLOOKUP(CONCATENATE(AR272,MID(AU272,2,1)),[1]vylosovanie!$C$10:$J$209,8,0)</f>
        <v>#N/A</v>
      </c>
      <c r="AX272" s="60" t="e">
        <f>VLOOKUP(CONCATENATE(AR272,RIGHT(AU272,1)),[1]vylosovanie!$C$10:$J$209,8,0)</f>
        <v>#N/A</v>
      </c>
      <c r="AY272" s="58" t="e">
        <f>VLOOKUP(CONCATENATE(AR272,VLOOKUP(AU272,$BU$6:$BV$11,2,0)),[1]vylosovanie!$C$10:$J$209,8,0)</f>
        <v>#N/A</v>
      </c>
      <c r="AZ272" s="8"/>
      <c r="BB272" s="39" t="e">
        <f>IF(OR(I272="x",I272="X",I272=""),0,IF(I272=3,2,1))</f>
        <v>#N/A</v>
      </c>
      <c r="BC272" s="39" t="e">
        <f>IF(OR(L272="x",L272="X",L272=""),0,IF(L272=3,2,1))</f>
        <v>#N/A</v>
      </c>
      <c r="BD272" s="39"/>
      <c r="BE272" s="39" t="e">
        <f>IF(OR(R272="x",R272="X",R272=""),0,IF(R272=3,2,1))</f>
        <v>#N/A</v>
      </c>
      <c r="BG272" s="62" t="e">
        <f>IF(OR(I272="x",I272="X"),0,I272)</f>
        <v>#N/A</v>
      </c>
      <c r="BH272" s="62" t="e">
        <f>IF(OR(L272="x",L272="X"),0,L272)</f>
        <v>#N/A</v>
      </c>
      <c r="BI272" s="62"/>
      <c r="BJ272" s="62" t="e">
        <f>IF(OR(R272="x",R272="X"),0,R272)</f>
        <v>#N/A</v>
      </c>
      <c r="BK272" s="63"/>
      <c r="BL272" s="62" t="e">
        <f>IF(OR(K272="x",K272="X"),0,K272)</f>
        <v>#N/A</v>
      </c>
      <c r="BM272" s="62" t="e">
        <f>IF(OR(N272="x",N272="X"),0,N272)</f>
        <v>#N/A</v>
      </c>
      <c r="BN272" s="62"/>
      <c r="BO272" s="62" t="e">
        <f>IF(OR(T272="x",T272="X"),0,T272)</f>
        <v>#N/A</v>
      </c>
      <c r="BP272" s="41"/>
    </row>
    <row r="273" spans="1:68" s="15" customFormat="1" ht="45.75" thickBot="1">
      <c r="A273" s="11" t="str">
        <f>CONCATENATE(E269," 2-4")</f>
        <v>X 2-4</v>
      </c>
      <c r="B273" s="15" t="str">
        <f>CONCATENATE(E269,D273)</f>
        <v>X4</v>
      </c>
      <c r="C273" s="43"/>
      <c r="D273" s="44">
        <v>4</v>
      </c>
      <c r="E273" s="45" t="str">
        <f>IF(ISERROR(VLOOKUP($B273,[1]vylosovanie!$C$10:$M$269,8,0))=TRUE," ",VLOOKUP($B273,[1]vylosovanie!$C$10:$M$269,8,0))</f>
        <v xml:space="preserve"> </v>
      </c>
      <c r="F273" s="45" t="str">
        <f>IF(ISERROR(VLOOKUP($B273,[1]vylosovanie!$C$10:$M$269,9,0))=TRUE," ",VLOOKUP($B273,[1]vylosovanie!$C$10:$M$269,9,0))</f>
        <v xml:space="preserve"> </v>
      </c>
      <c r="G273" s="45" t="str">
        <f>IF(ISERROR(VLOOKUP($B273,[1]vylosovanie!$C$10:$M$269,10,0))=TRUE," ",VLOOKUP($B273,[1]vylosovanie!$C$10:$M$269,10,0))</f>
        <v xml:space="preserve"> </v>
      </c>
      <c r="H273" s="45" t="str">
        <f>IF(ISERROR(VLOOKUP($B273,[1]vylosovanie!$C$10:$M$269,11,0))=TRUE," ",VLOOKUP($B273,[1]vylosovanie!$C$10:$M$269,11,0))</f>
        <v xml:space="preserve"> </v>
      </c>
      <c r="I273" s="81" t="e">
        <f>T270</f>
        <v>#N/A</v>
      </c>
      <c r="J273" s="82" t="s">
        <v>24</v>
      </c>
      <c r="K273" s="83" t="e">
        <f>R270</f>
        <v>#N/A</v>
      </c>
      <c r="L273" s="84" t="e">
        <f>T271</f>
        <v>#N/A</v>
      </c>
      <c r="M273" s="85" t="s">
        <v>24</v>
      </c>
      <c r="N273" s="86" t="e">
        <f>R271</f>
        <v>#N/A</v>
      </c>
      <c r="O273" s="84" t="e">
        <f>T272</f>
        <v>#N/A</v>
      </c>
      <c r="P273" s="85" t="s">
        <v>24</v>
      </c>
      <c r="Q273" s="86" t="e">
        <f>R272</f>
        <v>#N/A</v>
      </c>
      <c r="R273" s="87"/>
      <c r="S273" s="88"/>
      <c r="T273" s="88"/>
      <c r="U273" s="89" t="e">
        <f>SUM(BG273:BJ273)</f>
        <v>#N/A</v>
      </c>
      <c r="V273" s="90" t="s">
        <v>24</v>
      </c>
      <c r="W273" s="89" t="e">
        <f>SUM(BL273:BO273)</f>
        <v>#N/A</v>
      </c>
      <c r="X273" s="91" t="e">
        <f>IF((W273=0)," ",U273/W273)</f>
        <v>#N/A</v>
      </c>
      <c r="Y273" s="92" t="e">
        <f>IF(AND(SUM(BB273:BE273)=0,OR(E273=0,E273=" ",SUM(BB270:BE273)=0))," ",SUM(BB273:BE273))</f>
        <v>#N/A</v>
      </c>
      <c r="Z273" s="93" t="str">
        <f>IF(ISERROR(RANK(Y273,Y270:Y273,0))=TRUE," ",IF(OR(AND(I273="x",L273="x"),AND(I273="x",O273="x"),AND(L273="x",O273="x")),0,RANK(Y273,Y270:Y273,0)))</f>
        <v xml:space="preserve"> </v>
      </c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3"/>
      <c r="AP273" s="3"/>
      <c r="AQ273" s="3"/>
      <c r="AR273" s="3"/>
      <c r="AS273" s="2"/>
      <c r="AT273" s="2"/>
      <c r="AU273" s="2"/>
      <c r="AV273" s="2"/>
      <c r="AW273" s="2"/>
      <c r="AX273" s="2"/>
      <c r="AY273" s="2"/>
      <c r="AZ273" s="2"/>
      <c r="BB273" s="39" t="e">
        <f>IF(OR(I273="x",I273="X",I273=""),0,IF(I273=3,2,1))</f>
        <v>#N/A</v>
      </c>
      <c r="BC273" s="39" t="e">
        <f>IF(OR(L273="x",L273="X",L273=""),0,IF(L273=3,2,1))</f>
        <v>#N/A</v>
      </c>
      <c r="BD273" s="39" t="e">
        <f>IF(OR(O273="x",O273="X",O273=""),0,IF(O273=3,2,1))</f>
        <v>#N/A</v>
      </c>
      <c r="BE273" s="39"/>
      <c r="BG273" s="62" t="e">
        <f>IF(OR(I273="x",I273="X"),0,I273)</f>
        <v>#N/A</v>
      </c>
      <c r="BH273" s="62" t="e">
        <f>IF(OR(L273="x",L273="X"),0,L273)</f>
        <v>#N/A</v>
      </c>
      <c r="BI273" s="62" t="e">
        <f>IF(OR(O273="x",O273="X"),0,O273)</f>
        <v>#N/A</v>
      </c>
      <c r="BJ273" s="62"/>
      <c r="BK273" s="63"/>
      <c r="BL273" s="62" t="e">
        <f>IF(OR(K273="x",K273="X"),0,K273)</f>
        <v>#N/A</v>
      </c>
      <c r="BM273" s="62" t="e">
        <f>IF(OR(N273="x",N273="X"),0,N273)</f>
        <v>#N/A</v>
      </c>
      <c r="BN273" s="62" t="e">
        <f>IF(OR(Q273="x",Q273="X"),0,Q273)</f>
        <v>#N/A</v>
      </c>
      <c r="BO273" s="62"/>
      <c r="BP273" s="41"/>
    </row>
    <row r="274" spans="1:68" ht="45.75" thickBot="1">
      <c r="A274" s="11" t="str">
        <f>CONCATENATE(E269," 3-4")</f>
        <v>X 3-4</v>
      </c>
    </row>
    <row r="275" spans="1:68" s="15" customFormat="1" ht="90.75" thickBot="1">
      <c r="A275" s="11" t="str">
        <f>CONCATENATE(E275," 1-2")</f>
        <v>X 1-2</v>
      </c>
      <c r="C275" s="28" t="str">
        <f>IF(C269="X","X",IF(C269-$B$1&gt;=[1]vylosovanie!$O$2,"X",C269+1))</f>
        <v>X</v>
      </c>
      <c r="D275" s="2" t="s">
        <v>6</v>
      </c>
      <c r="E275" s="29" t="str">
        <f>IF(C275="X","X",VLOOKUP(C275,[1]vylosovanie!$T$10:$U$99,2,0))</f>
        <v>X</v>
      </c>
      <c r="F275" s="30" t="s">
        <v>7</v>
      </c>
      <c r="G275" s="6" t="s">
        <v>8</v>
      </c>
      <c r="H275" s="6" t="s">
        <v>9</v>
      </c>
      <c r="I275" s="31">
        <v>1</v>
      </c>
      <c r="J275" s="32"/>
      <c r="K275" s="33"/>
      <c r="L275" s="31">
        <v>2</v>
      </c>
      <c r="M275" s="32"/>
      <c r="N275" s="33"/>
      <c r="O275" s="31">
        <v>3</v>
      </c>
      <c r="P275" s="32"/>
      <c r="Q275" s="33"/>
      <c r="R275" s="31">
        <v>4</v>
      </c>
      <c r="S275" s="32"/>
      <c r="T275" s="33"/>
      <c r="U275" s="34" t="s">
        <v>10</v>
      </c>
      <c r="V275" s="35"/>
      <c r="W275" s="36"/>
      <c r="X275" s="37" t="s">
        <v>11</v>
      </c>
      <c r="Y275" s="37" t="s">
        <v>12</v>
      </c>
      <c r="Z275" s="37" t="s">
        <v>13</v>
      </c>
      <c r="AA275" s="2" t="s">
        <v>14</v>
      </c>
      <c r="AB275" s="2"/>
      <c r="AD275" s="2" t="str">
        <f>IF(C275&lt;10,0,"")</f>
        <v/>
      </c>
      <c r="AE275" s="2" t="s">
        <v>15</v>
      </c>
      <c r="AF275" s="2"/>
      <c r="AG275" s="38" t="s">
        <v>16</v>
      </c>
      <c r="AH275" s="39" t="s">
        <v>17</v>
      </c>
      <c r="AI275" s="39" t="s">
        <v>18</v>
      </c>
      <c r="AJ275" s="39" t="s">
        <v>19</v>
      </c>
      <c r="AK275" s="39" t="s">
        <v>20</v>
      </c>
      <c r="AL275" s="39" t="s">
        <v>20</v>
      </c>
      <c r="AM275" s="39" t="s">
        <v>21</v>
      </c>
      <c r="AN275" s="10"/>
      <c r="AO275" s="40"/>
      <c r="AP275" s="40" t="str">
        <f>IF(C275&lt;10,0,"")</f>
        <v/>
      </c>
      <c r="AQ275" s="2" t="s">
        <v>15</v>
      </c>
      <c r="AR275" s="40"/>
      <c r="AS275" s="38" t="s">
        <v>16</v>
      </c>
      <c r="AT275" s="39" t="s">
        <v>17</v>
      </c>
      <c r="AU275" s="39" t="s">
        <v>18</v>
      </c>
      <c r="AV275" s="39" t="s">
        <v>19</v>
      </c>
      <c r="AW275" s="39" t="s">
        <v>20</v>
      </c>
      <c r="AX275" s="39" t="s">
        <v>20</v>
      </c>
      <c r="AY275" s="39" t="s">
        <v>21</v>
      </c>
      <c r="AZ275" s="10"/>
      <c r="BB275" s="6">
        <v>1</v>
      </c>
      <c r="BC275" s="6">
        <v>2</v>
      </c>
      <c r="BD275" s="6">
        <v>3</v>
      </c>
      <c r="BE275" s="6">
        <v>4</v>
      </c>
      <c r="BG275" s="15" t="s">
        <v>22</v>
      </c>
      <c r="BI275" s="8"/>
      <c r="BJ275" s="41"/>
      <c r="BK275" s="42"/>
      <c r="BL275" s="15" t="s">
        <v>23</v>
      </c>
      <c r="BN275" s="8"/>
      <c r="BO275" s="41"/>
      <c r="BP275" s="41"/>
    </row>
    <row r="276" spans="1:68" s="15" customFormat="1" ht="45.75" thickBot="1">
      <c r="A276" s="11" t="str">
        <f>CONCATENATE(E275," 1-3")</f>
        <v>X 1-3</v>
      </c>
      <c r="B276" s="15" t="str">
        <f>CONCATENATE(E275,D276)</f>
        <v>X1</v>
      </c>
      <c r="C276" s="43" t="str">
        <f>$E$1</f>
        <v>MŽ</v>
      </c>
      <c r="D276" s="44">
        <v>1</v>
      </c>
      <c r="E276" s="45" t="str">
        <f>IF(ISERROR(VLOOKUP($B276,[1]vylosovanie!$C$10:$M$269,8,0))=TRUE," ",VLOOKUP($B276,[1]vylosovanie!$C$10:$M$269,8,0))</f>
        <v xml:space="preserve"> </v>
      </c>
      <c r="F276" s="45" t="str">
        <f>IF(ISERROR(VLOOKUP($B276,[1]vylosovanie!$C$10:$M$269,9,0))=TRUE," ",VLOOKUP($B276,[1]vylosovanie!$C$10:$M$269,9,0))</f>
        <v xml:space="preserve"> </v>
      </c>
      <c r="G276" s="45" t="str">
        <f>IF(ISERROR(VLOOKUP($B276,[1]vylosovanie!$C$10:$M$269,10,0))=TRUE," ",VLOOKUP($B276,[1]vylosovanie!$C$10:$M$269,10,0))</f>
        <v xml:space="preserve"> </v>
      </c>
      <c r="H276" s="45" t="str">
        <f>IF(ISERROR(VLOOKUP($B276,[1]vylosovanie!$C$10:$M$269,11,0))=TRUE," ",VLOOKUP($B276,[1]vylosovanie!$C$10:$M$269,11,0))</f>
        <v xml:space="preserve"> </v>
      </c>
      <c r="I276" s="46"/>
      <c r="J276" s="47"/>
      <c r="K276" s="48"/>
      <c r="L276" s="49" t="e">
        <f>VLOOKUP(A275,'[1]zapisy skupiny'!$A$5:$AA$6403,26,0)</f>
        <v>#N/A</v>
      </c>
      <c r="M276" s="50" t="s">
        <v>24</v>
      </c>
      <c r="N276" s="51" t="e">
        <f>VLOOKUP(A275,'[1]zapisy skupiny'!$A$5:$AA$6403,27,0)</f>
        <v>#N/A</v>
      </c>
      <c r="O276" s="49" t="e">
        <f>VLOOKUP(A276,'[1]zapisy skupiny'!$A$5:$AA$6403,26,0)</f>
        <v>#N/A</v>
      </c>
      <c r="P276" s="50" t="s">
        <v>24</v>
      </c>
      <c r="Q276" s="51" t="e">
        <f>VLOOKUP(A276,'[1]zapisy skupiny'!$A$5:$AA$6403,27,0)</f>
        <v>#N/A</v>
      </c>
      <c r="R276" s="49" t="e">
        <f>VLOOKUP(A277,'[1]zapisy skupiny'!$A$5:$AA$6403,26,0)</f>
        <v>#N/A</v>
      </c>
      <c r="S276" s="50" t="s">
        <v>24</v>
      </c>
      <c r="T276" s="52" t="e">
        <f>VLOOKUP(A277,'[1]zapisy skupiny'!$A$5:$AA$6403,27,0)</f>
        <v>#N/A</v>
      </c>
      <c r="U276" s="53" t="e">
        <f>SUM(BG276:BJ276)</f>
        <v>#N/A</v>
      </c>
      <c r="V276" s="54" t="s">
        <v>24</v>
      </c>
      <c r="W276" s="53" t="e">
        <f>SUM(BL276:BO276)</f>
        <v>#N/A</v>
      </c>
      <c r="X276" s="55" t="e">
        <f>IF((W276=0)," ",U276/W276)</f>
        <v>#N/A</v>
      </c>
      <c r="Y276" s="56" t="e">
        <f>IF(AND(SUM(BB276:BE276)=0,OR(E276=0,E276=" ",SUM(BB276:BE279)=0))," ",SUM(BB276:BE276))</f>
        <v>#N/A</v>
      </c>
      <c r="Z276" s="57" t="str">
        <f>IF(ISERROR(RANK(Y276,Y276:Y279,0))=TRUE," ",IF(OR(AND(O276="x",L276="x"),AND(L276="x",R276="x"),AND(R276="x",O276="x")),0,RANK(Y276,Y276:Y279,0)))</f>
        <v xml:space="preserve"> </v>
      </c>
      <c r="AA276" s="15" t="s">
        <v>25</v>
      </c>
      <c r="AB276" s="2" t="s">
        <v>26</v>
      </c>
      <c r="AC276" s="2"/>
      <c r="AD276" s="2"/>
      <c r="AE276" s="2" t="str">
        <f>CONCATENATE(4,1,AD275,C275,1)</f>
        <v>41X1</v>
      </c>
      <c r="AF276" s="2" t="str">
        <f>E275</f>
        <v>X</v>
      </c>
      <c r="AG276" s="58">
        <f>IF(C275="X",0,AG271+1)</f>
        <v>0</v>
      </c>
      <c r="AH276" s="58"/>
      <c r="AI276" s="59" t="s">
        <v>27</v>
      </c>
      <c r="AJ276" s="58"/>
      <c r="AK276" s="60" t="e">
        <f>VLOOKUP(CONCATENATE(AF276,MID(AI276,2,1)),[1]vylosovanie!$C$10:$J$209,8,0)</f>
        <v>#N/A</v>
      </c>
      <c r="AL276" s="60" t="e">
        <f>VLOOKUP(CONCATENATE(AF276,RIGHT(AI276,1)),[1]vylosovanie!$C$10:$J$209,8,0)</f>
        <v>#N/A</v>
      </c>
      <c r="AM276" s="58" t="e">
        <f>VLOOKUP(CONCATENATE(AF276,VLOOKUP(AI276,$BU$6:$BV$11,2,0)),[1]vylosovanie!$C$10:$J$209,8,0)</f>
        <v>#N/A</v>
      </c>
      <c r="AN276" s="8"/>
      <c r="AO276" s="61"/>
      <c r="AP276" s="61"/>
      <c r="AQ276" s="61" t="str">
        <f>CONCATENATE(4,1,AD275,C275,2)</f>
        <v>41X2</v>
      </c>
      <c r="AR276" s="61" t="str">
        <f>E275</f>
        <v>X</v>
      </c>
      <c r="AS276" s="58">
        <f>IF(AG276=0,0,AG276+1)</f>
        <v>0</v>
      </c>
      <c r="AT276" s="58"/>
      <c r="AU276" s="58" t="s">
        <v>28</v>
      </c>
      <c r="AV276" s="58"/>
      <c r="AW276" s="60" t="e">
        <f>VLOOKUP(CONCATENATE(AR276,MID(AU276,2,1)),[1]vylosovanie!$C$10:$J$209,8,0)</f>
        <v>#N/A</v>
      </c>
      <c r="AX276" s="60" t="e">
        <f>VLOOKUP(CONCATENATE(AR276,RIGHT(AU276,1)),[1]vylosovanie!$C$10:$J$209,8,0)</f>
        <v>#N/A</v>
      </c>
      <c r="AY276" s="58" t="e">
        <f>VLOOKUP(CONCATENATE(AR276,VLOOKUP(AU276,$BU$6:$BV$11,2,0)),[1]vylosovanie!$C$10:$J$209,8,0)</f>
        <v>#N/A</v>
      </c>
      <c r="AZ276" s="8"/>
      <c r="BB276" s="39"/>
      <c r="BC276" s="39" t="e">
        <f>IF(OR(L276="x",L276="X",L276=""),0,IF(L276=3,2,1))</f>
        <v>#N/A</v>
      </c>
      <c r="BD276" s="39" t="e">
        <f>IF(OR(O276="x",O276="X",O276=""),0,IF(O276=3,2,1))</f>
        <v>#N/A</v>
      </c>
      <c r="BE276" s="39" t="e">
        <f>IF(OR(R276="x",R276="X",R276=""),0,IF(R276=3,2,1))</f>
        <v>#N/A</v>
      </c>
      <c r="BG276" s="62"/>
      <c r="BH276" s="62" t="e">
        <f>IF(OR(L276="x",L276="X"),0,L276)</f>
        <v>#N/A</v>
      </c>
      <c r="BI276" s="62" t="e">
        <f>IF(OR(O276="x",O276="X"),0,O276)</f>
        <v>#N/A</v>
      </c>
      <c r="BJ276" s="62" t="e">
        <f>IF(OR(R276="x",R276="X"),0,R276)</f>
        <v>#N/A</v>
      </c>
      <c r="BK276" s="63"/>
      <c r="BL276" s="62"/>
      <c r="BM276" s="62" t="e">
        <f>IF(OR(N276="x",N276="X"),0,N276)</f>
        <v>#N/A</v>
      </c>
      <c r="BN276" s="62" t="e">
        <f>IF(OR(Q276="x",Q276="X"),0,Q276)</f>
        <v>#N/A</v>
      </c>
      <c r="BO276" s="62" t="e">
        <f>IF(OR(T276="x",T276="X"),0,T276)</f>
        <v>#N/A</v>
      </c>
      <c r="BP276" s="41"/>
    </row>
    <row r="277" spans="1:68" s="15" customFormat="1" ht="45.75" thickBot="1">
      <c r="A277" s="11" t="str">
        <f>CONCATENATE(E275," 1-4")</f>
        <v>X 1-4</v>
      </c>
      <c r="B277" s="15" t="str">
        <f>CONCATENATE(E275,D277)</f>
        <v>X2</v>
      </c>
      <c r="C277" s="43"/>
      <c r="D277" s="44">
        <v>2</v>
      </c>
      <c r="E277" s="45" t="str">
        <f>IF(ISERROR(VLOOKUP($B277,[1]vylosovanie!$C$10:$M$269,8,0))=TRUE," ",VLOOKUP($B277,[1]vylosovanie!$C$10:$M$269,8,0))</f>
        <v xml:space="preserve"> </v>
      </c>
      <c r="F277" s="45" t="str">
        <f>IF(ISERROR(VLOOKUP($B277,[1]vylosovanie!$C$10:$M$269,9,0))=TRUE," ",VLOOKUP($B277,[1]vylosovanie!$C$10:$M$269,9,0))</f>
        <v xml:space="preserve"> </v>
      </c>
      <c r="G277" s="45" t="str">
        <f>IF(ISERROR(VLOOKUP($B277,[1]vylosovanie!$C$10:$M$269,10,0))=TRUE," ",VLOOKUP($B277,[1]vylosovanie!$C$10:$M$269,10,0))</f>
        <v xml:space="preserve"> </v>
      </c>
      <c r="H277" s="45" t="str">
        <f>IF(ISERROR(VLOOKUP($B277,[1]vylosovanie!$C$10:$M$269,11,0))=TRUE," ",VLOOKUP($B277,[1]vylosovanie!$C$10:$M$269,11,0))</f>
        <v xml:space="preserve"> </v>
      </c>
      <c r="I277" s="64" t="e">
        <f>N276</f>
        <v>#N/A</v>
      </c>
      <c r="J277" s="65" t="s">
        <v>24</v>
      </c>
      <c r="K277" s="66" t="e">
        <f>L276</f>
        <v>#N/A</v>
      </c>
      <c r="L277" s="67"/>
      <c r="M277" s="68"/>
      <c r="N277" s="69"/>
      <c r="O277" s="70" t="e">
        <f>VLOOKUP(A278,'[1]zapisy skupiny'!$A$5:$AA$6403,26,0)</f>
        <v>#N/A</v>
      </c>
      <c r="P277" s="65" t="s">
        <v>24</v>
      </c>
      <c r="Q277" s="71" t="e">
        <f>VLOOKUP(A278,'[1]zapisy skupiny'!$A$5:$AA$6403,27,0)</f>
        <v>#N/A</v>
      </c>
      <c r="R277" s="70" t="e">
        <f>VLOOKUP(A279,'[1]zapisy skupiny'!$A$5:$AA$6403,26,0)</f>
        <v>#N/A</v>
      </c>
      <c r="S277" s="65" t="s">
        <v>24</v>
      </c>
      <c r="T277" s="72" t="e">
        <f>VLOOKUP(A279,'[1]zapisy skupiny'!$A$5:$AA$6403,27,0)</f>
        <v>#N/A</v>
      </c>
      <c r="U277" s="73" t="e">
        <f>SUM(BG277:BJ277)</f>
        <v>#N/A</v>
      </c>
      <c r="V277" s="74" t="s">
        <v>24</v>
      </c>
      <c r="W277" s="73" t="e">
        <f>SUM(BL277:BO277)</f>
        <v>#N/A</v>
      </c>
      <c r="X277" s="75" t="e">
        <f>IF((W277=0)," ",U277/W277)</f>
        <v>#N/A</v>
      </c>
      <c r="Y277" s="76" t="e">
        <f>IF(AND(SUM(BB277:BE277)=0,OR(E277=0,E277=" ",SUM(BB276:BE279)=0))," ",SUM(BB277:BE277))</f>
        <v>#N/A</v>
      </c>
      <c r="Z277" s="77" t="str">
        <f>IF(ISERROR(RANK(Y277,Y276:Y279,0))=TRUE," ",IF(OR(AND(I277="x",O277="x"),AND(I277="x",R277="x"),AND(R277="x",O277="x")),0,RANK(Y277,Y276:Y279,0)))</f>
        <v xml:space="preserve"> </v>
      </c>
      <c r="AA277" s="15" t="s">
        <v>29</v>
      </c>
      <c r="AB277" s="2" t="s">
        <v>30</v>
      </c>
      <c r="AC277" s="2"/>
      <c r="AD277" s="2"/>
      <c r="AE277" s="2" t="str">
        <f>CONCATENATE(4,2,AD275,C275,1)</f>
        <v>42X1</v>
      </c>
      <c r="AF277" s="2" t="str">
        <f>E275</f>
        <v>X</v>
      </c>
      <c r="AG277" s="58">
        <f>IF(AS276=0,0,AS276+1)</f>
        <v>0</v>
      </c>
      <c r="AH277" s="58"/>
      <c r="AI277" s="58" t="s">
        <v>31</v>
      </c>
      <c r="AJ277" s="58"/>
      <c r="AK277" s="60" t="e">
        <f>VLOOKUP(CONCATENATE(AF277,MID(AI277,2,1)),[1]vylosovanie!$C$10:$J$209,8,0)</f>
        <v>#N/A</v>
      </c>
      <c r="AL277" s="60" t="e">
        <f>VLOOKUP(CONCATENATE(AF277,RIGHT(AI277,1)),[1]vylosovanie!$C$10:$J$209,8,0)</f>
        <v>#N/A</v>
      </c>
      <c r="AM277" s="58" t="e">
        <f>VLOOKUP(CONCATENATE(AF277,VLOOKUP(AI277,$BU$6:$BV$11,2,0)),[1]vylosovanie!$C$10:$J$209,8,0)</f>
        <v>#N/A</v>
      </c>
      <c r="AN277" s="8"/>
      <c r="AO277" s="61"/>
      <c r="AP277" s="61"/>
      <c r="AQ277" s="61" t="str">
        <f>CONCATENATE(4,2,AD275,C275,2)</f>
        <v>42X2</v>
      </c>
      <c r="AR277" s="61" t="str">
        <f>E275</f>
        <v>X</v>
      </c>
      <c r="AS277" s="58">
        <f>IF(AG277=0,0,AG277+1)</f>
        <v>0</v>
      </c>
      <c r="AT277" s="58"/>
      <c r="AU277" s="58" t="s">
        <v>32</v>
      </c>
      <c r="AV277" s="58"/>
      <c r="AW277" s="60" t="e">
        <f>VLOOKUP(CONCATENATE(AR277,MID(AU277,2,1)),[1]vylosovanie!$C$10:$J$209,8,0)</f>
        <v>#N/A</v>
      </c>
      <c r="AX277" s="60" t="e">
        <f>VLOOKUP(CONCATENATE(AR277,RIGHT(AU277,1)),[1]vylosovanie!$C$10:$J$209,8,0)</f>
        <v>#N/A</v>
      </c>
      <c r="AY277" s="58" t="e">
        <f>VLOOKUP(CONCATENATE(AR277,VLOOKUP(AU277,$BU$6:$BV$11,2,0)),[1]vylosovanie!$C$10:$J$209,8,0)</f>
        <v>#N/A</v>
      </c>
      <c r="AZ277" s="8"/>
      <c r="BB277" s="39" t="e">
        <f>IF(OR(I277="x",I277="X",I277=""),0,IF(I277=3,2,1))</f>
        <v>#N/A</v>
      </c>
      <c r="BC277" s="39"/>
      <c r="BD277" s="39" t="e">
        <f>IF(OR(O277="x",O277="X",O277=""),0,IF(O277=3,2,1))</f>
        <v>#N/A</v>
      </c>
      <c r="BE277" s="39" t="e">
        <f>IF(OR(R277="x",R277="X",R277=""),0,IF(R277=3,2,1))</f>
        <v>#N/A</v>
      </c>
      <c r="BG277" s="62" t="e">
        <f>IF(OR(I277="x",I277="X"),0,I277)</f>
        <v>#N/A</v>
      </c>
      <c r="BH277" s="62"/>
      <c r="BI277" s="62" t="e">
        <f>IF(OR(O277="x",O277="X"),0,O277)</f>
        <v>#N/A</v>
      </c>
      <c r="BJ277" s="62" t="e">
        <f>IF(OR(R277="x",R277="X"),0,R277)</f>
        <v>#N/A</v>
      </c>
      <c r="BK277" s="63"/>
      <c r="BL277" s="62" t="e">
        <f>IF(OR(K277="x",K277="X"),0,K277)</f>
        <v>#N/A</v>
      </c>
      <c r="BM277" s="62"/>
      <c r="BN277" s="62" t="e">
        <f>IF(OR(Q277="x",Q277="X"),0,Q277)</f>
        <v>#N/A</v>
      </c>
      <c r="BO277" s="62" t="e">
        <f>IF(OR(T277="x",T277="X"),0,T277)</f>
        <v>#N/A</v>
      </c>
      <c r="BP277" s="41"/>
    </row>
    <row r="278" spans="1:68" s="15" customFormat="1" ht="45.75" thickBot="1">
      <c r="A278" s="11" t="str">
        <f>CONCATENATE(E275," 2-3")</f>
        <v>X 2-3</v>
      </c>
      <c r="B278" s="15" t="str">
        <f>CONCATENATE(E275,D278)</f>
        <v>X3</v>
      </c>
      <c r="C278" s="43"/>
      <c r="D278" s="44">
        <v>3</v>
      </c>
      <c r="E278" s="45" t="str">
        <f>IF(ISERROR(VLOOKUP($B278,[1]vylosovanie!$C$10:$M$269,8,0))=TRUE," ",VLOOKUP($B278,[1]vylosovanie!$C$10:$M$269,8,0))</f>
        <v xml:space="preserve"> </v>
      </c>
      <c r="F278" s="45" t="str">
        <f>IF(ISERROR(VLOOKUP($B278,[1]vylosovanie!$C$10:$M$269,9,0))=TRUE," ",VLOOKUP($B278,[1]vylosovanie!$C$10:$M$269,9,0))</f>
        <v xml:space="preserve"> </v>
      </c>
      <c r="G278" s="45" t="str">
        <f>IF(ISERROR(VLOOKUP($B278,[1]vylosovanie!$C$10:$M$269,10,0))=TRUE," ",VLOOKUP($B278,[1]vylosovanie!$C$10:$M$269,10,0))</f>
        <v xml:space="preserve"> </v>
      </c>
      <c r="H278" s="45" t="str">
        <f>IF(ISERROR(VLOOKUP($B278,[1]vylosovanie!$C$10:$M$269,11,0))=TRUE," ",VLOOKUP($B278,[1]vylosovanie!$C$10:$M$269,11,0))</f>
        <v xml:space="preserve"> </v>
      </c>
      <c r="I278" s="64" t="e">
        <f>Q276</f>
        <v>#N/A</v>
      </c>
      <c r="J278" s="65" t="s">
        <v>24</v>
      </c>
      <c r="K278" s="66" t="e">
        <f>O276</f>
        <v>#N/A</v>
      </c>
      <c r="L278" s="78" t="e">
        <f>Q277</f>
        <v>#N/A</v>
      </c>
      <c r="M278" s="79" t="s">
        <v>24</v>
      </c>
      <c r="N278" s="80" t="e">
        <f>O277</f>
        <v>#N/A</v>
      </c>
      <c r="O278" s="67"/>
      <c r="P278" s="68"/>
      <c r="Q278" s="69"/>
      <c r="R278" s="70" t="e">
        <f>VLOOKUP(A280,'[1]zapisy skupiny'!$A$5:$AA$6403,26,0)</f>
        <v>#N/A</v>
      </c>
      <c r="S278" s="65" t="s">
        <v>24</v>
      </c>
      <c r="T278" s="72" t="e">
        <f>VLOOKUP(A280,'[1]zapisy skupiny'!$A$5:$AA$6403,27,0)</f>
        <v>#N/A</v>
      </c>
      <c r="U278" s="73" t="e">
        <f>SUM(BG278:BJ278)</f>
        <v>#N/A</v>
      </c>
      <c r="V278" s="74" t="s">
        <v>24</v>
      </c>
      <c r="W278" s="73" t="e">
        <f>SUM(BL278:BO278)</f>
        <v>#N/A</v>
      </c>
      <c r="X278" s="75" t="e">
        <f>IF((W278=0)," ",U278/W278)</f>
        <v>#N/A</v>
      </c>
      <c r="Y278" s="76" t="e">
        <f>IF(AND(SUM(BB278:BE278)=0,OR(E278=0,E278=" ",SUM(BB276:BE279)=0))," ",SUM(BB278:BE278))</f>
        <v>#N/A</v>
      </c>
      <c r="Z278" s="77" t="str">
        <f>IF(ISERROR(RANK(Y278,Y276:Y279,0))=TRUE," ",IF(OR(AND(I278="x",L278="x"),AND(I278="x",R278="x"),AND(L278="x",R278="x")),0,RANK(Y278,Y276:Y279,0)))</f>
        <v xml:space="preserve"> </v>
      </c>
      <c r="AA278" s="15" t="s">
        <v>33</v>
      </c>
      <c r="AB278" s="2" t="s">
        <v>34</v>
      </c>
      <c r="AC278" s="2"/>
      <c r="AD278" s="2"/>
      <c r="AE278" s="2" t="str">
        <f>CONCATENATE(4,3,AD275,C275,1)</f>
        <v>43X1</v>
      </c>
      <c r="AF278" s="2" t="str">
        <f>E275</f>
        <v>X</v>
      </c>
      <c r="AG278" s="58">
        <f>IF(AS277=0,0,AS277+1)</f>
        <v>0</v>
      </c>
      <c r="AH278" s="58"/>
      <c r="AI278" s="58" t="s">
        <v>35</v>
      </c>
      <c r="AJ278" s="58"/>
      <c r="AK278" s="60" t="e">
        <f>VLOOKUP(CONCATENATE(AF278,MID(AI278,2,1)),[1]vylosovanie!$C$10:$J$209,8,0)</f>
        <v>#N/A</v>
      </c>
      <c r="AL278" s="60" t="e">
        <f>VLOOKUP(CONCATENATE(AF278,RIGHT(AI278,1)),[1]vylosovanie!$C$10:$J$209,8,0)</f>
        <v>#N/A</v>
      </c>
      <c r="AM278" s="58" t="e">
        <f>VLOOKUP(CONCATENATE(AF278,VLOOKUP(AI278,$BU$6:$BV$11,2,0)),[1]vylosovanie!$C$10:$J$209,8,0)</f>
        <v>#N/A</v>
      </c>
      <c r="AN278" s="8"/>
      <c r="AO278" s="61"/>
      <c r="AP278" s="61"/>
      <c r="AQ278" s="61" t="str">
        <f>CONCATENATE(4,3,AD275,C275,2)</f>
        <v>43X2</v>
      </c>
      <c r="AR278" s="61" t="str">
        <f>E275</f>
        <v>X</v>
      </c>
      <c r="AS278" s="58">
        <f>IF(AG278=0,0,AG278+1)</f>
        <v>0</v>
      </c>
      <c r="AT278" s="58"/>
      <c r="AU278" s="58" t="s">
        <v>36</v>
      </c>
      <c r="AV278" s="58"/>
      <c r="AW278" s="60" t="e">
        <f>VLOOKUP(CONCATENATE(AR278,MID(AU278,2,1)),[1]vylosovanie!$C$10:$J$209,8,0)</f>
        <v>#N/A</v>
      </c>
      <c r="AX278" s="60" t="e">
        <f>VLOOKUP(CONCATENATE(AR278,RIGHT(AU278,1)),[1]vylosovanie!$C$10:$J$209,8,0)</f>
        <v>#N/A</v>
      </c>
      <c r="AY278" s="58" t="e">
        <f>VLOOKUP(CONCATENATE(AR278,VLOOKUP(AU278,$BU$6:$BV$11,2,0)),[1]vylosovanie!$C$10:$J$209,8,0)</f>
        <v>#N/A</v>
      </c>
      <c r="AZ278" s="8"/>
      <c r="BB278" s="39" t="e">
        <f>IF(OR(I278="x",I278="X",I278=""),0,IF(I278=3,2,1))</f>
        <v>#N/A</v>
      </c>
      <c r="BC278" s="39" t="e">
        <f>IF(OR(L278="x",L278="X",L278=""),0,IF(L278=3,2,1))</f>
        <v>#N/A</v>
      </c>
      <c r="BD278" s="39"/>
      <c r="BE278" s="39" t="e">
        <f>IF(OR(R278="x",R278="X",R278=""),0,IF(R278=3,2,1))</f>
        <v>#N/A</v>
      </c>
      <c r="BG278" s="62" t="e">
        <f>IF(OR(I278="x",I278="X"),0,I278)</f>
        <v>#N/A</v>
      </c>
      <c r="BH278" s="62" t="e">
        <f>IF(OR(L278="x",L278="X"),0,L278)</f>
        <v>#N/A</v>
      </c>
      <c r="BI278" s="62"/>
      <c r="BJ278" s="62" t="e">
        <f>IF(OR(R278="x",R278="X"),0,R278)</f>
        <v>#N/A</v>
      </c>
      <c r="BK278" s="63"/>
      <c r="BL278" s="62" t="e">
        <f>IF(OR(K278="x",K278="X"),0,K278)</f>
        <v>#N/A</v>
      </c>
      <c r="BM278" s="62" t="e">
        <f>IF(OR(N278="x",N278="X"),0,N278)</f>
        <v>#N/A</v>
      </c>
      <c r="BN278" s="62"/>
      <c r="BO278" s="62" t="e">
        <f>IF(OR(T278="x",T278="X"),0,T278)</f>
        <v>#N/A</v>
      </c>
      <c r="BP278" s="41"/>
    </row>
    <row r="279" spans="1:68" s="15" customFormat="1" ht="45.75" thickBot="1">
      <c r="A279" s="11" t="str">
        <f>CONCATENATE(E275," 2-4")</f>
        <v>X 2-4</v>
      </c>
      <c r="B279" s="15" t="str">
        <f>CONCATENATE(E275,D279)</f>
        <v>X4</v>
      </c>
      <c r="C279" s="43"/>
      <c r="D279" s="44">
        <v>4</v>
      </c>
      <c r="E279" s="45" t="str">
        <f>IF(ISERROR(VLOOKUP($B279,[1]vylosovanie!$C$10:$M$269,8,0))=TRUE," ",VLOOKUP($B279,[1]vylosovanie!$C$10:$M$269,8,0))</f>
        <v xml:space="preserve"> </v>
      </c>
      <c r="F279" s="45" t="str">
        <f>IF(ISERROR(VLOOKUP($B279,[1]vylosovanie!$C$10:$M$269,9,0))=TRUE," ",VLOOKUP($B279,[1]vylosovanie!$C$10:$M$269,9,0))</f>
        <v xml:space="preserve"> </v>
      </c>
      <c r="G279" s="45" t="str">
        <f>IF(ISERROR(VLOOKUP($B279,[1]vylosovanie!$C$10:$M$269,10,0))=TRUE," ",VLOOKUP($B279,[1]vylosovanie!$C$10:$M$269,10,0))</f>
        <v xml:space="preserve"> </v>
      </c>
      <c r="H279" s="45" t="str">
        <f>IF(ISERROR(VLOOKUP($B279,[1]vylosovanie!$C$10:$M$269,11,0))=TRUE," ",VLOOKUP($B279,[1]vylosovanie!$C$10:$M$269,11,0))</f>
        <v xml:space="preserve"> </v>
      </c>
      <c r="I279" s="81" t="e">
        <f>T276</f>
        <v>#N/A</v>
      </c>
      <c r="J279" s="82" t="s">
        <v>24</v>
      </c>
      <c r="K279" s="83" t="e">
        <f>R276</f>
        <v>#N/A</v>
      </c>
      <c r="L279" s="84" t="e">
        <f>T277</f>
        <v>#N/A</v>
      </c>
      <c r="M279" s="85" t="s">
        <v>24</v>
      </c>
      <c r="N279" s="86" t="e">
        <f>R277</f>
        <v>#N/A</v>
      </c>
      <c r="O279" s="84" t="e">
        <f>T278</f>
        <v>#N/A</v>
      </c>
      <c r="P279" s="85" t="s">
        <v>24</v>
      </c>
      <c r="Q279" s="86" t="e">
        <f>R278</f>
        <v>#N/A</v>
      </c>
      <c r="R279" s="87"/>
      <c r="S279" s="88"/>
      <c r="T279" s="88"/>
      <c r="U279" s="89" t="e">
        <f>SUM(BG279:BJ279)</f>
        <v>#N/A</v>
      </c>
      <c r="V279" s="90" t="s">
        <v>24</v>
      </c>
      <c r="W279" s="89" t="e">
        <f>SUM(BL279:BO279)</f>
        <v>#N/A</v>
      </c>
      <c r="X279" s="91" t="e">
        <f>IF((W279=0)," ",U279/W279)</f>
        <v>#N/A</v>
      </c>
      <c r="Y279" s="92" t="e">
        <f>IF(AND(SUM(BB279:BE279)=0,OR(E279=0,E279=" ",SUM(BB276:BE279)=0))," ",SUM(BB279:BE279))</f>
        <v>#N/A</v>
      </c>
      <c r="Z279" s="93" t="str">
        <f>IF(ISERROR(RANK(Y279,Y276:Y279,0))=TRUE," ",IF(OR(AND(I279="x",L279="x"),AND(I279="x",O279="x"),AND(L279="x",O279="x")),0,RANK(Y279,Y276:Y279,0)))</f>
        <v xml:space="preserve"> </v>
      </c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3"/>
      <c r="AP279" s="3"/>
      <c r="AQ279" s="3"/>
      <c r="AR279" s="3"/>
      <c r="AS279" s="2"/>
      <c r="AT279" s="2"/>
      <c r="AU279" s="2"/>
      <c r="AV279" s="2"/>
      <c r="AW279" s="2"/>
      <c r="AX279" s="2"/>
      <c r="AY279" s="2"/>
      <c r="AZ279" s="2"/>
      <c r="BB279" s="39" t="e">
        <f>IF(OR(I279="x",I279="X",I279=""),0,IF(I279=3,2,1))</f>
        <v>#N/A</v>
      </c>
      <c r="BC279" s="39" t="e">
        <f>IF(OR(L279="x",L279="X",L279=""),0,IF(L279=3,2,1))</f>
        <v>#N/A</v>
      </c>
      <c r="BD279" s="39" t="e">
        <f>IF(OR(O279="x",O279="X",O279=""),0,IF(O279=3,2,1))</f>
        <v>#N/A</v>
      </c>
      <c r="BE279" s="39"/>
      <c r="BG279" s="62" t="e">
        <f>IF(OR(I279="x",I279="X"),0,I279)</f>
        <v>#N/A</v>
      </c>
      <c r="BH279" s="62" t="e">
        <f>IF(OR(L279="x",L279="X"),0,L279)</f>
        <v>#N/A</v>
      </c>
      <c r="BI279" s="62" t="e">
        <f>IF(OR(O279="x",O279="X"),0,O279)</f>
        <v>#N/A</v>
      </c>
      <c r="BJ279" s="62"/>
      <c r="BK279" s="63"/>
      <c r="BL279" s="62" t="e">
        <f>IF(OR(K279="x",K279="X"),0,K279)</f>
        <v>#N/A</v>
      </c>
      <c r="BM279" s="62" t="e">
        <f>IF(OR(N279="x",N279="X"),0,N279)</f>
        <v>#N/A</v>
      </c>
      <c r="BN279" s="62" t="e">
        <f>IF(OR(Q279="x",Q279="X"),0,Q279)</f>
        <v>#N/A</v>
      </c>
      <c r="BO279" s="62"/>
      <c r="BP279" s="41"/>
    </row>
    <row r="280" spans="1:68" ht="45.75" thickBot="1">
      <c r="A280" s="11" t="str">
        <f>CONCATENATE(E275," 3-4")</f>
        <v>X 3-4</v>
      </c>
    </row>
    <row r="281" spans="1:68" s="15" customFormat="1" ht="90.75" thickBot="1">
      <c r="A281" s="11" t="str">
        <f>CONCATENATE(E281," 1-2")</f>
        <v>X 1-2</v>
      </c>
      <c r="C281" s="28" t="str">
        <f>IF(C275="X","X",IF(C275-$B$1&gt;=[1]vylosovanie!$O$2,"X",C275+1))</f>
        <v>X</v>
      </c>
      <c r="D281" s="2" t="s">
        <v>6</v>
      </c>
      <c r="E281" s="29" t="str">
        <f>IF(C281="X","X",VLOOKUP(C281,[1]vylosovanie!$T$10:$U$99,2,0))</f>
        <v>X</v>
      </c>
      <c r="F281" s="30" t="s">
        <v>7</v>
      </c>
      <c r="G281" s="6" t="s">
        <v>8</v>
      </c>
      <c r="H281" s="6" t="s">
        <v>9</v>
      </c>
      <c r="I281" s="31">
        <v>1</v>
      </c>
      <c r="J281" s="32"/>
      <c r="K281" s="33"/>
      <c r="L281" s="31">
        <v>2</v>
      </c>
      <c r="M281" s="32"/>
      <c r="N281" s="33"/>
      <c r="O281" s="31">
        <v>3</v>
      </c>
      <c r="P281" s="32"/>
      <c r="Q281" s="33"/>
      <c r="R281" s="31">
        <v>4</v>
      </c>
      <c r="S281" s="32"/>
      <c r="T281" s="33"/>
      <c r="U281" s="34" t="s">
        <v>10</v>
      </c>
      <c r="V281" s="35"/>
      <c r="W281" s="36"/>
      <c r="X281" s="37" t="s">
        <v>11</v>
      </c>
      <c r="Y281" s="37" t="s">
        <v>12</v>
      </c>
      <c r="Z281" s="37" t="s">
        <v>13</v>
      </c>
      <c r="AA281" s="2" t="s">
        <v>14</v>
      </c>
      <c r="AB281" s="2"/>
      <c r="AD281" s="2" t="str">
        <f>IF(C281&lt;10,0,"")</f>
        <v/>
      </c>
      <c r="AE281" s="2" t="s">
        <v>15</v>
      </c>
      <c r="AF281" s="2"/>
      <c r="AG281" s="38" t="s">
        <v>16</v>
      </c>
      <c r="AH281" s="39" t="s">
        <v>17</v>
      </c>
      <c r="AI281" s="39" t="s">
        <v>18</v>
      </c>
      <c r="AJ281" s="39" t="s">
        <v>19</v>
      </c>
      <c r="AK281" s="39" t="s">
        <v>20</v>
      </c>
      <c r="AL281" s="39" t="s">
        <v>20</v>
      </c>
      <c r="AM281" s="39" t="s">
        <v>21</v>
      </c>
      <c r="AN281" s="10"/>
      <c r="AO281" s="40"/>
      <c r="AP281" s="40" t="str">
        <f>IF(C281&lt;10,0,"")</f>
        <v/>
      </c>
      <c r="AQ281" s="2" t="s">
        <v>15</v>
      </c>
      <c r="AR281" s="40"/>
      <c r="AS281" s="38" t="s">
        <v>16</v>
      </c>
      <c r="AT281" s="39" t="s">
        <v>17</v>
      </c>
      <c r="AU281" s="39" t="s">
        <v>18</v>
      </c>
      <c r="AV281" s="39" t="s">
        <v>19</v>
      </c>
      <c r="AW281" s="39" t="s">
        <v>20</v>
      </c>
      <c r="AX281" s="39" t="s">
        <v>20</v>
      </c>
      <c r="AY281" s="39" t="s">
        <v>21</v>
      </c>
      <c r="AZ281" s="10"/>
      <c r="BB281" s="6">
        <v>1</v>
      </c>
      <c r="BC281" s="6">
        <v>2</v>
      </c>
      <c r="BD281" s="6">
        <v>3</v>
      </c>
      <c r="BE281" s="6">
        <v>4</v>
      </c>
      <c r="BG281" s="15" t="s">
        <v>22</v>
      </c>
      <c r="BI281" s="8"/>
      <c r="BJ281" s="41"/>
      <c r="BK281" s="42"/>
      <c r="BL281" s="15" t="s">
        <v>23</v>
      </c>
      <c r="BN281" s="8"/>
      <c r="BO281" s="41"/>
      <c r="BP281" s="41"/>
    </row>
    <row r="282" spans="1:68" s="15" customFormat="1" ht="45.75" thickBot="1">
      <c r="A282" s="11" t="str">
        <f>CONCATENATE(E281," 1-3")</f>
        <v>X 1-3</v>
      </c>
      <c r="B282" s="15" t="str">
        <f>CONCATENATE(E281,D282)</f>
        <v>X1</v>
      </c>
      <c r="C282" s="43" t="str">
        <f>$E$1</f>
        <v>MŽ</v>
      </c>
      <c r="D282" s="44">
        <v>1</v>
      </c>
      <c r="E282" s="45" t="str">
        <f>IF(ISERROR(VLOOKUP($B282,[1]vylosovanie!$C$10:$M$269,8,0))=TRUE," ",VLOOKUP($B282,[1]vylosovanie!$C$10:$M$269,8,0))</f>
        <v xml:space="preserve"> </v>
      </c>
      <c r="F282" s="45" t="str">
        <f>IF(ISERROR(VLOOKUP($B282,[1]vylosovanie!$C$10:$M$269,9,0))=TRUE," ",VLOOKUP($B282,[1]vylosovanie!$C$10:$M$269,9,0))</f>
        <v xml:space="preserve"> </v>
      </c>
      <c r="G282" s="45" t="str">
        <f>IF(ISERROR(VLOOKUP($B282,[1]vylosovanie!$C$10:$M$269,10,0))=TRUE," ",VLOOKUP($B282,[1]vylosovanie!$C$10:$M$269,10,0))</f>
        <v xml:space="preserve"> </v>
      </c>
      <c r="H282" s="45" t="str">
        <f>IF(ISERROR(VLOOKUP($B282,[1]vylosovanie!$C$10:$M$269,11,0))=TRUE," ",VLOOKUP($B282,[1]vylosovanie!$C$10:$M$269,11,0))</f>
        <v xml:space="preserve"> </v>
      </c>
      <c r="I282" s="46"/>
      <c r="J282" s="47"/>
      <c r="K282" s="48"/>
      <c r="L282" s="49" t="e">
        <f>VLOOKUP(A281,'[1]zapisy skupiny'!$A$5:$AA$6403,26,0)</f>
        <v>#N/A</v>
      </c>
      <c r="M282" s="50" t="s">
        <v>24</v>
      </c>
      <c r="N282" s="51" t="e">
        <f>VLOOKUP(A281,'[1]zapisy skupiny'!$A$5:$AA$6403,27,0)</f>
        <v>#N/A</v>
      </c>
      <c r="O282" s="49" t="e">
        <f>VLOOKUP(A282,'[1]zapisy skupiny'!$A$5:$AA$6403,26,0)</f>
        <v>#N/A</v>
      </c>
      <c r="P282" s="50" t="s">
        <v>24</v>
      </c>
      <c r="Q282" s="51" t="e">
        <f>VLOOKUP(A282,'[1]zapisy skupiny'!$A$5:$AA$6403,27,0)</f>
        <v>#N/A</v>
      </c>
      <c r="R282" s="49" t="e">
        <f>VLOOKUP(A283,'[1]zapisy skupiny'!$A$5:$AA$6403,26,0)</f>
        <v>#N/A</v>
      </c>
      <c r="S282" s="50" t="s">
        <v>24</v>
      </c>
      <c r="T282" s="52" t="e">
        <f>VLOOKUP(A283,'[1]zapisy skupiny'!$A$5:$AA$6403,27,0)</f>
        <v>#N/A</v>
      </c>
      <c r="U282" s="53" t="e">
        <f>SUM(BG282:BJ282)</f>
        <v>#N/A</v>
      </c>
      <c r="V282" s="54" t="s">
        <v>24</v>
      </c>
      <c r="W282" s="53" t="e">
        <f>SUM(BL282:BO282)</f>
        <v>#N/A</v>
      </c>
      <c r="X282" s="55" t="e">
        <f>IF((W282=0)," ",U282/W282)</f>
        <v>#N/A</v>
      </c>
      <c r="Y282" s="56" t="e">
        <f>IF(AND(SUM(BB282:BE282)=0,OR(E282=0,E282=" ",SUM(BB282:BE285)=0))," ",SUM(BB282:BE282))</f>
        <v>#N/A</v>
      </c>
      <c r="Z282" s="57" t="str">
        <f>IF(ISERROR(RANK(Y282,Y282:Y285,0))=TRUE," ",IF(OR(AND(O282="x",L282="x"),AND(L282="x",R282="x"),AND(R282="x",O282="x")),0,RANK(Y282,Y282:Y285,0)))</f>
        <v xml:space="preserve"> </v>
      </c>
      <c r="AA282" s="15" t="s">
        <v>25</v>
      </c>
      <c r="AB282" s="2" t="s">
        <v>26</v>
      </c>
      <c r="AC282" s="2"/>
      <c r="AD282" s="2"/>
      <c r="AE282" s="2" t="str">
        <f>CONCATENATE(4,1,AD281,C281,1)</f>
        <v>41X1</v>
      </c>
      <c r="AF282" s="2" t="str">
        <f>E281</f>
        <v>X</v>
      </c>
      <c r="AG282" s="58">
        <f>IF(C281="X",0,AG277+1)</f>
        <v>0</v>
      </c>
      <c r="AH282" s="58"/>
      <c r="AI282" s="59" t="s">
        <v>27</v>
      </c>
      <c r="AJ282" s="58"/>
      <c r="AK282" s="60" t="e">
        <f>VLOOKUP(CONCATENATE(AF282,MID(AI282,2,1)),[1]vylosovanie!$C$10:$J$209,8,0)</f>
        <v>#N/A</v>
      </c>
      <c r="AL282" s="60" t="e">
        <f>VLOOKUP(CONCATENATE(AF282,RIGHT(AI282,1)),[1]vylosovanie!$C$10:$J$209,8,0)</f>
        <v>#N/A</v>
      </c>
      <c r="AM282" s="58" t="e">
        <f>VLOOKUP(CONCATENATE(AF282,VLOOKUP(AI282,$BU$6:$BV$11,2,0)),[1]vylosovanie!$C$10:$J$209,8,0)</f>
        <v>#N/A</v>
      </c>
      <c r="AN282" s="8"/>
      <c r="AO282" s="61"/>
      <c r="AP282" s="61"/>
      <c r="AQ282" s="61" t="str">
        <f>CONCATENATE(4,1,AD281,C281,2)</f>
        <v>41X2</v>
      </c>
      <c r="AR282" s="61" t="str">
        <f>E281</f>
        <v>X</v>
      </c>
      <c r="AS282" s="58">
        <f>IF(AG282=0,0,AG282+1)</f>
        <v>0</v>
      </c>
      <c r="AT282" s="58"/>
      <c r="AU282" s="58" t="s">
        <v>28</v>
      </c>
      <c r="AV282" s="58"/>
      <c r="AW282" s="60" t="e">
        <f>VLOOKUP(CONCATENATE(AR282,MID(AU282,2,1)),[1]vylosovanie!$C$10:$J$209,8,0)</f>
        <v>#N/A</v>
      </c>
      <c r="AX282" s="60" t="e">
        <f>VLOOKUP(CONCATENATE(AR282,RIGHT(AU282,1)),[1]vylosovanie!$C$10:$J$209,8,0)</f>
        <v>#N/A</v>
      </c>
      <c r="AY282" s="58" t="e">
        <f>VLOOKUP(CONCATENATE(AR282,VLOOKUP(AU282,$BU$6:$BV$11,2,0)),[1]vylosovanie!$C$10:$J$209,8,0)</f>
        <v>#N/A</v>
      </c>
      <c r="AZ282" s="8"/>
      <c r="BB282" s="39"/>
      <c r="BC282" s="39" t="e">
        <f>IF(OR(L282="x",L282="X",L282=""),0,IF(L282=3,2,1))</f>
        <v>#N/A</v>
      </c>
      <c r="BD282" s="39" t="e">
        <f>IF(OR(O282="x",O282="X",O282=""),0,IF(O282=3,2,1))</f>
        <v>#N/A</v>
      </c>
      <c r="BE282" s="39" t="e">
        <f>IF(OR(R282="x",R282="X",R282=""),0,IF(R282=3,2,1))</f>
        <v>#N/A</v>
      </c>
      <c r="BG282" s="62"/>
      <c r="BH282" s="62" t="e">
        <f>IF(OR(L282="x",L282="X"),0,L282)</f>
        <v>#N/A</v>
      </c>
      <c r="BI282" s="62" t="e">
        <f>IF(OR(O282="x",O282="X"),0,O282)</f>
        <v>#N/A</v>
      </c>
      <c r="BJ282" s="62" t="e">
        <f>IF(OR(R282="x",R282="X"),0,R282)</f>
        <v>#N/A</v>
      </c>
      <c r="BK282" s="63"/>
      <c r="BL282" s="62"/>
      <c r="BM282" s="62" t="e">
        <f>IF(OR(N282="x",N282="X"),0,N282)</f>
        <v>#N/A</v>
      </c>
      <c r="BN282" s="62" t="e">
        <f>IF(OR(Q282="x",Q282="X"),0,Q282)</f>
        <v>#N/A</v>
      </c>
      <c r="BO282" s="62" t="e">
        <f>IF(OR(T282="x",T282="X"),0,T282)</f>
        <v>#N/A</v>
      </c>
      <c r="BP282" s="41"/>
    </row>
    <row r="283" spans="1:68" s="15" customFormat="1" ht="45.75" thickBot="1">
      <c r="A283" s="11" t="str">
        <f>CONCATENATE(E281," 1-4")</f>
        <v>X 1-4</v>
      </c>
      <c r="B283" s="15" t="str">
        <f>CONCATENATE(E281,D283)</f>
        <v>X2</v>
      </c>
      <c r="C283" s="43"/>
      <c r="D283" s="44">
        <v>2</v>
      </c>
      <c r="E283" s="45" t="str">
        <f>IF(ISERROR(VLOOKUP($B283,[1]vylosovanie!$C$10:$M$269,8,0))=TRUE," ",VLOOKUP($B283,[1]vylosovanie!$C$10:$M$269,8,0))</f>
        <v xml:space="preserve"> </v>
      </c>
      <c r="F283" s="45" t="str">
        <f>IF(ISERROR(VLOOKUP($B283,[1]vylosovanie!$C$10:$M$269,9,0))=TRUE," ",VLOOKUP($B283,[1]vylosovanie!$C$10:$M$269,9,0))</f>
        <v xml:space="preserve"> </v>
      </c>
      <c r="G283" s="45" t="str">
        <f>IF(ISERROR(VLOOKUP($B283,[1]vylosovanie!$C$10:$M$269,10,0))=TRUE," ",VLOOKUP($B283,[1]vylosovanie!$C$10:$M$269,10,0))</f>
        <v xml:space="preserve"> </v>
      </c>
      <c r="H283" s="45" t="str">
        <f>IF(ISERROR(VLOOKUP($B283,[1]vylosovanie!$C$10:$M$269,11,0))=TRUE," ",VLOOKUP($B283,[1]vylosovanie!$C$10:$M$269,11,0))</f>
        <v xml:space="preserve"> </v>
      </c>
      <c r="I283" s="64" t="e">
        <f>N282</f>
        <v>#N/A</v>
      </c>
      <c r="J283" s="65" t="s">
        <v>24</v>
      </c>
      <c r="K283" s="66" t="e">
        <f>L282</f>
        <v>#N/A</v>
      </c>
      <c r="L283" s="67"/>
      <c r="M283" s="68"/>
      <c r="N283" s="69"/>
      <c r="O283" s="70" t="e">
        <f>VLOOKUP(A284,'[1]zapisy skupiny'!$A$5:$AA$6403,26,0)</f>
        <v>#N/A</v>
      </c>
      <c r="P283" s="65" t="s">
        <v>24</v>
      </c>
      <c r="Q283" s="71" t="e">
        <f>VLOOKUP(A284,'[1]zapisy skupiny'!$A$5:$AA$6403,27,0)</f>
        <v>#N/A</v>
      </c>
      <c r="R283" s="70" t="e">
        <f>VLOOKUP(A285,'[1]zapisy skupiny'!$A$5:$AA$6403,26,0)</f>
        <v>#N/A</v>
      </c>
      <c r="S283" s="65" t="s">
        <v>24</v>
      </c>
      <c r="T283" s="72" t="e">
        <f>VLOOKUP(A285,'[1]zapisy skupiny'!$A$5:$AA$6403,27,0)</f>
        <v>#N/A</v>
      </c>
      <c r="U283" s="73" t="e">
        <f>SUM(BG283:BJ283)</f>
        <v>#N/A</v>
      </c>
      <c r="V283" s="74" t="s">
        <v>24</v>
      </c>
      <c r="W283" s="73" t="e">
        <f>SUM(BL283:BO283)</f>
        <v>#N/A</v>
      </c>
      <c r="X283" s="75" t="e">
        <f>IF((W283=0)," ",U283/W283)</f>
        <v>#N/A</v>
      </c>
      <c r="Y283" s="76" t="e">
        <f>IF(AND(SUM(BB283:BE283)=0,OR(E283=0,E283=" ",SUM(BB282:BE285)=0))," ",SUM(BB283:BE283))</f>
        <v>#N/A</v>
      </c>
      <c r="Z283" s="77" t="str">
        <f>IF(ISERROR(RANK(Y283,Y282:Y285,0))=TRUE," ",IF(OR(AND(I283="x",O283="x"),AND(I283="x",R283="x"),AND(R283="x",O283="x")),0,RANK(Y283,Y282:Y285,0)))</f>
        <v xml:space="preserve"> </v>
      </c>
      <c r="AA283" s="15" t="s">
        <v>29</v>
      </c>
      <c r="AB283" s="2" t="s">
        <v>30</v>
      </c>
      <c r="AC283" s="2"/>
      <c r="AD283" s="2"/>
      <c r="AE283" s="2" t="str">
        <f>CONCATENATE(4,2,AD281,C281,1)</f>
        <v>42X1</v>
      </c>
      <c r="AF283" s="2" t="str">
        <f>E281</f>
        <v>X</v>
      </c>
      <c r="AG283" s="58">
        <f>IF(AS282=0,0,AS282+1)</f>
        <v>0</v>
      </c>
      <c r="AH283" s="58"/>
      <c r="AI283" s="58" t="s">
        <v>31</v>
      </c>
      <c r="AJ283" s="58"/>
      <c r="AK283" s="60" t="e">
        <f>VLOOKUP(CONCATENATE(AF283,MID(AI283,2,1)),[1]vylosovanie!$C$10:$J$209,8,0)</f>
        <v>#N/A</v>
      </c>
      <c r="AL283" s="60" t="e">
        <f>VLOOKUP(CONCATENATE(AF283,RIGHT(AI283,1)),[1]vylosovanie!$C$10:$J$209,8,0)</f>
        <v>#N/A</v>
      </c>
      <c r="AM283" s="58" t="e">
        <f>VLOOKUP(CONCATENATE(AF283,VLOOKUP(AI283,$BU$6:$BV$11,2,0)),[1]vylosovanie!$C$10:$J$209,8,0)</f>
        <v>#N/A</v>
      </c>
      <c r="AN283" s="8"/>
      <c r="AO283" s="61"/>
      <c r="AP283" s="61"/>
      <c r="AQ283" s="61" t="str">
        <f>CONCATENATE(4,2,AD281,C281,2)</f>
        <v>42X2</v>
      </c>
      <c r="AR283" s="61" t="str">
        <f>E281</f>
        <v>X</v>
      </c>
      <c r="AS283" s="58">
        <f>IF(AG283=0,0,AG283+1)</f>
        <v>0</v>
      </c>
      <c r="AT283" s="58"/>
      <c r="AU283" s="58" t="s">
        <v>32</v>
      </c>
      <c r="AV283" s="58"/>
      <c r="AW283" s="60" t="e">
        <f>VLOOKUP(CONCATENATE(AR283,MID(AU283,2,1)),[1]vylosovanie!$C$10:$J$209,8,0)</f>
        <v>#N/A</v>
      </c>
      <c r="AX283" s="60" t="e">
        <f>VLOOKUP(CONCATENATE(AR283,RIGHT(AU283,1)),[1]vylosovanie!$C$10:$J$209,8,0)</f>
        <v>#N/A</v>
      </c>
      <c r="AY283" s="58" t="e">
        <f>VLOOKUP(CONCATENATE(AR283,VLOOKUP(AU283,$BU$6:$BV$11,2,0)),[1]vylosovanie!$C$10:$J$209,8,0)</f>
        <v>#N/A</v>
      </c>
      <c r="AZ283" s="8"/>
      <c r="BB283" s="39" t="e">
        <f>IF(OR(I283="x",I283="X",I283=""),0,IF(I283=3,2,1))</f>
        <v>#N/A</v>
      </c>
      <c r="BC283" s="39"/>
      <c r="BD283" s="39" t="e">
        <f>IF(OR(O283="x",O283="X",O283=""),0,IF(O283=3,2,1))</f>
        <v>#N/A</v>
      </c>
      <c r="BE283" s="39" t="e">
        <f>IF(OR(R283="x",R283="X",R283=""),0,IF(R283=3,2,1))</f>
        <v>#N/A</v>
      </c>
      <c r="BG283" s="62" t="e">
        <f>IF(OR(I283="x",I283="X"),0,I283)</f>
        <v>#N/A</v>
      </c>
      <c r="BH283" s="62"/>
      <c r="BI283" s="62" t="e">
        <f>IF(OR(O283="x",O283="X"),0,O283)</f>
        <v>#N/A</v>
      </c>
      <c r="BJ283" s="62" t="e">
        <f>IF(OR(R283="x",R283="X"),0,R283)</f>
        <v>#N/A</v>
      </c>
      <c r="BK283" s="63"/>
      <c r="BL283" s="62" t="e">
        <f>IF(OR(K283="x",K283="X"),0,K283)</f>
        <v>#N/A</v>
      </c>
      <c r="BM283" s="62"/>
      <c r="BN283" s="62" t="e">
        <f>IF(OR(Q283="x",Q283="X"),0,Q283)</f>
        <v>#N/A</v>
      </c>
      <c r="BO283" s="62" t="e">
        <f>IF(OR(T283="x",T283="X"),0,T283)</f>
        <v>#N/A</v>
      </c>
      <c r="BP283" s="41"/>
    </row>
    <row r="284" spans="1:68" s="15" customFormat="1" ht="45.75" thickBot="1">
      <c r="A284" s="11" t="str">
        <f>CONCATENATE(E281," 2-3")</f>
        <v>X 2-3</v>
      </c>
      <c r="B284" s="15" t="str">
        <f>CONCATENATE(E281,D284)</f>
        <v>X3</v>
      </c>
      <c r="C284" s="43"/>
      <c r="D284" s="44">
        <v>3</v>
      </c>
      <c r="E284" s="45" t="str">
        <f>IF(ISERROR(VLOOKUP($B284,[1]vylosovanie!$C$10:$M$269,8,0))=TRUE," ",VLOOKUP($B284,[1]vylosovanie!$C$10:$M$269,8,0))</f>
        <v xml:space="preserve"> </v>
      </c>
      <c r="F284" s="45" t="str">
        <f>IF(ISERROR(VLOOKUP($B284,[1]vylosovanie!$C$10:$M$269,9,0))=TRUE," ",VLOOKUP($B284,[1]vylosovanie!$C$10:$M$269,9,0))</f>
        <v xml:space="preserve"> </v>
      </c>
      <c r="G284" s="45" t="str">
        <f>IF(ISERROR(VLOOKUP($B284,[1]vylosovanie!$C$10:$M$269,10,0))=TRUE," ",VLOOKUP($B284,[1]vylosovanie!$C$10:$M$269,10,0))</f>
        <v xml:space="preserve"> </v>
      </c>
      <c r="H284" s="45" t="str">
        <f>IF(ISERROR(VLOOKUP($B284,[1]vylosovanie!$C$10:$M$269,11,0))=TRUE," ",VLOOKUP($B284,[1]vylosovanie!$C$10:$M$269,11,0))</f>
        <v xml:space="preserve"> </v>
      </c>
      <c r="I284" s="64" t="e">
        <f>Q282</f>
        <v>#N/A</v>
      </c>
      <c r="J284" s="65" t="s">
        <v>24</v>
      </c>
      <c r="K284" s="66" t="e">
        <f>O282</f>
        <v>#N/A</v>
      </c>
      <c r="L284" s="78" t="e">
        <f>Q283</f>
        <v>#N/A</v>
      </c>
      <c r="M284" s="79" t="s">
        <v>24</v>
      </c>
      <c r="N284" s="80" t="e">
        <f>O283</f>
        <v>#N/A</v>
      </c>
      <c r="O284" s="67"/>
      <c r="P284" s="68"/>
      <c r="Q284" s="69"/>
      <c r="R284" s="70" t="e">
        <f>VLOOKUP(A286,'[1]zapisy skupiny'!$A$5:$AA$6403,26,0)</f>
        <v>#N/A</v>
      </c>
      <c r="S284" s="65" t="s">
        <v>24</v>
      </c>
      <c r="T284" s="72" t="e">
        <f>VLOOKUP(A286,'[1]zapisy skupiny'!$A$5:$AA$6403,27,0)</f>
        <v>#N/A</v>
      </c>
      <c r="U284" s="73" t="e">
        <f>SUM(BG284:BJ284)</f>
        <v>#N/A</v>
      </c>
      <c r="V284" s="74" t="s">
        <v>24</v>
      </c>
      <c r="W284" s="73" t="e">
        <f>SUM(BL284:BO284)</f>
        <v>#N/A</v>
      </c>
      <c r="X284" s="75" t="e">
        <f>IF((W284=0)," ",U284/W284)</f>
        <v>#N/A</v>
      </c>
      <c r="Y284" s="76" t="e">
        <f>IF(AND(SUM(BB284:BE284)=0,OR(E284=0,E284=" ",SUM(BB282:BE285)=0))," ",SUM(BB284:BE284))</f>
        <v>#N/A</v>
      </c>
      <c r="Z284" s="77" t="str">
        <f>IF(ISERROR(RANK(Y284,Y282:Y285,0))=TRUE," ",IF(OR(AND(I284="x",L284="x"),AND(I284="x",R284="x"),AND(L284="x",R284="x")),0,RANK(Y284,Y282:Y285,0)))</f>
        <v xml:space="preserve"> </v>
      </c>
      <c r="AA284" s="15" t="s">
        <v>33</v>
      </c>
      <c r="AB284" s="2" t="s">
        <v>34</v>
      </c>
      <c r="AC284" s="2"/>
      <c r="AD284" s="2"/>
      <c r="AE284" s="2" t="str">
        <f>CONCATENATE(4,3,AD281,C281,1)</f>
        <v>43X1</v>
      </c>
      <c r="AF284" s="2" t="str">
        <f>E281</f>
        <v>X</v>
      </c>
      <c r="AG284" s="58">
        <f>IF(AS283=0,0,AS283+1)</f>
        <v>0</v>
      </c>
      <c r="AH284" s="58"/>
      <c r="AI284" s="58" t="s">
        <v>35</v>
      </c>
      <c r="AJ284" s="58"/>
      <c r="AK284" s="60" t="e">
        <f>VLOOKUP(CONCATENATE(AF284,MID(AI284,2,1)),[1]vylosovanie!$C$10:$J$209,8,0)</f>
        <v>#N/A</v>
      </c>
      <c r="AL284" s="60" t="e">
        <f>VLOOKUP(CONCATENATE(AF284,RIGHT(AI284,1)),[1]vylosovanie!$C$10:$J$209,8,0)</f>
        <v>#N/A</v>
      </c>
      <c r="AM284" s="58" t="e">
        <f>VLOOKUP(CONCATENATE(AF284,VLOOKUP(AI284,$BU$6:$BV$11,2,0)),[1]vylosovanie!$C$10:$J$209,8,0)</f>
        <v>#N/A</v>
      </c>
      <c r="AN284" s="8"/>
      <c r="AO284" s="61"/>
      <c r="AP284" s="61"/>
      <c r="AQ284" s="61" t="str">
        <f>CONCATENATE(4,3,AD281,C281,2)</f>
        <v>43X2</v>
      </c>
      <c r="AR284" s="61" t="str">
        <f>E281</f>
        <v>X</v>
      </c>
      <c r="AS284" s="58">
        <f>IF(AG284=0,0,AG284+1)</f>
        <v>0</v>
      </c>
      <c r="AT284" s="58"/>
      <c r="AU284" s="58" t="s">
        <v>36</v>
      </c>
      <c r="AV284" s="58"/>
      <c r="AW284" s="60" t="e">
        <f>VLOOKUP(CONCATENATE(AR284,MID(AU284,2,1)),[1]vylosovanie!$C$10:$J$209,8,0)</f>
        <v>#N/A</v>
      </c>
      <c r="AX284" s="60" t="e">
        <f>VLOOKUP(CONCATENATE(AR284,RIGHT(AU284,1)),[1]vylosovanie!$C$10:$J$209,8,0)</f>
        <v>#N/A</v>
      </c>
      <c r="AY284" s="58" t="e">
        <f>VLOOKUP(CONCATENATE(AR284,VLOOKUP(AU284,$BU$6:$BV$11,2,0)),[1]vylosovanie!$C$10:$J$209,8,0)</f>
        <v>#N/A</v>
      </c>
      <c r="AZ284" s="8"/>
      <c r="BB284" s="39" t="e">
        <f>IF(OR(I284="x",I284="X",I284=""),0,IF(I284=3,2,1))</f>
        <v>#N/A</v>
      </c>
      <c r="BC284" s="39" t="e">
        <f>IF(OR(L284="x",L284="X",L284=""),0,IF(L284=3,2,1))</f>
        <v>#N/A</v>
      </c>
      <c r="BD284" s="39"/>
      <c r="BE284" s="39" t="e">
        <f>IF(OR(R284="x",R284="X",R284=""),0,IF(R284=3,2,1))</f>
        <v>#N/A</v>
      </c>
      <c r="BG284" s="62" t="e">
        <f>IF(OR(I284="x",I284="X"),0,I284)</f>
        <v>#N/A</v>
      </c>
      <c r="BH284" s="62" t="e">
        <f>IF(OR(L284="x",L284="X"),0,L284)</f>
        <v>#N/A</v>
      </c>
      <c r="BI284" s="62"/>
      <c r="BJ284" s="62" t="e">
        <f>IF(OR(R284="x",R284="X"),0,R284)</f>
        <v>#N/A</v>
      </c>
      <c r="BK284" s="63"/>
      <c r="BL284" s="62" t="e">
        <f>IF(OR(K284="x",K284="X"),0,K284)</f>
        <v>#N/A</v>
      </c>
      <c r="BM284" s="62" t="e">
        <f>IF(OR(N284="x",N284="X"),0,N284)</f>
        <v>#N/A</v>
      </c>
      <c r="BN284" s="62"/>
      <c r="BO284" s="62" t="e">
        <f>IF(OR(T284="x",T284="X"),0,T284)</f>
        <v>#N/A</v>
      </c>
      <c r="BP284" s="41"/>
    </row>
    <row r="285" spans="1:68" s="15" customFormat="1" ht="45.75" thickBot="1">
      <c r="A285" s="11" t="str">
        <f>CONCATENATE(E281," 2-4")</f>
        <v>X 2-4</v>
      </c>
      <c r="B285" s="15" t="str">
        <f>CONCATENATE(E281,D285)</f>
        <v>X4</v>
      </c>
      <c r="C285" s="43"/>
      <c r="D285" s="44">
        <v>4</v>
      </c>
      <c r="E285" s="45" t="str">
        <f>IF(ISERROR(VLOOKUP($B285,[1]vylosovanie!$C$10:$M$269,8,0))=TRUE," ",VLOOKUP($B285,[1]vylosovanie!$C$10:$M$269,8,0))</f>
        <v xml:space="preserve"> </v>
      </c>
      <c r="F285" s="45" t="str">
        <f>IF(ISERROR(VLOOKUP($B285,[1]vylosovanie!$C$10:$M$269,9,0))=TRUE," ",VLOOKUP($B285,[1]vylosovanie!$C$10:$M$269,9,0))</f>
        <v xml:space="preserve"> </v>
      </c>
      <c r="G285" s="45" t="str">
        <f>IF(ISERROR(VLOOKUP($B285,[1]vylosovanie!$C$10:$M$269,10,0))=TRUE," ",VLOOKUP($B285,[1]vylosovanie!$C$10:$M$269,10,0))</f>
        <v xml:space="preserve"> </v>
      </c>
      <c r="H285" s="45" t="str">
        <f>IF(ISERROR(VLOOKUP($B285,[1]vylosovanie!$C$10:$M$269,11,0))=TRUE," ",VLOOKUP($B285,[1]vylosovanie!$C$10:$M$269,11,0))</f>
        <v xml:space="preserve"> </v>
      </c>
      <c r="I285" s="81" t="e">
        <f>T282</f>
        <v>#N/A</v>
      </c>
      <c r="J285" s="82" t="s">
        <v>24</v>
      </c>
      <c r="K285" s="83" t="e">
        <f>R282</f>
        <v>#N/A</v>
      </c>
      <c r="L285" s="84" t="e">
        <f>T283</f>
        <v>#N/A</v>
      </c>
      <c r="M285" s="85" t="s">
        <v>24</v>
      </c>
      <c r="N285" s="86" t="e">
        <f>R283</f>
        <v>#N/A</v>
      </c>
      <c r="O285" s="84" t="e">
        <f>T284</f>
        <v>#N/A</v>
      </c>
      <c r="P285" s="85" t="s">
        <v>24</v>
      </c>
      <c r="Q285" s="86" t="e">
        <f>R284</f>
        <v>#N/A</v>
      </c>
      <c r="R285" s="87"/>
      <c r="S285" s="88"/>
      <c r="T285" s="88"/>
      <c r="U285" s="89" t="e">
        <f>SUM(BG285:BJ285)</f>
        <v>#N/A</v>
      </c>
      <c r="V285" s="90" t="s">
        <v>24</v>
      </c>
      <c r="W285" s="89" t="e">
        <f>SUM(BL285:BO285)</f>
        <v>#N/A</v>
      </c>
      <c r="X285" s="91" t="e">
        <f>IF((W285=0)," ",U285/W285)</f>
        <v>#N/A</v>
      </c>
      <c r="Y285" s="92" t="e">
        <f>IF(AND(SUM(BB285:BE285)=0,OR(E285=0,E285=" ",SUM(BB282:BE285)=0))," ",SUM(BB285:BE285))</f>
        <v>#N/A</v>
      </c>
      <c r="Z285" s="93" t="str">
        <f>IF(ISERROR(RANK(Y285,Y282:Y285,0))=TRUE," ",IF(OR(AND(I285="x",L285="x"),AND(I285="x",O285="x"),AND(L285="x",O285="x")),0,RANK(Y285,Y282:Y285,0)))</f>
        <v xml:space="preserve"> </v>
      </c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3"/>
      <c r="AP285" s="3"/>
      <c r="AQ285" s="3"/>
      <c r="AR285" s="3"/>
      <c r="AS285" s="2"/>
      <c r="AT285" s="2"/>
      <c r="AU285" s="2"/>
      <c r="AV285" s="2"/>
      <c r="AW285" s="2"/>
      <c r="AX285" s="2"/>
      <c r="AY285" s="2"/>
      <c r="AZ285" s="2"/>
      <c r="BB285" s="39" t="e">
        <f>IF(OR(I285="x",I285="X",I285=""),0,IF(I285=3,2,1))</f>
        <v>#N/A</v>
      </c>
      <c r="BC285" s="39" t="e">
        <f>IF(OR(L285="x",L285="X",L285=""),0,IF(L285=3,2,1))</f>
        <v>#N/A</v>
      </c>
      <c r="BD285" s="39" t="e">
        <f>IF(OR(O285="x",O285="X",O285=""),0,IF(O285=3,2,1))</f>
        <v>#N/A</v>
      </c>
      <c r="BE285" s="39"/>
      <c r="BG285" s="62" t="e">
        <f>IF(OR(I285="x",I285="X"),0,I285)</f>
        <v>#N/A</v>
      </c>
      <c r="BH285" s="62" t="e">
        <f>IF(OR(L285="x",L285="X"),0,L285)</f>
        <v>#N/A</v>
      </c>
      <c r="BI285" s="62" t="e">
        <f>IF(OR(O285="x",O285="X"),0,O285)</f>
        <v>#N/A</v>
      </c>
      <c r="BJ285" s="62"/>
      <c r="BK285" s="63"/>
      <c r="BL285" s="62" t="e">
        <f>IF(OR(K285="x",K285="X"),0,K285)</f>
        <v>#N/A</v>
      </c>
      <c r="BM285" s="62" t="e">
        <f>IF(OR(N285="x",N285="X"),0,N285)</f>
        <v>#N/A</v>
      </c>
      <c r="BN285" s="62" t="e">
        <f>IF(OR(Q285="x",Q285="X"),0,Q285)</f>
        <v>#N/A</v>
      </c>
      <c r="BO285" s="62"/>
      <c r="BP285" s="41"/>
    </row>
    <row r="286" spans="1:68" ht="45.75" thickBot="1">
      <c r="A286" s="11" t="str">
        <f>CONCATENATE(E281," 3-4")</f>
        <v>X 3-4</v>
      </c>
    </row>
    <row r="287" spans="1:68" s="15" customFormat="1" ht="90.75" thickBot="1">
      <c r="A287" s="11" t="str">
        <f>CONCATENATE(E287," 1-2")</f>
        <v>X 1-2</v>
      </c>
      <c r="C287" s="28" t="str">
        <f>IF(C281="X","X",IF(C281-$B$1&gt;=[1]vylosovanie!$O$2,"X",C281+1))</f>
        <v>X</v>
      </c>
      <c r="D287" s="2" t="s">
        <v>6</v>
      </c>
      <c r="E287" s="29" t="str">
        <f>IF(C287="X","X",VLOOKUP(C287,[1]vylosovanie!$T$10:$U$99,2,0))</f>
        <v>X</v>
      </c>
      <c r="F287" s="30" t="s">
        <v>7</v>
      </c>
      <c r="G287" s="6" t="s">
        <v>8</v>
      </c>
      <c r="H287" s="6" t="s">
        <v>9</v>
      </c>
      <c r="I287" s="31">
        <v>1</v>
      </c>
      <c r="J287" s="32"/>
      <c r="K287" s="33"/>
      <c r="L287" s="31">
        <v>2</v>
      </c>
      <c r="M287" s="32"/>
      <c r="N287" s="33"/>
      <c r="O287" s="31">
        <v>3</v>
      </c>
      <c r="P287" s="32"/>
      <c r="Q287" s="33"/>
      <c r="R287" s="31">
        <v>4</v>
      </c>
      <c r="S287" s="32"/>
      <c r="T287" s="33"/>
      <c r="U287" s="34" t="s">
        <v>10</v>
      </c>
      <c r="V287" s="35"/>
      <c r="W287" s="36"/>
      <c r="X287" s="37" t="s">
        <v>11</v>
      </c>
      <c r="Y287" s="37" t="s">
        <v>12</v>
      </c>
      <c r="Z287" s="37" t="s">
        <v>13</v>
      </c>
      <c r="AA287" s="2" t="s">
        <v>14</v>
      </c>
      <c r="AB287" s="2"/>
      <c r="AD287" s="2" t="str">
        <f>IF(C287&lt;10,0,"")</f>
        <v/>
      </c>
      <c r="AE287" s="2" t="s">
        <v>15</v>
      </c>
      <c r="AF287" s="2"/>
      <c r="AG287" s="38" t="s">
        <v>16</v>
      </c>
      <c r="AH287" s="39" t="s">
        <v>17</v>
      </c>
      <c r="AI287" s="39" t="s">
        <v>18</v>
      </c>
      <c r="AJ287" s="39" t="s">
        <v>19</v>
      </c>
      <c r="AK287" s="39" t="s">
        <v>20</v>
      </c>
      <c r="AL287" s="39" t="s">
        <v>20</v>
      </c>
      <c r="AM287" s="39" t="s">
        <v>21</v>
      </c>
      <c r="AN287" s="10"/>
      <c r="AO287" s="40"/>
      <c r="AP287" s="40" t="str">
        <f>IF(C287&lt;10,0,"")</f>
        <v/>
      </c>
      <c r="AQ287" s="2" t="s">
        <v>15</v>
      </c>
      <c r="AR287" s="40"/>
      <c r="AS287" s="38" t="s">
        <v>16</v>
      </c>
      <c r="AT287" s="39" t="s">
        <v>17</v>
      </c>
      <c r="AU287" s="39" t="s">
        <v>18</v>
      </c>
      <c r="AV287" s="39" t="s">
        <v>19</v>
      </c>
      <c r="AW287" s="39" t="s">
        <v>20</v>
      </c>
      <c r="AX287" s="39" t="s">
        <v>20</v>
      </c>
      <c r="AY287" s="39" t="s">
        <v>21</v>
      </c>
      <c r="AZ287" s="10"/>
      <c r="BB287" s="6">
        <v>1</v>
      </c>
      <c r="BC287" s="6">
        <v>2</v>
      </c>
      <c r="BD287" s="6">
        <v>3</v>
      </c>
      <c r="BE287" s="6">
        <v>4</v>
      </c>
      <c r="BG287" s="15" t="s">
        <v>22</v>
      </c>
      <c r="BI287" s="8"/>
      <c r="BJ287" s="41"/>
      <c r="BK287" s="42"/>
      <c r="BL287" s="15" t="s">
        <v>23</v>
      </c>
      <c r="BN287" s="8"/>
      <c r="BO287" s="41"/>
      <c r="BP287" s="41"/>
    </row>
    <row r="288" spans="1:68" s="15" customFormat="1" ht="45.75" thickBot="1">
      <c r="A288" s="11" t="str">
        <f>CONCATENATE(E287," 1-3")</f>
        <v>X 1-3</v>
      </c>
      <c r="B288" s="15" t="str">
        <f>CONCATENATE(E287,D288)</f>
        <v>X1</v>
      </c>
      <c r="C288" s="43" t="str">
        <f>$E$1</f>
        <v>MŽ</v>
      </c>
      <c r="D288" s="44">
        <v>1</v>
      </c>
      <c r="E288" s="45" t="str">
        <f>IF(ISERROR(VLOOKUP($B288,[1]vylosovanie!$C$10:$M$269,8,0))=TRUE," ",VLOOKUP($B288,[1]vylosovanie!$C$10:$M$269,8,0))</f>
        <v xml:space="preserve"> </v>
      </c>
      <c r="F288" s="45" t="str">
        <f>IF(ISERROR(VLOOKUP($B288,[1]vylosovanie!$C$10:$M$269,9,0))=TRUE," ",VLOOKUP($B288,[1]vylosovanie!$C$10:$M$269,9,0))</f>
        <v xml:space="preserve"> </v>
      </c>
      <c r="G288" s="45" t="str">
        <f>IF(ISERROR(VLOOKUP($B288,[1]vylosovanie!$C$10:$M$269,10,0))=TRUE," ",VLOOKUP($B288,[1]vylosovanie!$C$10:$M$269,10,0))</f>
        <v xml:space="preserve"> </v>
      </c>
      <c r="H288" s="45" t="str">
        <f>IF(ISERROR(VLOOKUP($B288,[1]vylosovanie!$C$10:$M$269,11,0))=TRUE," ",VLOOKUP($B288,[1]vylosovanie!$C$10:$M$269,11,0))</f>
        <v xml:space="preserve"> </v>
      </c>
      <c r="I288" s="46"/>
      <c r="J288" s="47"/>
      <c r="K288" s="48"/>
      <c r="L288" s="49" t="e">
        <f>VLOOKUP(A287,'[1]zapisy skupiny'!$A$5:$AA$6403,26,0)</f>
        <v>#N/A</v>
      </c>
      <c r="M288" s="50" t="s">
        <v>24</v>
      </c>
      <c r="N288" s="51" t="e">
        <f>VLOOKUP(A287,'[1]zapisy skupiny'!$A$5:$AA$6403,27,0)</f>
        <v>#N/A</v>
      </c>
      <c r="O288" s="49" t="e">
        <f>VLOOKUP(A288,'[1]zapisy skupiny'!$A$5:$AA$6403,26,0)</f>
        <v>#N/A</v>
      </c>
      <c r="P288" s="50" t="s">
        <v>24</v>
      </c>
      <c r="Q288" s="51" t="e">
        <f>VLOOKUP(A288,'[1]zapisy skupiny'!$A$5:$AA$6403,27,0)</f>
        <v>#N/A</v>
      </c>
      <c r="R288" s="49" t="e">
        <f>VLOOKUP(A289,'[1]zapisy skupiny'!$A$5:$AA$6403,26,0)</f>
        <v>#N/A</v>
      </c>
      <c r="S288" s="50" t="s">
        <v>24</v>
      </c>
      <c r="T288" s="52" t="e">
        <f>VLOOKUP(A289,'[1]zapisy skupiny'!$A$5:$AA$6403,27,0)</f>
        <v>#N/A</v>
      </c>
      <c r="U288" s="53" t="e">
        <f>SUM(BG288:BJ288)</f>
        <v>#N/A</v>
      </c>
      <c r="V288" s="54" t="s">
        <v>24</v>
      </c>
      <c r="W288" s="53" t="e">
        <f>SUM(BL288:BO288)</f>
        <v>#N/A</v>
      </c>
      <c r="X288" s="55" t="e">
        <f>IF((W288=0)," ",U288/W288)</f>
        <v>#N/A</v>
      </c>
      <c r="Y288" s="56" t="e">
        <f>IF(AND(SUM(BB288:BE288)=0,OR(E288=0,E288=" ",SUM(BB288:BE291)=0))," ",SUM(BB288:BE288))</f>
        <v>#N/A</v>
      </c>
      <c r="Z288" s="57" t="str">
        <f>IF(ISERROR(RANK(Y288,Y288:Y291,0))=TRUE," ",IF(OR(AND(O288="x",L288="x"),AND(L288="x",R288="x"),AND(R288="x",O288="x")),0,RANK(Y288,Y288:Y291,0)))</f>
        <v xml:space="preserve"> </v>
      </c>
      <c r="AA288" s="15" t="s">
        <v>25</v>
      </c>
      <c r="AB288" s="2" t="s">
        <v>26</v>
      </c>
      <c r="AC288" s="2"/>
      <c r="AD288" s="2"/>
      <c r="AE288" s="2" t="str">
        <f>CONCATENATE(4,1,AD287,C287,1)</f>
        <v>41X1</v>
      </c>
      <c r="AF288" s="2" t="str">
        <f>E287</f>
        <v>X</v>
      </c>
      <c r="AG288" s="58">
        <f>IF(C287="X",0,AG283+1)</f>
        <v>0</v>
      </c>
      <c r="AH288" s="58"/>
      <c r="AI288" s="59" t="s">
        <v>27</v>
      </c>
      <c r="AJ288" s="58"/>
      <c r="AK288" s="60" t="e">
        <f>VLOOKUP(CONCATENATE(AF288,MID(AI288,2,1)),[1]vylosovanie!$C$10:$J$209,8,0)</f>
        <v>#N/A</v>
      </c>
      <c r="AL288" s="60" t="e">
        <f>VLOOKUP(CONCATENATE(AF288,RIGHT(AI288,1)),[1]vylosovanie!$C$10:$J$209,8,0)</f>
        <v>#N/A</v>
      </c>
      <c r="AM288" s="58" t="e">
        <f>VLOOKUP(CONCATENATE(AF288,VLOOKUP(AI288,$BU$6:$BV$11,2,0)),[1]vylosovanie!$C$10:$J$209,8,0)</f>
        <v>#N/A</v>
      </c>
      <c r="AN288" s="8"/>
      <c r="AO288" s="61"/>
      <c r="AP288" s="61"/>
      <c r="AQ288" s="61" t="str">
        <f>CONCATENATE(4,1,AD287,C287,2)</f>
        <v>41X2</v>
      </c>
      <c r="AR288" s="61" t="str">
        <f>E287</f>
        <v>X</v>
      </c>
      <c r="AS288" s="58">
        <f>IF(AG288=0,0,AG288+1)</f>
        <v>0</v>
      </c>
      <c r="AT288" s="58"/>
      <c r="AU288" s="58" t="s">
        <v>28</v>
      </c>
      <c r="AV288" s="58"/>
      <c r="AW288" s="60" t="e">
        <f>VLOOKUP(CONCATENATE(AR288,MID(AU288,2,1)),[1]vylosovanie!$C$10:$J$209,8,0)</f>
        <v>#N/A</v>
      </c>
      <c r="AX288" s="60" t="e">
        <f>VLOOKUP(CONCATENATE(AR288,RIGHT(AU288,1)),[1]vylosovanie!$C$10:$J$209,8,0)</f>
        <v>#N/A</v>
      </c>
      <c r="AY288" s="58" t="e">
        <f>VLOOKUP(CONCATENATE(AR288,VLOOKUP(AU288,$BU$6:$BV$11,2,0)),[1]vylosovanie!$C$10:$J$209,8,0)</f>
        <v>#N/A</v>
      </c>
      <c r="AZ288" s="8"/>
      <c r="BB288" s="39"/>
      <c r="BC288" s="39" t="e">
        <f>IF(OR(L288="x",L288="X",L288=""),0,IF(L288=3,2,1))</f>
        <v>#N/A</v>
      </c>
      <c r="BD288" s="39" t="e">
        <f>IF(OR(O288="x",O288="X",O288=""),0,IF(O288=3,2,1))</f>
        <v>#N/A</v>
      </c>
      <c r="BE288" s="39" t="e">
        <f>IF(OR(R288="x",R288="X",R288=""),0,IF(R288=3,2,1))</f>
        <v>#N/A</v>
      </c>
      <c r="BG288" s="62"/>
      <c r="BH288" s="62" t="e">
        <f>IF(OR(L288="x",L288="X"),0,L288)</f>
        <v>#N/A</v>
      </c>
      <c r="BI288" s="62" t="e">
        <f>IF(OR(O288="x",O288="X"),0,O288)</f>
        <v>#N/A</v>
      </c>
      <c r="BJ288" s="62" t="e">
        <f>IF(OR(R288="x",R288="X"),0,R288)</f>
        <v>#N/A</v>
      </c>
      <c r="BK288" s="63"/>
      <c r="BL288" s="62"/>
      <c r="BM288" s="62" t="e">
        <f>IF(OR(N288="x",N288="X"),0,N288)</f>
        <v>#N/A</v>
      </c>
      <c r="BN288" s="62" t="e">
        <f>IF(OR(Q288="x",Q288="X"),0,Q288)</f>
        <v>#N/A</v>
      </c>
      <c r="BO288" s="62" t="e">
        <f>IF(OR(T288="x",T288="X"),0,T288)</f>
        <v>#N/A</v>
      </c>
      <c r="BP288" s="41"/>
    </row>
    <row r="289" spans="1:68" s="15" customFormat="1" ht="45.75" thickBot="1">
      <c r="A289" s="11" t="str">
        <f>CONCATENATE(E287," 1-4")</f>
        <v>X 1-4</v>
      </c>
      <c r="B289" s="15" t="str">
        <f>CONCATENATE(E287,D289)</f>
        <v>X2</v>
      </c>
      <c r="C289" s="43"/>
      <c r="D289" s="44">
        <v>2</v>
      </c>
      <c r="E289" s="45" t="str">
        <f>IF(ISERROR(VLOOKUP($B289,[1]vylosovanie!$C$10:$M$269,8,0))=TRUE," ",VLOOKUP($B289,[1]vylosovanie!$C$10:$M$269,8,0))</f>
        <v xml:space="preserve"> </v>
      </c>
      <c r="F289" s="45" t="str">
        <f>IF(ISERROR(VLOOKUP($B289,[1]vylosovanie!$C$10:$M$269,9,0))=TRUE," ",VLOOKUP($B289,[1]vylosovanie!$C$10:$M$269,9,0))</f>
        <v xml:space="preserve"> </v>
      </c>
      <c r="G289" s="45" t="str">
        <f>IF(ISERROR(VLOOKUP($B289,[1]vylosovanie!$C$10:$M$269,10,0))=TRUE," ",VLOOKUP($B289,[1]vylosovanie!$C$10:$M$269,10,0))</f>
        <v xml:space="preserve"> </v>
      </c>
      <c r="H289" s="45" t="str">
        <f>IF(ISERROR(VLOOKUP($B289,[1]vylosovanie!$C$10:$M$269,11,0))=TRUE," ",VLOOKUP($B289,[1]vylosovanie!$C$10:$M$269,11,0))</f>
        <v xml:space="preserve"> </v>
      </c>
      <c r="I289" s="64" t="e">
        <f>N288</f>
        <v>#N/A</v>
      </c>
      <c r="J289" s="65" t="s">
        <v>24</v>
      </c>
      <c r="K289" s="66" t="e">
        <f>L288</f>
        <v>#N/A</v>
      </c>
      <c r="L289" s="67"/>
      <c r="M289" s="68"/>
      <c r="N289" s="69"/>
      <c r="O289" s="70" t="e">
        <f>VLOOKUP(A290,'[1]zapisy skupiny'!$A$5:$AA$6403,26,0)</f>
        <v>#N/A</v>
      </c>
      <c r="P289" s="65" t="s">
        <v>24</v>
      </c>
      <c r="Q289" s="71" t="e">
        <f>VLOOKUP(A290,'[1]zapisy skupiny'!$A$5:$AA$6403,27,0)</f>
        <v>#N/A</v>
      </c>
      <c r="R289" s="70" t="e">
        <f>VLOOKUP(A291,'[1]zapisy skupiny'!$A$5:$AA$6403,26,0)</f>
        <v>#N/A</v>
      </c>
      <c r="S289" s="65" t="s">
        <v>24</v>
      </c>
      <c r="T289" s="72" t="e">
        <f>VLOOKUP(A291,'[1]zapisy skupiny'!$A$5:$AA$6403,27,0)</f>
        <v>#N/A</v>
      </c>
      <c r="U289" s="73" t="e">
        <f>SUM(BG289:BJ289)</f>
        <v>#N/A</v>
      </c>
      <c r="V289" s="74" t="s">
        <v>24</v>
      </c>
      <c r="W289" s="73" t="e">
        <f>SUM(BL289:BO289)</f>
        <v>#N/A</v>
      </c>
      <c r="X289" s="75" t="e">
        <f>IF((W289=0)," ",U289/W289)</f>
        <v>#N/A</v>
      </c>
      <c r="Y289" s="76" t="e">
        <f>IF(AND(SUM(BB289:BE289)=0,OR(E289=0,E289=" ",SUM(BB288:BE291)=0))," ",SUM(BB289:BE289))</f>
        <v>#N/A</v>
      </c>
      <c r="Z289" s="77" t="str">
        <f>IF(ISERROR(RANK(Y289,Y288:Y291,0))=TRUE," ",IF(OR(AND(I289="x",O289="x"),AND(I289="x",R289="x"),AND(R289="x",O289="x")),0,RANK(Y289,Y288:Y291,0)))</f>
        <v xml:space="preserve"> </v>
      </c>
      <c r="AA289" s="15" t="s">
        <v>29</v>
      </c>
      <c r="AB289" s="2" t="s">
        <v>30</v>
      </c>
      <c r="AC289" s="2"/>
      <c r="AD289" s="2"/>
      <c r="AE289" s="2" t="str">
        <f>CONCATENATE(4,2,AD287,C287,1)</f>
        <v>42X1</v>
      </c>
      <c r="AF289" s="2" t="str">
        <f>E287</f>
        <v>X</v>
      </c>
      <c r="AG289" s="58">
        <f>IF(AS288=0,0,AS288+1)</f>
        <v>0</v>
      </c>
      <c r="AH289" s="58"/>
      <c r="AI289" s="58" t="s">
        <v>31</v>
      </c>
      <c r="AJ289" s="58"/>
      <c r="AK289" s="60" t="e">
        <f>VLOOKUP(CONCATENATE(AF289,MID(AI289,2,1)),[1]vylosovanie!$C$10:$J$209,8,0)</f>
        <v>#N/A</v>
      </c>
      <c r="AL289" s="60" t="e">
        <f>VLOOKUP(CONCATENATE(AF289,RIGHT(AI289,1)),[1]vylosovanie!$C$10:$J$209,8,0)</f>
        <v>#N/A</v>
      </c>
      <c r="AM289" s="58" t="e">
        <f>VLOOKUP(CONCATENATE(AF289,VLOOKUP(AI289,$BU$6:$BV$11,2,0)),[1]vylosovanie!$C$10:$J$209,8,0)</f>
        <v>#N/A</v>
      </c>
      <c r="AN289" s="8"/>
      <c r="AO289" s="61"/>
      <c r="AP289" s="61"/>
      <c r="AQ289" s="61" t="str">
        <f>CONCATENATE(4,2,AD287,C287,2)</f>
        <v>42X2</v>
      </c>
      <c r="AR289" s="61" t="str">
        <f>E287</f>
        <v>X</v>
      </c>
      <c r="AS289" s="58">
        <f>IF(AG289=0,0,AG289+1)</f>
        <v>0</v>
      </c>
      <c r="AT289" s="58"/>
      <c r="AU289" s="58" t="s">
        <v>32</v>
      </c>
      <c r="AV289" s="58"/>
      <c r="AW289" s="60" t="e">
        <f>VLOOKUP(CONCATENATE(AR289,MID(AU289,2,1)),[1]vylosovanie!$C$10:$J$209,8,0)</f>
        <v>#N/A</v>
      </c>
      <c r="AX289" s="60" t="e">
        <f>VLOOKUP(CONCATENATE(AR289,RIGHT(AU289,1)),[1]vylosovanie!$C$10:$J$209,8,0)</f>
        <v>#N/A</v>
      </c>
      <c r="AY289" s="58" t="e">
        <f>VLOOKUP(CONCATENATE(AR289,VLOOKUP(AU289,$BU$6:$BV$11,2,0)),[1]vylosovanie!$C$10:$J$209,8,0)</f>
        <v>#N/A</v>
      </c>
      <c r="AZ289" s="8"/>
      <c r="BB289" s="39" t="e">
        <f>IF(OR(I289="x",I289="X",I289=""),0,IF(I289=3,2,1))</f>
        <v>#N/A</v>
      </c>
      <c r="BC289" s="39"/>
      <c r="BD289" s="39" t="e">
        <f>IF(OR(O289="x",O289="X",O289=""),0,IF(O289=3,2,1))</f>
        <v>#N/A</v>
      </c>
      <c r="BE289" s="39" t="e">
        <f>IF(OR(R289="x",R289="X",R289=""),0,IF(R289=3,2,1))</f>
        <v>#N/A</v>
      </c>
      <c r="BG289" s="62" t="e">
        <f>IF(OR(I289="x",I289="X"),0,I289)</f>
        <v>#N/A</v>
      </c>
      <c r="BH289" s="62"/>
      <c r="BI289" s="62" t="e">
        <f>IF(OR(O289="x",O289="X"),0,O289)</f>
        <v>#N/A</v>
      </c>
      <c r="BJ289" s="62" t="e">
        <f>IF(OR(R289="x",R289="X"),0,R289)</f>
        <v>#N/A</v>
      </c>
      <c r="BK289" s="63"/>
      <c r="BL289" s="62" t="e">
        <f>IF(OR(K289="x",K289="X"),0,K289)</f>
        <v>#N/A</v>
      </c>
      <c r="BM289" s="62"/>
      <c r="BN289" s="62" t="e">
        <f>IF(OR(Q289="x",Q289="X"),0,Q289)</f>
        <v>#N/A</v>
      </c>
      <c r="BO289" s="62" t="e">
        <f>IF(OR(T289="x",T289="X"),0,T289)</f>
        <v>#N/A</v>
      </c>
      <c r="BP289" s="41"/>
    </row>
    <row r="290" spans="1:68" s="15" customFormat="1" ht="45.75" thickBot="1">
      <c r="A290" s="11" t="str">
        <f>CONCATENATE(E287," 2-3")</f>
        <v>X 2-3</v>
      </c>
      <c r="B290" s="15" t="str">
        <f>CONCATENATE(E287,D290)</f>
        <v>X3</v>
      </c>
      <c r="C290" s="43"/>
      <c r="D290" s="44">
        <v>3</v>
      </c>
      <c r="E290" s="45" t="str">
        <f>IF(ISERROR(VLOOKUP($B290,[1]vylosovanie!$C$10:$M$269,8,0))=TRUE," ",VLOOKUP($B290,[1]vylosovanie!$C$10:$M$269,8,0))</f>
        <v xml:space="preserve"> </v>
      </c>
      <c r="F290" s="45" t="str">
        <f>IF(ISERROR(VLOOKUP($B290,[1]vylosovanie!$C$10:$M$269,9,0))=TRUE," ",VLOOKUP($B290,[1]vylosovanie!$C$10:$M$269,9,0))</f>
        <v xml:space="preserve"> </v>
      </c>
      <c r="G290" s="45" t="str">
        <f>IF(ISERROR(VLOOKUP($B290,[1]vylosovanie!$C$10:$M$269,10,0))=TRUE," ",VLOOKUP($B290,[1]vylosovanie!$C$10:$M$269,10,0))</f>
        <v xml:space="preserve"> </v>
      </c>
      <c r="H290" s="45" t="str">
        <f>IF(ISERROR(VLOOKUP($B290,[1]vylosovanie!$C$10:$M$269,11,0))=TRUE," ",VLOOKUP($B290,[1]vylosovanie!$C$10:$M$269,11,0))</f>
        <v xml:space="preserve"> </v>
      </c>
      <c r="I290" s="64" t="e">
        <f>Q288</f>
        <v>#N/A</v>
      </c>
      <c r="J290" s="65" t="s">
        <v>24</v>
      </c>
      <c r="K290" s="66" t="e">
        <f>O288</f>
        <v>#N/A</v>
      </c>
      <c r="L290" s="78" t="e">
        <f>Q289</f>
        <v>#N/A</v>
      </c>
      <c r="M290" s="79" t="s">
        <v>24</v>
      </c>
      <c r="N290" s="80" t="e">
        <f>O289</f>
        <v>#N/A</v>
      </c>
      <c r="O290" s="67"/>
      <c r="P290" s="68"/>
      <c r="Q290" s="69"/>
      <c r="R290" s="70" t="e">
        <f>VLOOKUP(A292,'[1]zapisy skupiny'!$A$5:$AA$6403,26,0)</f>
        <v>#N/A</v>
      </c>
      <c r="S290" s="65" t="s">
        <v>24</v>
      </c>
      <c r="T290" s="72" t="e">
        <f>VLOOKUP(A292,'[1]zapisy skupiny'!$A$5:$AA$6403,27,0)</f>
        <v>#N/A</v>
      </c>
      <c r="U290" s="73" t="e">
        <f>SUM(BG290:BJ290)</f>
        <v>#N/A</v>
      </c>
      <c r="V290" s="74" t="s">
        <v>24</v>
      </c>
      <c r="W290" s="73" t="e">
        <f>SUM(BL290:BO290)</f>
        <v>#N/A</v>
      </c>
      <c r="X290" s="75" t="e">
        <f>IF((W290=0)," ",U290/W290)</f>
        <v>#N/A</v>
      </c>
      <c r="Y290" s="76" t="e">
        <f>IF(AND(SUM(BB290:BE290)=0,OR(E290=0,E290=" ",SUM(BB288:BE291)=0))," ",SUM(BB290:BE290))</f>
        <v>#N/A</v>
      </c>
      <c r="Z290" s="77" t="str">
        <f>IF(ISERROR(RANK(Y290,Y288:Y291,0))=TRUE," ",IF(OR(AND(I290="x",L290="x"),AND(I290="x",R290="x"),AND(L290="x",R290="x")),0,RANK(Y290,Y288:Y291,0)))</f>
        <v xml:space="preserve"> </v>
      </c>
      <c r="AA290" s="15" t="s">
        <v>33</v>
      </c>
      <c r="AB290" s="2" t="s">
        <v>34</v>
      </c>
      <c r="AC290" s="2"/>
      <c r="AD290" s="2"/>
      <c r="AE290" s="2" t="str">
        <f>CONCATENATE(4,3,AD287,C287,1)</f>
        <v>43X1</v>
      </c>
      <c r="AF290" s="2" t="str">
        <f>E287</f>
        <v>X</v>
      </c>
      <c r="AG290" s="58">
        <f>IF(AS289=0,0,AS289+1)</f>
        <v>0</v>
      </c>
      <c r="AH290" s="58"/>
      <c r="AI290" s="58" t="s">
        <v>35</v>
      </c>
      <c r="AJ290" s="58"/>
      <c r="AK290" s="60" t="e">
        <f>VLOOKUP(CONCATENATE(AF290,MID(AI290,2,1)),[1]vylosovanie!$C$10:$J$209,8,0)</f>
        <v>#N/A</v>
      </c>
      <c r="AL290" s="60" t="e">
        <f>VLOOKUP(CONCATENATE(AF290,RIGHT(AI290,1)),[1]vylosovanie!$C$10:$J$209,8,0)</f>
        <v>#N/A</v>
      </c>
      <c r="AM290" s="58" t="e">
        <f>VLOOKUP(CONCATENATE(AF290,VLOOKUP(AI290,$BU$6:$BV$11,2,0)),[1]vylosovanie!$C$10:$J$209,8,0)</f>
        <v>#N/A</v>
      </c>
      <c r="AN290" s="8"/>
      <c r="AO290" s="61"/>
      <c r="AP290" s="61"/>
      <c r="AQ290" s="61" t="str">
        <f>CONCATENATE(4,3,AD287,C287,2)</f>
        <v>43X2</v>
      </c>
      <c r="AR290" s="61" t="str">
        <f>E287</f>
        <v>X</v>
      </c>
      <c r="AS290" s="58">
        <f>IF(AG290=0,0,AG290+1)</f>
        <v>0</v>
      </c>
      <c r="AT290" s="58"/>
      <c r="AU290" s="58" t="s">
        <v>36</v>
      </c>
      <c r="AV290" s="58"/>
      <c r="AW290" s="60" t="e">
        <f>VLOOKUP(CONCATENATE(AR290,MID(AU290,2,1)),[1]vylosovanie!$C$10:$J$209,8,0)</f>
        <v>#N/A</v>
      </c>
      <c r="AX290" s="60" t="e">
        <f>VLOOKUP(CONCATENATE(AR290,RIGHT(AU290,1)),[1]vylosovanie!$C$10:$J$209,8,0)</f>
        <v>#N/A</v>
      </c>
      <c r="AY290" s="58" t="e">
        <f>VLOOKUP(CONCATENATE(AR290,VLOOKUP(AU290,$BU$6:$BV$11,2,0)),[1]vylosovanie!$C$10:$J$209,8,0)</f>
        <v>#N/A</v>
      </c>
      <c r="AZ290" s="8"/>
      <c r="BB290" s="39" t="e">
        <f>IF(OR(I290="x",I290="X",I290=""),0,IF(I290=3,2,1))</f>
        <v>#N/A</v>
      </c>
      <c r="BC290" s="39" t="e">
        <f>IF(OR(L290="x",L290="X",L290=""),0,IF(L290=3,2,1))</f>
        <v>#N/A</v>
      </c>
      <c r="BD290" s="39"/>
      <c r="BE290" s="39" t="e">
        <f>IF(OR(R290="x",R290="X",R290=""),0,IF(R290=3,2,1))</f>
        <v>#N/A</v>
      </c>
      <c r="BG290" s="62" t="e">
        <f>IF(OR(I290="x",I290="X"),0,I290)</f>
        <v>#N/A</v>
      </c>
      <c r="BH290" s="62" t="e">
        <f>IF(OR(L290="x",L290="X"),0,L290)</f>
        <v>#N/A</v>
      </c>
      <c r="BI290" s="62"/>
      <c r="BJ290" s="62" t="e">
        <f>IF(OR(R290="x",R290="X"),0,R290)</f>
        <v>#N/A</v>
      </c>
      <c r="BK290" s="63"/>
      <c r="BL290" s="62" t="e">
        <f>IF(OR(K290="x",K290="X"),0,K290)</f>
        <v>#N/A</v>
      </c>
      <c r="BM290" s="62" t="e">
        <f>IF(OR(N290="x",N290="X"),0,N290)</f>
        <v>#N/A</v>
      </c>
      <c r="BN290" s="62"/>
      <c r="BO290" s="62" t="e">
        <f>IF(OR(T290="x",T290="X"),0,T290)</f>
        <v>#N/A</v>
      </c>
      <c r="BP290" s="41"/>
    </row>
    <row r="291" spans="1:68" s="15" customFormat="1" ht="45.75" thickBot="1">
      <c r="A291" s="11" t="str">
        <f>CONCATENATE(E287," 2-4")</f>
        <v>X 2-4</v>
      </c>
      <c r="B291" s="15" t="str">
        <f>CONCATENATE(E287,D291)</f>
        <v>X4</v>
      </c>
      <c r="C291" s="43"/>
      <c r="D291" s="44">
        <v>4</v>
      </c>
      <c r="E291" s="45" t="str">
        <f>IF(ISERROR(VLOOKUP($B291,[1]vylosovanie!$C$10:$M$269,8,0))=TRUE," ",VLOOKUP($B291,[1]vylosovanie!$C$10:$M$269,8,0))</f>
        <v xml:space="preserve"> </v>
      </c>
      <c r="F291" s="45" t="str">
        <f>IF(ISERROR(VLOOKUP($B291,[1]vylosovanie!$C$10:$M$269,9,0))=TRUE," ",VLOOKUP($B291,[1]vylosovanie!$C$10:$M$269,9,0))</f>
        <v xml:space="preserve"> </v>
      </c>
      <c r="G291" s="45" t="str">
        <f>IF(ISERROR(VLOOKUP($B291,[1]vylosovanie!$C$10:$M$269,10,0))=TRUE," ",VLOOKUP($B291,[1]vylosovanie!$C$10:$M$269,10,0))</f>
        <v xml:space="preserve"> </v>
      </c>
      <c r="H291" s="45" t="str">
        <f>IF(ISERROR(VLOOKUP($B291,[1]vylosovanie!$C$10:$M$269,11,0))=TRUE," ",VLOOKUP($B291,[1]vylosovanie!$C$10:$M$269,11,0))</f>
        <v xml:space="preserve"> </v>
      </c>
      <c r="I291" s="81" t="e">
        <f>T288</f>
        <v>#N/A</v>
      </c>
      <c r="J291" s="82" t="s">
        <v>24</v>
      </c>
      <c r="K291" s="83" t="e">
        <f>R288</f>
        <v>#N/A</v>
      </c>
      <c r="L291" s="84" t="e">
        <f>T289</f>
        <v>#N/A</v>
      </c>
      <c r="M291" s="85" t="s">
        <v>24</v>
      </c>
      <c r="N291" s="86" t="e">
        <f>R289</f>
        <v>#N/A</v>
      </c>
      <c r="O291" s="84" t="e">
        <f>T290</f>
        <v>#N/A</v>
      </c>
      <c r="P291" s="85" t="s">
        <v>24</v>
      </c>
      <c r="Q291" s="86" t="e">
        <f>R290</f>
        <v>#N/A</v>
      </c>
      <c r="R291" s="87"/>
      <c r="S291" s="88"/>
      <c r="T291" s="88"/>
      <c r="U291" s="89" t="e">
        <f>SUM(BG291:BJ291)</f>
        <v>#N/A</v>
      </c>
      <c r="V291" s="90" t="s">
        <v>24</v>
      </c>
      <c r="W291" s="89" t="e">
        <f>SUM(BL291:BO291)</f>
        <v>#N/A</v>
      </c>
      <c r="X291" s="91" t="e">
        <f>IF((W291=0)," ",U291/W291)</f>
        <v>#N/A</v>
      </c>
      <c r="Y291" s="92" t="e">
        <f>IF(AND(SUM(BB291:BE291)=0,OR(E291=0,E291=" ",SUM(BB288:BE291)=0))," ",SUM(BB291:BE291))</f>
        <v>#N/A</v>
      </c>
      <c r="Z291" s="93" t="str">
        <f>IF(ISERROR(RANK(Y291,Y288:Y291,0))=TRUE," ",IF(OR(AND(I291="x",L291="x"),AND(I291="x",O291="x"),AND(L291="x",O291="x")),0,RANK(Y291,Y288:Y291,0)))</f>
        <v xml:space="preserve"> </v>
      </c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3"/>
      <c r="AP291" s="3"/>
      <c r="AQ291" s="3"/>
      <c r="AR291" s="3"/>
      <c r="AS291" s="2"/>
      <c r="AT291" s="2"/>
      <c r="AU291" s="2"/>
      <c r="AV291" s="2"/>
      <c r="AW291" s="2"/>
      <c r="AX291" s="2"/>
      <c r="AY291" s="2"/>
      <c r="AZ291" s="2"/>
      <c r="BB291" s="39" t="e">
        <f>IF(OR(I291="x",I291="X",I291=""),0,IF(I291=3,2,1))</f>
        <v>#N/A</v>
      </c>
      <c r="BC291" s="39" t="e">
        <f>IF(OR(L291="x",L291="X",L291=""),0,IF(L291=3,2,1))</f>
        <v>#N/A</v>
      </c>
      <c r="BD291" s="39" t="e">
        <f>IF(OR(O291="x",O291="X",O291=""),0,IF(O291=3,2,1))</f>
        <v>#N/A</v>
      </c>
      <c r="BE291" s="39"/>
      <c r="BG291" s="62" t="e">
        <f>IF(OR(I291="x",I291="X"),0,I291)</f>
        <v>#N/A</v>
      </c>
      <c r="BH291" s="62" t="e">
        <f>IF(OR(L291="x",L291="X"),0,L291)</f>
        <v>#N/A</v>
      </c>
      <c r="BI291" s="62" t="e">
        <f>IF(OR(O291="x",O291="X"),0,O291)</f>
        <v>#N/A</v>
      </c>
      <c r="BJ291" s="62"/>
      <c r="BK291" s="63"/>
      <c r="BL291" s="62" t="e">
        <f>IF(OR(K291="x",K291="X"),0,K291)</f>
        <v>#N/A</v>
      </c>
      <c r="BM291" s="62" t="e">
        <f>IF(OR(N291="x",N291="X"),0,N291)</f>
        <v>#N/A</v>
      </c>
      <c r="BN291" s="62" t="e">
        <f>IF(OR(Q291="x",Q291="X"),0,Q291)</f>
        <v>#N/A</v>
      </c>
      <c r="BO291" s="62"/>
      <c r="BP291" s="41"/>
    </row>
    <row r="292" spans="1:68" ht="45.75" thickBot="1">
      <c r="A292" s="11" t="str">
        <f>CONCATENATE(E287," 3-4")</f>
        <v>X 3-4</v>
      </c>
    </row>
    <row r="293" spans="1:68" s="15" customFormat="1" ht="90.75" thickBot="1">
      <c r="A293" s="11" t="str">
        <f>CONCATENATE(E293," 1-2")</f>
        <v>X 1-2</v>
      </c>
      <c r="C293" s="28" t="str">
        <f>IF(C287="X","X",IF(C287-$B$1&gt;=[1]vylosovanie!$O$2,"X",C287+1))</f>
        <v>X</v>
      </c>
      <c r="D293" s="2" t="s">
        <v>6</v>
      </c>
      <c r="E293" s="29" t="str">
        <f>IF(C293="X","X",VLOOKUP(C293,[1]vylosovanie!$T$10:$U$99,2,0))</f>
        <v>X</v>
      </c>
      <c r="F293" s="30" t="s">
        <v>7</v>
      </c>
      <c r="G293" s="6" t="s">
        <v>8</v>
      </c>
      <c r="H293" s="6" t="s">
        <v>9</v>
      </c>
      <c r="I293" s="31">
        <v>1</v>
      </c>
      <c r="J293" s="32"/>
      <c r="K293" s="33"/>
      <c r="L293" s="31">
        <v>2</v>
      </c>
      <c r="M293" s="32"/>
      <c r="N293" s="33"/>
      <c r="O293" s="31">
        <v>3</v>
      </c>
      <c r="P293" s="32"/>
      <c r="Q293" s="33"/>
      <c r="R293" s="31">
        <v>4</v>
      </c>
      <c r="S293" s="32"/>
      <c r="T293" s="33"/>
      <c r="U293" s="34" t="s">
        <v>10</v>
      </c>
      <c r="V293" s="35"/>
      <c r="W293" s="36"/>
      <c r="X293" s="37" t="s">
        <v>11</v>
      </c>
      <c r="Y293" s="37" t="s">
        <v>12</v>
      </c>
      <c r="Z293" s="37" t="s">
        <v>13</v>
      </c>
      <c r="AA293" s="2" t="s">
        <v>14</v>
      </c>
      <c r="AB293" s="2"/>
      <c r="AD293" s="2" t="str">
        <f>IF(C293&lt;10,0,"")</f>
        <v/>
      </c>
      <c r="AE293" s="2" t="s">
        <v>15</v>
      </c>
      <c r="AF293" s="2"/>
      <c r="AG293" s="38" t="s">
        <v>16</v>
      </c>
      <c r="AH293" s="39" t="s">
        <v>17</v>
      </c>
      <c r="AI293" s="39" t="s">
        <v>18</v>
      </c>
      <c r="AJ293" s="39" t="s">
        <v>19</v>
      </c>
      <c r="AK293" s="39" t="s">
        <v>20</v>
      </c>
      <c r="AL293" s="39" t="s">
        <v>20</v>
      </c>
      <c r="AM293" s="39" t="s">
        <v>21</v>
      </c>
      <c r="AN293" s="10"/>
      <c r="AO293" s="40"/>
      <c r="AP293" s="40" t="str">
        <f>IF(C293&lt;10,0,"")</f>
        <v/>
      </c>
      <c r="AQ293" s="2" t="s">
        <v>15</v>
      </c>
      <c r="AR293" s="40"/>
      <c r="AS293" s="38" t="s">
        <v>16</v>
      </c>
      <c r="AT293" s="39" t="s">
        <v>17</v>
      </c>
      <c r="AU293" s="39" t="s">
        <v>18</v>
      </c>
      <c r="AV293" s="39" t="s">
        <v>19</v>
      </c>
      <c r="AW293" s="39" t="s">
        <v>20</v>
      </c>
      <c r="AX293" s="39" t="s">
        <v>20</v>
      </c>
      <c r="AY293" s="39" t="s">
        <v>21</v>
      </c>
      <c r="AZ293" s="10"/>
      <c r="BB293" s="6">
        <v>1</v>
      </c>
      <c r="BC293" s="6">
        <v>2</v>
      </c>
      <c r="BD293" s="6">
        <v>3</v>
      </c>
      <c r="BE293" s="6">
        <v>4</v>
      </c>
      <c r="BG293" s="15" t="s">
        <v>22</v>
      </c>
      <c r="BI293" s="8"/>
      <c r="BJ293" s="41"/>
      <c r="BK293" s="42"/>
      <c r="BL293" s="15" t="s">
        <v>23</v>
      </c>
      <c r="BN293" s="8"/>
      <c r="BO293" s="41"/>
      <c r="BP293" s="41"/>
    </row>
    <row r="294" spans="1:68" s="15" customFormat="1" ht="45.75" thickBot="1">
      <c r="A294" s="11" t="str">
        <f>CONCATENATE(E293," 1-3")</f>
        <v>X 1-3</v>
      </c>
      <c r="B294" s="15" t="str">
        <f>CONCATENATE(E293,D294)</f>
        <v>X1</v>
      </c>
      <c r="C294" s="43" t="str">
        <f>$E$1</f>
        <v>MŽ</v>
      </c>
      <c r="D294" s="44">
        <v>1</v>
      </c>
      <c r="E294" s="45" t="str">
        <f>IF(ISERROR(VLOOKUP($B294,[1]vylosovanie!$C$10:$M$269,8,0))=TRUE," ",VLOOKUP($B294,[1]vylosovanie!$C$10:$M$269,8,0))</f>
        <v xml:space="preserve"> </v>
      </c>
      <c r="F294" s="45" t="str">
        <f>IF(ISERROR(VLOOKUP($B294,[1]vylosovanie!$C$10:$M$269,9,0))=TRUE," ",VLOOKUP($B294,[1]vylosovanie!$C$10:$M$269,9,0))</f>
        <v xml:space="preserve"> </v>
      </c>
      <c r="G294" s="45" t="str">
        <f>IF(ISERROR(VLOOKUP($B294,[1]vylosovanie!$C$10:$M$269,10,0))=TRUE," ",VLOOKUP($B294,[1]vylosovanie!$C$10:$M$269,10,0))</f>
        <v xml:space="preserve"> </v>
      </c>
      <c r="H294" s="45" t="str">
        <f>IF(ISERROR(VLOOKUP($B294,[1]vylosovanie!$C$10:$M$269,11,0))=TRUE," ",VLOOKUP($B294,[1]vylosovanie!$C$10:$M$269,11,0))</f>
        <v xml:space="preserve"> </v>
      </c>
      <c r="I294" s="46"/>
      <c r="J294" s="47"/>
      <c r="K294" s="48"/>
      <c r="L294" s="49" t="e">
        <f>VLOOKUP(A293,'[1]zapisy skupiny'!$A$5:$AA$6403,26,0)</f>
        <v>#N/A</v>
      </c>
      <c r="M294" s="50" t="s">
        <v>24</v>
      </c>
      <c r="N294" s="51" t="e">
        <f>VLOOKUP(A293,'[1]zapisy skupiny'!$A$5:$AA$6403,27,0)</f>
        <v>#N/A</v>
      </c>
      <c r="O294" s="49" t="e">
        <f>VLOOKUP(A294,'[1]zapisy skupiny'!$A$5:$AA$6403,26,0)</f>
        <v>#N/A</v>
      </c>
      <c r="P294" s="50" t="s">
        <v>24</v>
      </c>
      <c r="Q294" s="51" t="e">
        <f>VLOOKUP(A294,'[1]zapisy skupiny'!$A$5:$AA$6403,27,0)</f>
        <v>#N/A</v>
      </c>
      <c r="R294" s="49" t="e">
        <f>VLOOKUP(A295,'[1]zapisy skupiny'!$A$5:$AA$6403,26,0)</f>
        <v>#N/A</v>
      </c>
      <c r="S294" s="50" t="s">
        <v>24</v>
      </c>
      <c r="T294" s="52" t="e">
        <f>VLOOKUP(A295,'[1]zapisy skupiny'!$A$5:$AA$6403,27,0)</f>
        <v>#N/A</v>
      </c>
      <c r="U294" s="53" t="e">
        <f>SUM(BG294:BJ294)</f>
        <v>#N/A</v>
      </c>
      <c r="V294" s="54" t="s">
        <v>24</v>
      </c>
      <c r="W294" s="53" t="e">
        <f>SUM(BL294:BO294)</f>
        <v>#N/A</v>
      </c>
      <c r="X294" s="55" t="e">
        <f>IF((W294=0)," ",U294/W294)</f>
        <v>#N/A</v>
      </c>
      <c r="Y294" s="56" t="e">
        <f>IF(AND(SUM(BB294:BE294)=0,OR(E294=0,E294=" ",SUM(BB294:BE297)=0))," ",SUM(BB294:BE294))</f>
        <v>#N/A</v>
      </c>
      <c r="Z294" s="57" t="str">
        <f>IF(ISERROR(RANK(Y294,Y294:Y297,0))=TRUE," ",IF(OR(AND(O294="x",L294="x"),AND(L294="x",R294="x"),AND(R294="x",O294="x")),0,RANK(Y294,Y294:Y297,0)))</f>
        <v xml:space="preserve"> </v>
      </c>
      <c r="AA294" s="15" t="s">
        <v>25</v>
      </c>
      <c r="AB294" s="2" t="s">
        <v>26</v>
      </c>
      <c r="AC294" s="2"/>
      <c r="AD294" s="2"/>
      <c r="AE294" s="2" t="str">
        <f>CONCATENATE(4,1,AD293,C293,1)</f>
        <v>41X1</v>
      </c>
      <c r="AF294" s="2" t="str">
        <f>E293</f>
        <v>X</v>
      </c>
      <c r="AG294" s="58">
        <f>IF(C293="X",0,AG289+1)</f>
        <v>0</v>
      </c>
      <c r="AH294" s="58"/>
      <c r="AI294" s="59" t="s">
        <v>27</v>
      </c>
      <c r="AJ294" s="58"/>
      <c r="AK294" s="60" t="e">
        <f>VLOOKUP(CONCATENATE(AF294,MID(AI294,2,1)),[1]vylosovanie!$C$10:$J$209,8,0)</f>
        <v>#N/A</v>
      </c>
      <c r="AL294" s="60" t="e">
        <f>VLOOKUP(CONCATENATE(AF294,RIGHT(AI294,1)),[1]vylosovanie!$C$10:$J$209,8,0)</f>
        <v>#N/A</v>
      </c>
      <c r="AM294" s="58" t="e">
        <f>VLOOKUP(CONCATENATE(AF294,VLOOKUP(AI294,$BU$6:$BV$11,2,0)),[1]vylosovanie!$C$10:$J$209,8,0)</f>
        <v>#N/A</v>
      </c>
      <c r="AN294" s="8"/>
      <c r="AO294" s="61"/>
      <c r="AP294" s="61"/>
      <c r="AQ294" s="61" t="str">
        <f>CONCATENATE(4,1,AD293,C293,2)</f>
        <v>41X2</v>
      </c>
      <c r="AR294" s="61" t="str">
        <f>E293</f>
        <v>X</v>
      </c>
      <c r="AS294" s="58">
        <f>IF(AG294=0,0,AG294+1)</f>
        <v>0</v>
      </c>
      <c r="AT294" s="58"/>
      <c r="AU294" s="58" t="s">
        <v>28</v>
      </c>
      <c r="AV294" s="58"/>
      <c r="AW294" s="60" t="e">
        <f>VLOOKUP(CONCATENATE(AR294,MID(AU294,2,1)),[1]vylosovanie!$C$10:$J$209,8,0)</f>
        <v>#N/A</v>
      </c>
      <c r="AX294" s="60" t="e">
        <f>VLOOKUP(CONCATENATE(AR294,RIGHT(AU294,1)),[1]vylosovanie!$C$10:$J$209,8,0)</f>
        <v>#N/A</v>
      </c>
      <c r="AY294" s="58" t="e">
        <f>VLOOKUP(CONCATENATE(AR294,VLOOKUP(AU294,$BU$6:$BV$11,2,0)),[1]vylosovanie!$C$10:$J$209,8,0)</f>
        <v>#N/A</v>
      </c>
      <c r="AZ294" s="8"/>
      <c r="BB294" s="39"/>
      <c r="BC294" s="39" t="e">
        <f>IF(OR(L294="x",L294="X",L294=""),0,IF(L294=3,2,1))</f>
        <v>#N/A</v>
      </c>
      <c r="BD294" s="39" t="e">
        <f>IF(OR(O294="x",O294="X",O294=""),0,IF(O294=3,2,1))</f>
        <v>#N/A</v>
      </c>
      <c r="BE294" s="39" t="e">
        <f>IF(OR(R294="x",R294="X",R294=""),0,IF(R294=3,2,1))</f>
        <v>#N/A</v>
      </c>
      <c r="BG294" s="62"/>
      <c r="BH294" s="62" t="e">
        <f>IF(OR(L294="x",L294="X"),0,L294)</f>
        <v>#N/A</v>
      </c>
      <c r="BI294" s="62" t="e">
        <f>IF(OR(O294="x",O294="X"),0,O294)</f>
        <v>#N/A</v>
      </c>
      <c r="BJ294" s="62" t="e">
        <f>IF(OR(R294="x",R294="X"),0,R294)</f>
        <v>#N/A</v>
      </c>
      <c r="BK294" s="63"/>
      <c r="BL294" s="62"/>
      <c r="BM294" s="62" t="e">
        <f>IF(OR(N294="x",N294="X"),0,N294)</f>
        <v>#N/A</v>
      </c>
      <c r="BN294" s="62" t="e">
        <f>IF(OR(Q294="x",Q294="X"),0,Q294)</f>
        <v>#N/A</v>
      </c>
      <c r="BO294" s="62" t="e">
        <f>IF(OR(T294="x",T294="X"),0,T294)</f>
        <v>#N/A</v>
      </c>
      <c r="BP294" s="41"/>
    </row>
    <row r="295" spans="1:68" s="15" customFormat="1" ht="45.75" thickBot="1">
      <c r="A295" s="11" t="str">
        <f>CONCATENATE(E293," 1-4")</f>
        <v>X 1-4</v>
      </c>
      <c r="B295" s="15" t="str">
        <f>CONCATENATE(E293,D295)</f>
        <v>X2</v>
      </c>
      <c r="C295" s="43"/>
      <c r="D295" s="44">
        <v>2</v>
      </c>
      <c r="E295" s="45" t="str">
        <f>IF(ISERROR(VLOOKUP($B295,[1]vylosovanie!$C$10:$M$269,8,0))=TRUE," ",VLOOKUP($B295,[1]vylosovanie!$C$10:$M$269,8,0))</f>
        <v xml:space="preserve"> </v>
      </c>
      <c r="F295" s="45" t="str">
        <f>IF(ISERROR(VLOOKUP($B295,[1]vylosovanie!$C$10:$M$269,9,0))=TRUE," ",VLOOKUP($B295,[1]vylosovanie!$C$10:$M$269,9,0))</f>
        <v xml:space="preserve"> </v>
      </c>
      <c r="G295" s="45" t="str">
        <f>IF(ISERROR(VLOOKUP($B295,[1]vylosovanie!$C$10:$M$269,10,0))=TRUE," ",VLOOKUP($B295,[1]vylosovanie!$C$10:$M$269,10,0))</f>
        <v xml:space="preserve"> </v>
      </c>
      <c r="H295" s="45" t="str">
        <f>IF(ISERROR(VLOOKUP($B295,[1]vylosovanie!$C$10:$M$269,11,0))=TRUE," ",VLOOKUP($B295,[1]vylosovanie!$C$10:$M$269,11,0))</f>
        <v xml:space="preserve"> </v>
      </c>
      <c r="I295" s="64" t="e">
        <f>N294</f>
        <v>#N/A</v>
      </c>
      <c r="J295" s="65" t="s">
        <v>24</v>
      </c>
      <c r="K295" s="66" t="e">
        <f>L294</f>
        <v>#N/A</v>
      </c>
      <c r="L295" s="67"/>
      <c r="M295" s="68"/>
      <c r="N295" s="69"/>
      <c r="O295" s="70" t="e">
        <f>VLOOKUP(A296,'[1]zapisy skupiny'!$A$5:$AA$6403,26,0)</f>
        <v>#N/A</v>
      </c>
      <c r="P295" s="65" t="s">
        <v>24</v>
      </c>
      <c r="Q295" s="71" t="e">
        <f>VLOOKUP(A296,'[1]zapisy skupiny'!$A$5:$AA$6403,27,0)</f>
        <v>#N/A</v>
      </c>
      <c r="R295" s="70" t="e">
        <f>VLOOKUP(A297,'[1]zapisy skupiny'!$A$5:$AA$6403,26,0)</f>
        <v>#N/A</v>
      </c>
      <c r="S295" s="65" t="s">
        <v>24</v>
      </c>
      <c r="T295" s="72" t="e">
        <f>VLOOKUP(A297,'[1]zapisy skupiny'!$A$5:$AA$6403,27,0)</f>
        <v>#N/A</v>
      </c>
      <c r="U295" s="73" t="e">
        <f>SUM(BG295:BJ295)</f>
        <v>#N/A</v>
      </c>
      <c r="V295" s="74" t="s">
        <v>24</v>
      </c>
      <c r="W295" s="73" t="e">
        <f>SUM(BL295:BO295)</f>
        <v>#N/A</v>
      </c>
      <c r="X295" s="75" t="e">
        <f>IF((W295=0)," ",U295/W295)</f>
        <v>#N/A</v>
      </c>
      <c r="Y295" s="76" t="e">
        <f>IF(AND(SUM(BB295:BE295)=0,OR(E295=0,E295=" ",SUM(BB294:BE297)=0))," ",SUM(BB295:BE295))</f>
        <v>#N/A</v>
      </c>
      <c r="Z295" s="77" t="str">
        <f>IF(ISERROR(RANK(Y295,Y294:Y297,0))=TRUE," ",IF(OR(AND(I295="x",O295="x"),AND(I295="x",R295="x"),AND(R295="x",O295="x")),0,RANK(Y295,Y294:Y297,0)))</f>
        <v xml:space="preserve"> </v>
      </c>
      <c r="AA295" s="15" t="s">
        <v>29</v>
      </c>
      <c r="AB295" s="2" t="s">
        <v>30</v>
      </c>
      <c r="AC295" s="2"/>
      <c r="AD295" s="2"/>
      <c r="AE295" s="2" t="str">
        <f>CONCATENATE(4,2,AD293,C293,1)</f>
        <v>42X1</v>
      </c>
      <c r="AF295" s="2" t="str">
        <f>E293</f>
        <v>X</v>
      </c>
      <c r="AG295" s="58">
        <f>IF(AS294=0,0,AS294+1)</f>
        <v>0</v>
      </c>
      <c r="AH295" s="58"/>
      <c r="AI295" s="58" t="s">
        <v>31</v>
      </c>
      <c r="AJ295" s="58"/>
      <c r="AK295" s="60" t="e">
        <f>VLOOKUP(CONCATENATE(AF295,MID(AI295,2,1)),[1]vylosovanie!$C$10:$J$209,8,0)</f>
        <v>#N/A</v>
      </c>
      <c r="AL295" s="60" t="e">
        <f>VLOOKUP(CONCATENATE(AF295,RIGHT(AI295,1)),[1]vylosovanie!$C$10:$J$209,8,0)</f>
        <v>#N/A</v>
      </c>
      <c r="AM295" s="58" t="e">
        <f>VLOOKUP(CONCATENATE(AF295,VLOOKUP(AI295,$BU$6:$BV$11,2,0)),[1]vylosovanie!$C$10:$J$209,8,0)</f>
        <v>#N/A</v>
      </c>
      <c r="AN295" s="8"/>
      <c r="AO295" s="61"/>
      <c r="AP295" s="61"/>
      <c r="AQ295" s="61" t="str">
        <f>CONCATENATE(4,2,AD293,C293,2)</f>
        <v>42X2</v>
      </c>
      <c r="AR295" s="61" t="str">
        <f>E293</f>
        <v>X</v>
      </c>
      <c r="AS295" s="58">
        <f>IF(AG295=0,0,AG295+1)</f>
        <v>0</v>
      </c>
      <c r="AT295" s="58"/>
      <c r="AU295" s="58" t="s">
        <v>32</v>
      </c>
      <c r="AV295" s="58"/>
      <c r="AW295" s="60" t="e">
        <f>VLOOKUP(CONCATENATE(AR295,MID(AU295,2,1)),[1]vylosovanie!$C$10:$J$209,8,0)</f>
        <v>#N/A</v>
      </c>
      <c r="AX295" s="60" t="e">
        <f>VLOOKUP(CONCATENATE(AR295,RIGHT(AU295,1)),[1]vylosovanie!$C$10:$J$209,8,0)</f>
        <v>#N/A</v>
      </c>
      <c r="AY295" s="58" t="e">
        <f>VLOOKUP(CONCATENATE(AR295,VLOOKUP(AU295,$BU$6:$BV$11,2,0)),[1]vylosovanie!$C$10:$J$209,8,0)</f>
        <v>#N/A</v>
      </c>
      <c r="AZ295" s="8"/>
      <c r="BB295" s="39" t="e">
        <f>IF(OR(I295="x",I295="X",I295=""),0,IF(I295=3,2,1))</f>
        <v>#N/A</v>
      </c>
      <c r="BC295" s="39"/>
      <c r="BD295" s="39" t="e">
        <f>IF(OR(O295="x",O295="X",O295=""),0,IF(O295=3,2,1))</f>
        <v>#N/A</v>
      </c>
      <c r="BE295" s="39" t="e">
        <f>IF(OR(R295="x",R295="X",R295=""),0,IF(R295=3,2,1))</f>
        <v>#N/A</v>
      </c>
      <c r="BG295" s="62" t="e">
        <f>IF(OR(I295="x",I295="X"),0,I295)</f>
        <v>#N/A</v>
      </c>
      <c r="BH295" s="62"/>
      <c r="BI295" s="62" t="e">
        <f>IF(OR(O295="x",O295="X"),0,O295)</f>
        <v>#N/A</v>
      </c>
      <c r="BJ295" s="62" t="e">
        <f>IF(OR(R295="x",R295="X"),0,R295)</f>
        <v>#N/A</v>
      </c>
      <c r="BK295" s="63"/>
      <c r="BL295" s="62" t="e">
        <f>IF(OR(K295="x",K295="X"),0,K295)</f>
        <v>#N/A</v>
      </c>
      <c r="BM295" s="62"/>
      <c r="BN295" s="62" t="e">
        <f>IF(OR(Q295="x",Q295="X"),0,Q295)</f>
        <v>#N/A</v>
      </c>
      <c r="BO295" s="62" t="e">
        <f>IF(OR(T295="x",T295="X"),0,T295)</f>
        <v>#N/A</v>
      </c>
      <c r="BP295" s="41"/>
    </row>
    <row r="296" spans="1:68" s="15" customFormat="1" ht="45.75" thickBot="1">
      <c r="A296" s="11" t="str">
        <f>CONCATENATE(E293," 2-3")</f>
        <v>X 2-3</v>
      </c>
      <c r="B296" s="15" t="str">
        <f>CONCATENATE(E293,D296)</f>
        <v>X3</v>
      </c>
      <c r="C296" s="43"/>
      <c r="D296" s="44">
        <v>3</v>
      </c>
      <c r="E296" s="45" t="str">
        <f>IF(ISERROR(VLOOKUP($B296,[1]vylosovanie!$C$10:$M$269,8,0))=TRUE," ",VLOOKUP($B296,[1]vylosovanie!$C$10:$M$269,8,0))</f>
        <v xml:space="preserve"> </v>
      </c>
      <c r="F296" s="45" t="str">
        <f>IF(ISERROR(VLOOKUP($B296,[1]vylosovanie!$C$10:$M$269,9,0))=TRUE," ",VLOOKUP($B296,[1]vylosovanie!$C$10:$M$269,9,0))</f>
        <v xml:space="preserve"> </v>
      </c>
      <c r="G296" s="45" t="str">
        <f>IF(ISERROR(VLOOKUP($B296,[1]vylosovanie!$C$10:$M$269,10,0))=TRUE," ",VLOOKUP($B296,[1]vylosovanie!$C$10:$M$269,10,0))</f>
        <v xml:space="preserve"> </v>
      </c>
      <c r="H296" s="45" t="str">
        <f>IF(ISERROR(VLOOKUP($B296,[1]vylosovanie!$C$10:$M$269,11,0))=TRUE," ",VLOOKUP($B296,[1]vylosovanie!$C$10:$M$269,11,0))</f>
        <v xml:space="preserve"> </v>
      </c>
      <c r="I296" s="64" t="e">
        <f>Q294</f>
        <v>#N/A</v>
      </c>
      <c r="J296" s="65" t="s">
        <v>24</v>
      </c>
      <c r="K296" s="66" t="e">
        <f>O294</f>
        <v>#N/A</v>
      </c>
      <c r="L296" s="78" t="e">
        <f>Q295</f>
        <v>#N/A</v>
      </c>
      <c r="M296" s="79" t="s">
        <v>24</v>
      </c>
      <c r="N296" s="80" t="e">
        <f>O295</f>
        <v>#N/A</v>
      </c>
      <c r="O296" s="67"/>
      <c r="P296" s="68"/>
      <c r="Q296" s="69"/>
      <c r="R296" s="70" t="e">
        <f>VLOOKUP(A298,'[1]zapisy skupiny'!$A$5:$AA$6403,26,0)</f>
        <v>#N/A</v>
      </c>
      <c r="S296" s="65" t="s">
        <v>24</v>
      </c>
      <c r="T296" s="72" t="e">
        <f>VLOOKUP(A298,'[1]zapisy skupiny'!$A$5:$AA$6403,27,0)</f>
        <v>#N/A</v>
      </c>
      <c r="U296" s="73" t="e">
        <f>SUM(BG296:BJ296)</f>
        <v>#N/A</v>
      </c>
      <c r="V296" s="74" t="s">
        <v>24</v>
      </c>
      <c r="W296" s="73" t="e">
        <f>SUM(BL296:BO296)</f>
        <v>#N/A</v>
      </c>
      <c r="X296" s="75" t="e">
        <f>IF((W296=0)," ",U296/W296)</f>
        <v>#N/A</v>
      </c>
      <c r="Y296" s="76" t="e">
        <f>IF(AND(SUM(BB296:BE296)=0,OR(E296=0,E296=" ",SUM(BB294:BE297)=0))," ",SUM(BB296:BE296))</f>
        <v>#N/A</v>
      </c>
      <c r="Z296" s="77" t="str">
        <f>IF(ISERROR(RANK(Y296,Y294:Y297,0))=TRUE," ",IF(OR(AND(I296="x",L296="x"),AND(I296="x",R296="x"),AND(L296="x",R296="x")),0,RANK(Y296,Y294:Y297,0)))</f>
        <v xml:space="preserve"> </v>
      </c>
      <c r="AA296" s="15" t="s">
        <v>33</v>
      </c>
      <c r="AB296" s="2" t="s">
        <v>34</v>
      </c>
      <c r="AC296" s="2"/>
      <c r="AD296" s="2"/>
      <c r="AE296" s="2" t="str">
        <f>CONCATENATE(4,3,AD293,C293,1)</f>
        <v>43X1</v>
      </c>
      <c r="AF296" s="2" t="str">
        <f>E293</f>
        <v>X</v>
      </c>
      <c r="AG296" s="58">
        <f>IF(AS295=0,0,AS295+1)</f>
        <v>0</v>
      </c>
      <c r="AH296" s="58"/>
      <c r="AI296" s="58" t="s">
        <v>35</v>
      </c>
      <c r="AJ296" s="58"/>
      <c r="AK296" s="60" t="e">
        <f>VLOOKUP(CONCATENATE(AF296,MID(AI296,2,1)),[1]vylosovanie!$C$10:$J$209,8,0)</f>
        <v>#N/A</v>
      </c>
      <c r="AL296" s="60" t="e">
        <f>VLOOKUP(CONCATENATE(AF296,RIGHT(AI296,1)),[1]vylosovanie!$C$10:$J$209,8,0)</f>
        <v>#N/A</v>
      </c>
      <c r="AM296" s="58" t="e">
        <f>VLOOKUP(CONCATENATE(AF296,VLOOKUP(AI296,$BU$6:$BV$11,2,0)),[1]vylosovanie!$C$10:$J$209,8,0)</f>
        <v>#N/A</v>
      </c>
      <c r="AN296" s="8"/>
      <c r="AO296" s="61"/>
      <c r="AP296" s="61"/>
      <c r="AQ296" s="61" t="str">
        <f>CONCATENATE(4,3,AD293,C293,2)</f>
        <v>43X2</v>
      </c>
      <c r="AR296" s="61" t="str">
        <f>E293</f>
        <v>X</v>
      </c>
      <c r="AS296" s="58">
        <f>IF(AG296=0,0,AG296+1)</f>
        <v>0</v>
      </c>
      <c r="AT296" s="58"/>
      <c r="AU296" s="58" t="s">
        <v>36</v>
      </c>
      <c r="AV296" s="58"/>
      <c r="AW296" s="60" t="e">
        <f>VLOOKUP(CONCATENATE(AR296,MID(AU296,2,1)),[1]vylosovanie!$C$10:$J$209,8,0)</f>
        <v>#N/A</v>
      </c>
      <c r="AX296" s="60" t="e">
        <f>VLOOKUP(CONCATENATE(AR296,RIGHT(AU296,1)),[1]vylosovanie!$C$10:$J$209,8,0)</f>
        <v>#N/A</v>
      </c>
      <c r="AY296" s="58" t="e">
        <f>VLOOKUP(CONCATENATE(AR296,VLOOKUP(AU296,$BU$6:$BV$11,2,0)),[1]vylosovanie!$C$10:$J$209,8,0)</f>
        <v>#N/A</v>
      </c>
      <c r="AZ296" s="8"/>
      <c r="BB296" s="39" t="e">
        <f>IF(OR(I296="x",I296="X",I296=""),0,IF(I296=3,2,1))</f>
        <v>#N/A</v>
      </c>
      <c r="BC296" s="39" t="e">
        <f>IF(OR(L296="x",L296="X",L296=""),0,IF(L296=3,2,1))</f>
        <v>#N/A</v>
      </c>
      <c r="BD296" s="39"/>
      <c r="BE296" s="39" t="e">
        <f>IF(OR(R296="x",R296="X",R296=""),0,IF(R296=3,2,1))</f>
        <v>#N/A</v>
      </c>
      <c r="BG296" s="62" t="e">
        <f>IF(OR(I296="x",I296="X"),0,I296)</f>
        <v>#N/A</v>
      </c>
      <c r="BH296" s="62" t="e">
        <f>IF(OR(L296="x",L296="X"),0,L296)</f>
        <v>#N/A</v>
      </c>
      <c r="BI296" s="62"/>
      <c r="BJ296" s="62" t="e">
        <f>IF(OR(R296="x",R296="X"),0,R296)</f>
        <v>#N/A</v>
      </c>
      <c r="BK296" s="63"/>
      <c r="BL296" s="62" t="e">
        <f>IF(OR(K296="x",K296="X"),0,K296)</f>
        <v>#N/A</v>
      </c>
      <c r="BM296" s="62" t="e">
        <f>IF(OR(N296="x",N296="X"),0,N296)</f>
        <v>#N/A</v>
      </c>
      <c r="BN296" s="62"/>
      <c r="BO296" s="62" t="e">
        <f>IF(OR(T296="x",T296="X"),0,T296)</f>
        <v>#N/A</v>
      </c>
      <c r="BP296" s="41"/>
    </row>
    <row r="297" spans="1:68" s="15" customFormat="1" ht="45.75" thickBot="1">
      <c r="A297" s="11" t="str">
        <f>CONCATENATE(E293," 2-4")</f>
        <v>X 2-4</v>
      </c>
      <c r="B297" s="15" t="str">
        <f>CONCATENATE(E293,D297)</f>
        <v>X4</v>
      </c>
      <c r="C297" s="43"/>
      <c r="D297" s="44">
        <v>4</v>
      </c>
      <c r="E297" s="45" t="str">
        <f>IF(ISERROR(VLOOKUP($B297,[1]vylosovanie!$C$10:$M$269,8,0))=TRUE," ",VLOOKUP($B297,[1]vylosovanie!$C$10:$M$269,8,0))</f>
        <v xml:space="preserve"> </v>
      </c>
      <c r="F297" s="45" t="str">
        <f>IF(ISERROR(VLOOKUP($B297,[1]vylosovanie!$C$10:$M$269,9,0))=TRUE," ",VLOOKUP($B297,[1]vylosovanie!$C$10:$M$269,9,0))</f>
        <v xml:space="preserve"> </v>
      </c>
      <c r="G297" s="45" t="str">
        <f>IF(ISERROR(VLOOKUP($B297,[1]vylosovanie!$C$10:$M$269,10,0))=TRUE," ",VLOOKUP($B297,[1]vylosovanie!$C$10:$M$269,10,0))</f>
        <v xml:space="preserve"> </v>
      </c>
      <c r="H297" s="45" t="str">
        <f>IF(ISERROR(VLOOKUP($B297,[1]vylosovanie!$C$10:$M$269,11,0))=TRUE," ",VLOOKUP($B297,[1]vylosovanie!$C$10:$M$269,11,0))</f>
        <v xml:space="preserve"> </v>
      </c>
      <c r="I297" s="81" t="e">
        <f>T294</f>
        <v>#N/A</v>
      </c>
      <c r="J297" s="82" t="s">
        <v>24</v>
      </c>
      <c r="K297" s="83" t="e">
        <f>R294</f>
        <v>#N/A</v>
      </c>
      <c r="L297" s="84" t="e">
        <f>T295</f>
        <v>#N/A</v>
      </c>
      <c r="M297" s="85" t="s">
        <v>24</v>
      </c>
      <c r="N297" s="86" t="e">
        <f>R295</f>
        <v>#N/A</v>
      </c>
      <c r="O297" s="84" t="e">
        <f>T296</f>
        <v>#N/A</v>
      </c>
      <c r="P297" s="85" t="s">
        <v>24</v>
      </c>
      <c r="Q297" s="86" t="e">
        <f>R296</f>
        <v>#N/A</v>
      </c>
      <c r="R297" s="87"/>
      <c r="S297" s="88"/>
      <c r="T297" s="88"/>
      <c r="U297" s="89" t="e">
        <f>SUM(BG297:BJ297)</f>
        <v>#N/A</v>
      </c>
      <c r="V297" s="90" t="s">
        <v>24</v>
      </c>
      <c r="W297" s="89" t="e">
        <f>SUM(BL297:BO297)</f>
        <v>#N/A</v>
      </c>
      <c r="X297" s="91" t="e">
        <f>IF((W297=0)," ",U297/W297)</f>
        <v>#N/A</v>
      </c>
      <c r="Y297" s="92" t="e">
        <f>IF(AND(SUM(BB297:BE297)=0,OR(E297=0,E297=" ",SUM(BB294:BE297)=0))," ",SUM(BB297:BE297))</f>
        <v>#N/A</v>
      </c>
      <c r="Z297" s="93" t="str">
        <f>IF(ISERROR(RANK(Y297,Y294:Y297,0))=TRUE," ",IF(OR(AND(I297="x",L297="x"),AND(I297="x",O297="x"),AND(L297="x",O297="x")),0,RANK(Y297,Y294:Y297,0)))</f>
        <v xml:space="preserve"> </v>
      </c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3"/>
      <c r="AP297" s="3"/>
      <c r="AQ297" s="3"/>
      <c r="AR297" s="3"/>
      <c r="AS297" s="2"/>
      <c r="AT297" s="2"/>
      <c r="AU297" s="2"/>
      <c r="AV297" s="2"/>
      <c r="AW297" s="2"/>
      <c r="AX297" s="2"/>
      <c r="AY297" s="2"/>
      <c r="AZ297" s="2"/>
      <c r="BB297" s="39" t="e">
        <f>IF(OR(I297="x",I297="X",I297=""),0,IF(I297=3,2,1))</f>
        <v>#N/A</v>
      </c>
      <c r="BC297" s="39" t="e">
        <f>IF(OR(L297="x",L297="X",L297=""),0,IF(L297=3,2,1))</f>
        <v>#N/A</v>
      </c>
      <c r="BD297" s="39" t="e">
        <f>IF(OR(O297="x",O297="X",O297=""),0,IF(O297=3,2,1))</f>
        <v>#N/A</v>
      </c>
      <c r="BE297" s="39"/>
      <c r="BG297" s="62" t="e">
        <f>IF(OR(I297="x",I297="X"),0,I297)</f>
        <v>#N/A</v>
      </c>
      <c r="BH297" s="62" t="e">
        <f>IF(OR(L297="x",L297="X"),0,L297)</f>
        <v>#N/A</v>
      </c>
      <c r="BI297" s="62" t="e">
        <f>IF(OR(O297="x",O297="X"),0,O297)</f>
        <v>#N/A</v>
      </c>
      <c r="BJ297" s="62"/>
      <c r="BK297" s="63"/>
      <c r="BL297" s="62" t="e">
        <f>IF(OR(K297="x",K297="X"),0,K297)</f>
        <v>#N/A</v>
      </c>
      <c r="BM297" s="62" t="e">
        <f>IF(OR(N297="x",N297="X"),0,N297)</f>
        <v>#N/A</v>
      </c>
      <c r="BN297" s="62" t="e">
        <f>IF(OR(Q297="x",Q297="X"),0,Q297)</f>
        <v>#N/A</v>
      </c>
      <c r="BO297" s="62"/>
      <c r="BP297" s="41"/>
    </row>
    <row r="298" spans="1:68" ht="45.75" thickBot="1">
      <c r="A298" s="11" t="str">
        <f>CONCATENATE(E293," 3-4")</f>
        <v>X 3-4</v>
      </c>
    </row>
    <row r="299" spans="1:68" s="15" customFormat="1" ht="90.75" thickBot="1">
      <c r="A299" s="11" t="str">
        <f>CONCATENATE(E299," 1-2")</f>
        <v>X 1-2</v>
      </c>
      <c r="C299" s="28" t="str">
        <f>IF(C293="X","X",IF(C293-$B$1&gt;=[1]vylosovanie!$O$2,"X",C293+1))</f>
        <v>X</v>
      </c>
      <c r="D299" s="2" t="s">
        <v>6</v>
      </c>
      <c r="E299" s="29" t="str">
        <f>IF(C299="X","X",VLOOKUP(C299,[1]vylosovanie!$T$10:$U$99,2,0))</f>
        <v>X</v>
      </c>
      <c r="F299" s="30" t="s">
        <v>7</v>
      </c>
      <c r="G299" s="6" t="s">
        <v>8</v>
      </c>
      <c r="H299" s="6" t="s">
        <v>9</v>
      </c>
      <c r="I299" s="31">
        <v>1</v>
      </c>
      <c r="J299" s="32"/>
      <c r="K299" s="33"/>
      <c r="L299" s="31">
        <v>2</v>
      </c>
      <c r="M299" s="32"/>
      <c r="N299" s="33"/>
      <c r="O299" s="31">
        <v>3</v>
      </c>
      <c r="P299" s="32"/>
      <c r="Q299" s="33"/>
      <c r="R299" s="31">
        <v>4</v>
      </c>
      <c r="S299" s="32"/>
      <c r="T299" s="33"/>
      <c r="U299" s="34" t="s">
        <v>10</v>
      </c>
      <c r="V299" s="35"/>
      <c r="W299" s="36"/>
      <c r="X299" s="37" t="s">
        <v>11</v>
      </c>
      <c r="Y299" s="37" t="s">
        <v>12</v>
      </c>
      <c r="Z299" s="37" t="s">
        <v>13</v>
      </c>
      <c r="AA299" s="2" t="s">
        <v>14</v>
      </c>
      <c r="AB299" s="2"/>
      <c r="AD299" s="2" t="str">
        <f>IF(C299&lt;10,0,"")</f>
        <v/>
      </c>
      <c r="AE299" s="2" t="s">
        <v>15</v>
      </c>
      <c r="AF299" s="2"/>
      <c r="AG299" s="38" t="s">
        <v>16</v>
      </c>
      <c r="AH299" s="39" t="s">
        <v>17</v>
      </c>
      <c r="AI299" s="39" t="s">
        <v>18</v>
      </c>
      <c r="AJ299" s="39" t="s">
        <v>19</v>
      </c>
      <c r="AK299" s="39" t="s">
        <v>20</v>
      </c>
      <c r="AL299" s="39" t="s">
        <v>20</v>
      </c>
      <c r="AM299" s="39" t="s">
        <v>21</v>
      </c>
      <c r="AN299" s="10"/>
      <c r="AO299" s="40"/>
      <c r="AP299" s="40" t="str">
        <f>IF(C299&lt;10,0,"")</f>
        <v/>
      </c>
      <c r="AQ299" s="2" t="s">
        <v>15</v>
      </c>
      <c r="AR299" s="40"/>
      <c r="AS299" s="38" t="s">
        <v>16</v>
      </c>
      <c r="AT299" s="39" t="s">
        <v>17</v>
      </c>
      <c r="AU299" s="39" t="s">
        <v>18</v>
      </c>
      <c r="AV299" s="39" t="s">
        <v>19</v>
      </c>
      <c r="AW299" s="39" t="s">
        <v>20</v>
      </c>
      <c r="AX299" s="39" t="s">
        <v>20</v>
      </c>
      <c r="AY299" s="39" t="s">
        <v>21</v>
      </c>
      <c r="AZ299" s="10"/>
      <c r="BB299" s="6">
        <v>1</v>
      </c>
      <c r="BC299" s="6">
        <v>2</v>
      </c>
      <c r="BD299" s="6">
        <v>3</v>
      </c>
      <c r="BE299" s="6">
        <v>4</v>
      </c>
      <c r="BG299" s="15" t="s">
        <v>22</v>
      </c>
      <c r="BI299" s="8"/>
      <c r="BJ299" s="41"/>
      <c r="BK299" s="42"/>
      <c r="BL299" s="15" t="s">
        <v>23</v>
      </c>
      <c r="BN299" s="8"/>
      <c r="BO299" s="41"/>
      <c r="BP299" s="41"/>
    </row>
    <row r="300" spans="1:68" s="15" customFormat="1" ht="45.75" thickBot="1">
      <c r="A300" s="11" t="str">
        <f>CONCATENATE(E299," 1-3")</f>
        <v>X 1-3</v>
      </c>
      <c r="B300" s="15" t="str">
        <f>CONCATENATE(E299,D300)</f>
        <v>X1</v>
      </c>
      <c r="C300" s="43" t="str">
        <f>$E$1</f>
        <v>MŽ</v>
      </c>
      <c r="D300" s="44">
        <v>1</v>
      </c>
      <c r="E300" s="45" t="str">
        <f>IF(ISERROR(VLOOKUP($B300,[1]vylosovanie!$C$10:$M$269,8,0))=TRUE," ",VLOOKUP($B300,[1]vylosovanie!$C$10:$M$269,8,0))</f>
        <v xml:space="preserve"> </v>
      </c>
      <c r="F300" s="45" t="str">
        <f>IF(ISERROR(VLOOKUP($B300,[1]vylosovanie!$C$10:$M$269,9,0))=TRUE," ",VLOOKUP($B300,[1]vylosovanie!$C$10:$M$269,9,0))</f>
        <v xml:space="preserve"> </v>
      </c>
      <c r="G300" s="45" t="str">
        <f>IF(ISERROR(VLOOKUP($B300,[1]vylosovanie!$C$10:$M$269,10,0))=TRUE," ",VLOOKUP($B300,[1]vylosovanie!$C$10:$M$269,10,0))</f>
        <v xml:space="preserve"> </v>
      </c>
      <c r="H300" s="45" t="str">
        <f>IF(ISERROR(VLOOKUP($B300,[1]vylosovanie!$C$10:$M$269,11,0))=TRUE," ",VLOOKUP($B300,[1]vylosovanie!$C$10:$M$269,11,0))</f>
        <v xml:space="preserve"> </v>
      </c>
      <c r="I300" s="46"/>
      <c r="J300" s="47"/>
      <c r="K300" s="48"/>
      <c r="L300" s="49" t="e">
        <f>VLOOKUP(A299,'[1]zapisy skupiny'!$A$5:$AA$6403,26,0)</f>
        <v>#N/A</v>
      </c>
      <c r="M300" s="50" t="s">
        <v>24</v>
      </c>
      <c r="N300" s="51" t="e">
        <f>VLOOKUP(A299,'[1]zapisy skupiny'!$A$5:$AA$6403,27,0)</f>
        <v>#N/A</v>
      </c>
      <c r="O300" s="49" t="e">
        <f>VLOOKUP(A300,'[1]zapisy skupiny'!$A$5:$AA$6403,26,0)</f>
        <v>#N/A</v>
      </c>
      <c r="P300" s="50" t="s">
        <v>24</v>
      </c>
      <c r="Q300" s="51" t="e">
        <f>VLOOKUP(A300,'[1]zapisy skupiny'!$A$5:$AA$6403,27,0)</f>
        <v>#N/A</v>
      </c>
      <c r="R300" s="49" t="e">
        <f>VLOOKUP(A301,'[1]zapisy skupiny'!$A$5:$AA$6403,26,0)</f>
        <v>#N/A</v>
      </c>
      <c r="S300" s="50" t="s">
        <v>24</v>
      </c>
      <c r="T300" s="52" t="e">
        <f>VLOOKUP(A301,'[1]zapisy skupiny'!$A$5:$AA$6403,27,0)</f>
        <v>#N/A</v>
      </c>
      <c r="U300" s="53" t="e">
        <f>SUM(BG300:BJ300)</f>
        <v>#N/A</v>
      </c>
      <c r="V300" s="54" t="s">
        <v>24</v>
      </c>
      <c r="W300" s="53" t="e">
        <f>SUM(BL300:BO300)</f>
        <v>#N/A</v>
      </c>
      <c r="X300" s="55" t="e">
        <f>IF((W300=0)," ",U300/W300)</f>
        <v>#N/A</v>
      </c>
      <c r="Y300" s="56" t="e">
        <f>IF(AND(SUM(BB300:BE300)=0,OR(E300=0,E300=" ",SUM(BB300:BE303)=0))," ",SUM(BB300:BE300))</f>
        <v>#N/A</v>
      </c>
      <c r="Z300" s="57" t="str">
        <f>IF(ISERROR(RANK(Y300,Y300:Y303,0))=TRUE," ",IF(OR(AND(O300="x",L300="x"),AND(L300="x",R300="x"),AND(R300="x",O300="x")),0,RANK(Y300,Y300:Y303,0)))</f>
        <v xml:space="preserve"> </v>
      </c>
      <c r="AA300" s="15" t="s">
        <v>25</v>
      </c>
      <c r="AB300" s="2" t="s">
        <v>26</v>
      </c>
      <c r="AC300" s="2"/>
      <c r="AD300" s="2"/>
      <c r="AE300" s="2" t="str">
        <f>CONCATENATE(4,1,AD299,C299,1)</f>
        <v>41X1</v>
      </c>
      <c r="AF300" s="2" t="str">
        <f>E299</f>
        <v>X</v>
      </c>
      <c r="AG300" s="58">
        <f>IF(C299="X",0,AG295+1)</f>
        <v>0</v>
      </c>
      <c r="AH300" s="58"/>
      <c r="AI300" s="59" t="s">
        <v>27</v>
      </c>
      <c r="AJ300" s="58"/>
      <c r="AK300" s="60" t="e">
        <f>VLOOKUP(CONCATENATE(AF300,MID(AI300,2,1)),[1]vylosovanie!$C$10:$J$209,8,0)</f>
        <v>#N/A</v>
      </c>
      <c r="AL300" s="60" t="e">
        <f>VLOOKUP(CONCATENATE(AF300,RIGHT(AI300,1)),[1]vylosovanie!$C$10:$J$209,8,0)</f>
        <v>#N/A</v>
      </c>
      <c r="AM300" s="58" t="e">
        <f>VLOOKUP(CONCATENATE(AF300,VLOOKUP(AI300,$BU$6:$BV$11,2,0)),[1]vylosovanie!$C$10:$J$209,8,0)</f>
        <v>#N/A</v>
      </c>
      <c r="AN300" s="8"/>
      <c r="AO300" s="61"/>
      <c r="AP300" s="61"/>
      <c r="AQ300" s="61" t="str">
        <f>CONCATENATE(4,1,AD299,C299,2)</f>
        <v>41X2</v>
      </c>
      <c r="AR300" s="61" t="str">
        <f>E299</f>
        <v>X</v>
      </c>
      <c r="AS300" s="58">
        <f>IF(AG300=0,0,AG300+1)</f>
        <v>0</v>
      </c>
      <c r="AT300" s="58"/>
      <c r="AU300" s="58" t="s">
        <v>28</v>
      </c>
      <c r="AV300" s="58"/>
      <c r="AW300" s="60" t="e">
        <f>VLOOKUP(CONCATENATE(AR300,MID(AU300,2,1)),[1]vylosovanie!$C$10:$J$209,8,0)</f>
        <v>#N/A</v>
      </c>
      <c r="AX300" s="60" t="e">
        <f>VLOOKUP(CONCATENATE(AR300,RIGHT(AU300,1)),[1]vylosovanie!$C$10:$J$209,8,0)</f>
        <v>#N/A</v>
      </c>
      <c r="AY300" s="58" t="e">
        <f>VLOOKUP(CONCATENATE(AR300,VLOOKUP(AU300,$BU$6:$BV$11,2,0)),[1]vylosovanie!$C$10:$J$209,8,0)</f>
        <v>#N/A</v>
      </c>
      <c r="AZ300" s="8"/>
      <c r="BB300" s="39"/>
      <c r="BC300" s="39" t="e">
        <f>IF(OR(L300="x",L300="X",L300=""),0,IF(L300=3,2,1))</f>
        <v>#N/A</v>
      </c>
      <c r="BD300" s="39" t="e">
        <f>IF(OR(O300="x",O300="X",O300=""),0,IF(O300=3,2,1))</f>
        <v>#N/A</v>
      </c>
      <c r="BE300" s="39" t="e">
        <f>IF(OR(R300="x",R300="X",R300=""),0,IF(R300=3,2,1))</f>
        <v>#N/A</v>
      </c>
      <c r="BG300" s="62"/>
      <c r="BH300" s="62" t="e">
        <f>IF(OR(L300="x",L300="X"),0,L300)</f>
        <v>#N/A</v>
      </c>
      <c r="BI300" s="62" t="e">
        <f>IF(OR(O300="x",O300="X"),0,O300)</f>
        <v>#N/A</v>
      </c>
      <c r="BJ300" s="62" t="e">
        <f>IF(OR(R300="x",R300="X"),0,R300)</f>
        <v>#N/A</v>
      </c>
      <c r="BK300" s="63"/>
      <c r="BL300" s="62"/>
      <c r="BM300" s="62" t="e">
        <f>IF(OR(N300="x",N300="X"),0,N300)</f>
        <v>#N/A</v>
      </c>
      <c r="BN300" s="62" t="e">
        <f>IF(OR(Q300="x",Q300="X"),0,Q300)</f>
        <v>#N/A</v>
      </c>
      <c r="BO300" s="62" t="e">
        <f>IF(OR(T300="x",T300="X"),0,T300)</f>
        <v>#N/A</v>
      </c>
      <c r="BP300" s="41"/>
    </row>
    <row r="301" spans="1:68" s="15" customFormat="1" ht="45.75" thickBot="1">
      <c r="A301" s="11" t="str">
        <f>CONCATENATE(E299," 1-4")</f>
        <v>X 1-4</v>
      </c>
      <c r="B301" s="15" t="str">
        <f>CONCATENATE(E299,D301)</f>
        <v>X2</v>
      </c>
      <c r="C301" s="43"/>
      <c r="D301" s="44">
        <v>2</v>
      </c>
      <c r="E301" s="45" t="str">
        <f>IF(ISERROR(VLOOKUP($B301,[1]vylosovanie!$C$10:$M$269,8,0))=TRUE," ",VLOOKUP($B301,[1]vylosovanie!$C$10:$M$269,8,0))</f>
        <v xml:space="preserve"> </v>
      </c>
      <c r="F301" s="45" t="str">
        <f>IF(ISERROR(VLOOKUP($B301,[1]vylosovanie!$C$10:$M$269,9,0))=TRUE," ",VLOOKUP($B301,[1]vylosovanie!$C$10:$M$269,9,0))</f>
        <v xml:space="preserve"> </v>
      </c>
      <c r="G301" s="45" t="str">
        <f>IF(ISERROR(VLOOKUP($B301,[1]vylosovanie!$C$10:$M$269,10,0))=TRUE," ",VLOOKUP($B301,[1]vylosovanie!$C$10:$M$269,10,0))</f>
        <v xml:space="preserve"> </v>
      </c>
      <c r="H301" s="45" t="str">
        <f>IF(ISERROR(VLOOKUP($B301,[1]vylosovanie!$C$10:$M$269,11,0))=TRUE," ",VLOOKUP($B301,[1]vylosovanie!$C$10:$M$269,11,0))</f>
        <v xml:space="preserve"> </v>
      </c>
      <c r="I301" s="64" t="e">
        <f>N300</f>
        <v>#N/A</v>
      </c>
      <c r="J301" s="65" t="s">
        <v>24</v>
      </c>
      <c r="K301" s="66" t="e">
        <f>L300</f>
        <v>#N/A</v>
      </c>
      <c r="L301" s="67"/>
      <c r="M301" s="68"/>
      <c r="N301" s="69"/>
      <c r="O301" s="70" t="e">
        <f>VLOOKUP(A302,'[1]zapisy skupiny'!$A$5:$AA$6403,26,0)</f>
        <v>#N/A</v>
      </c>
      <c r="P301" s="65" t="s">
        <v>24</v>
      </c>
      <c r="Q301" s="71" t="e">
        <f>VLOOKUP(A302,'[1]zapisy skupiny'!$A$5:$AA$6403,27,0)</f>
        <v>#N/A</v>
      </c>
      <c r="R301" s="70" t="e">
        <f>VLOOKUP(A303,'[1]zapisy skupiny'!$A$5:$AA$6403,26,0)</f>
        <v>#N/A</v>
      </c>
      <c r="S301" s="65" t="s">
        <v>24</v>
      </c>
      <c r="T301" s="72" t="e">
        <f>VLOOKUP(A303,'[1]zapisy skupiny'!$A$5:$AA$6403,27,0)</f>
        <v>#N/A</v>
      </c>
      <c r="U301" s="73" t="e">
        <f>SUM(BG301:BJ301)</f>
        <v>#N/A</v>
      </c>
      <c r="V301" s="74" t="s">
        <v>24</v>
      </c>
      <c r="W301" s="73" t="e">
        <f>SUM(BL301:BO301)</f>
        <v>#N/A</v>
      </c>
      <c r="X301" s="75" t="e">
        <f>IF((W301=0)," ",U301/W301)</f>
        <v>#N/A</v>
      </c>
      <c r="Y301" s="76" t="e">
        <f>IF(AND(SUM(BB301:BE301)=0,OR(E301=0,E301=" ",SUM(BB300:BE303)=0))," ",SUM(BB301:BE301))</f>
        <v>#N/A</v>
      </c>
      <c r="Z301" s="77" t="str">
        <f>IF(ISERROR(RANK(Y301,Y300:Y303,0))=TRUE," ",IF(OR(AND(I301="x",O301="x"),AND(I301="x",R301="x"),AND(R301="x",O301="x")),0,RANK(Y301,Y300:Y303,0)))</f>
        <v xml:space="preserve"> </v>
      </c>
      <c r="AA301" s="15" t="s">
        <v>29</v>
      </c>
      <c r="AB301" s="2" t="s">
        <v>30</v>
      </c>
      <c r="AC301" s="2"/>
      <c r="AD301" s="2"/>
      <c r="AE301" s="2" t="str">
        <f>CONCATENATE(4,2,AD299,C299,1)</f>
        <v>42X1</v>
      </c>
      <c r="AF301" s="2" t="str">
        <f>E299</f>
        <v>X</v>
      </c>
      <c r="AG301" s="58">
        <f>IF(AS300=0,0,AS300+1)</f>
        <v>0</v>
      </c>
      <c r="AH301" s="58"/>
      <c r="AI301" s="58" t="s">
        <v>31</v>
      </c>
      <c r="AJ301" s="58"/>
      <c r="AK301" s="60" t="e">
        <f>VLOOKUP(CONCATENATE(AF301,MID(AI301,2,1)),[1]vylosovanie!$C$10:$J$209,8,0)</f>
        <v>#N/A</v>
      </c>
      <c r="AL301" s="60" t="e">
        <f>VLOOKUP(CONCATENATE(AF301,RIGHT(AI301,1)),[1]vylosovanie!$C$10:$J$209,8,0)</f>
        <v>#N/A</v>
      </c>
      <c r="AM301" s="58" t="e">
        <f>VLOOKUP(CONCATENATE(AF301,VLOOKUP(AI301,$BU$6:$BV$11,2,0)),[1]vylosovanie!$C$10:$J$209,8,0)</f>
        <v>#N/A</v>
      </c>
      <c r="AN301" s="8"/>
      <c r="AO301" s="61"/>
      <c r="AP301" s="61"/>
      <c r="AQ301" s="61" t="str">
        <f>CONCATENATE(4,2,AD299,C299,2)</f>
        <v>42X2</v>
      </c>
      <c r="AR301" s="61" t="str">
        <f>E299</f>
        <v>X</v>
      </c>
      <c r="AS301" s="58">
        <f>IF(AG301=0,0,AG301+1)</f>
        <v>0</v>
      </c>
      <c r="AT301" s="58"/>
      <c r="AU301" s="58" t="s">
        <v>32</v>
      </c>
      <c r="AV301" s="58"/>
      <c r="AW301" s="60" t="e">
        <f>VLOOKUP(CONCATENATE(AR301,MID(AU301,2,1)),[1]vylosovanie!$C$10:$J$209,8,0)</f>
        <v>#N/A</v>
      </c>
      <c r="AX301" s="60" t="e">
        <f>VLOOKUP(CONCATENATE(AR301,RIGHT(AU301,1)),[1]vylosovanie!$C$10:$J$209,8,0)</f>
        <v>#N/A</v>
      </c>
      <c r="AY301" s="58" t="e">
        <f>VLOOKUP(CONCATENATE(AR301,VLOOKUP(AU301,$BU$6:$BV$11,2,0)),[1]vylosovanie!$C$10:$J$209,8,0)</f>
        <v>#N/A</v>
      </c>
      <c r="AZ301" s="8"/>
      <c r="BB301" s="39" t="e">
        <f>IF(OR(I301="x",I301="X",I301=""),0,IF(I301=3,2,1))</f>
        <v>#N/A</v>
      </c>
      <c r="BC301" s="39"/>
      <c r="BD301" s="39" t="e">
        <f>IF(OR(O301="x",O301="X",O301=""),0,IF(O301=3,2,1))</f>
        <v>#N/A</v>
      </c>
      <c r="BE301" s="39" t="e">
        <f>IF(OR(R301="x",R301="X",R301=""),0,IF(R301=3,2,1))</f>
        <v>#N/A</v>
      </c>
      <c r="BG301" s="62" t="e">
        <f>IF(OR(I301="x",I301="X"),0,I301)</f>
        <v>#N/A</v>
      </c>
      <c r="BH301" s="62"/>
      <c r="BI301" s="62" t="e">
        <f>IF(OR(O301="x",O301="X"),0,O301)</f>
        <v>#N/A</v>
      </c>
      <c r="BJ301" s="62" t="e">
        <f>IF(OR(R301="x",R301="X"),0,R301)</f>
        <v>#N/A</v>
      </c>
      <c r="BK301" s="63"/>
      <c r="BL301" s="62" t="e">
        <f>IF(OR(K301="x",K301="X"),0,K301)</f>
        <v>#N/A</v>
      </c>
      <c r="BM301" s="62"/>
      <c r="BN301" s="62" t="e">
        <f>IF(OR(Q301="x",Q301="X"),0,Q301)</f>
        <v>#N/A</v>
      </c>
      <c r="BO301" s="62" t="e">
        <f>IF(OR(T301="x",T301="X"),0,T301)</f>
        <v>#N/A</v>
      </c>
      <c r="BP301" s="41"/>
    </row>
    <row r="302" spans="1:68" s="15" customFormat="1" ht="45.75" thickBot="1">
      <c r="A302" s="11" t="str">
        <f>CONCATENATE(E299," 2-3")</f>
        <v>X 2-3</v>
      </c>
      <c r="B302" s="15" t="str">
        <f>CONCATENATE(E299,D302)</f>
        <v>X3</v>
      </c>
      <c r="C302" s="43"/>
      <c r="D302" s="44">
        <v>3</v>
      </c>
      <c r="E302" s="45" t="str">
        <f>IF(ISERROR(VLOOKUP($B302,[1]vylosovanie!$C$10:$M$269,8,0))=TRUE," ",VLOOKUP($B302,[1]vylosovanie!$C$10:$M$269,8,0))</f>
        <v xml:space="preserve"> </v>
      </c>
      <c r="F302" s="45" t="str">
        <f>IF(ISERROR(VLOOKUP($B302,[1]vylosovanie!$C$10:$M$269,9,0))=TRUE," ",VLOOKUP($B302,[1]vylosovanie!$C$10:$M$269,9,0))</f>
        <v xml:space="preserve"> </v>
      </c>
      <c r="G302" s="45" t="str">
        <f>IF(ISERROR(VLOOKUP($B302,[1]vylosovanie!$C$10:$M$269,10,0))=TRUE," ",VLOOKUP($B302,[1]vylosovanie!$C$10:$M$269,10,0))</f>
        <v xml:space="preserve"> </v>
      </c>
      <c r="H302" s="45" t="str">
        <f>IF(ISERROR(VLOOKUP($B302,[1]vylosovanie!$C$10:$M$269,11,0))=TRUE," ",VLOOKUP($B302,[1]vylosovanie!$C$10:$M$269,11,0))</f>
        <v xml:space="preserve"> </v>
      </c>
      <c r="I302" s="64" t="e">
        <f>Q300</f>
        <v>#N/A</v>
      </c>
      <c r="J302" s="65" t="s">
        <v>24</v>
      </c>
      <c r="K302" s="66" t="e">
        <f>O300</f>
        <v>#N/A</v>
      </c>
      <c r="L302" s="78" t="e">
        <f>Q301</f>
        <v>#N/A</v>
      </c>
      <c r="M302" s="79" t="s">
        <v>24</v>
      </c>
      <c r="N302" s="80" t="e">
        <f>O301</f>
        <v>#N/A</v>
      </c>
      <c r="O302" s="67"/>
      <c r="P302" s="68"/>
      <c r="Q302" s="69"/>
      <c r="R302" s="70" t="e">
        <f>VLOOKUP(A304,'[1]zapisy skupiny'!$A$5:$AA$6403,26,0)</f>
        <v>#N/A</v>
      </c>
      <c r="S302" s="65" t="s">
        <v>24</v>
      </c>
      <c r="T302" s="72" t="e">
        <f>VLOOKUP(A304,'[1]zapisy skupiny'!$A$5:$AA$6403,27,0)</f>
        <v>#N/A</v>
      </c>
      <c r="U302" s="73" t="e">
        <f>SUM(BG302:BJ302)</f>
        <v>#N/A</v>
      </c>
      <c r="V302" s="74" t="s">
        <v>24</v>
      </c>
      <c r="W302" s="73" t="e">
        <f>SUM(BL302:BO302)</f>
        <v>#N/A</v>
      </c>
      <c r="X302" s="75" t="e">
        <f>IF((W302=0)," ",U302/W302)</f>
        <v>#N/A</v>
      </c>
      <c r="Y302" s="76" t="e">
        <f>IF(AND(SUM(BB302:BE302)=0,OR(E302=0,E302=" ",SUM(BB300:BE303)=0))," ",SUM(BB302:BE302))</f>
        <v>#N/A</v>
      </c>
      <c r="Z302" s="77" t="str">
        <f>IF(ISERROR(RANK(Y302,Y300:Y303,0))=TRUE," ",IF(OR(AND(I302="x",L302="x"),AND(I302="x",R302="x"),AND(L302="x",R302="x")),0,RANK(Y302,Y300:Y303,0)))</f>
        <v xml:space="preserve"> </v>
      </c>
      <c r="AA302" s="15" t="s">
        <v>33</v>
      </c>
      <c r="AB302" s="2" t="s">
        <v>34</v>
      </c>
      <c r="AC302" s="2"/>
      <c r="AD302" s="2"/>
      <c r="AE302" s="2" t="str">
        <f>CONCATENATE(4,3,AD299,C299,1)</f>
        <v>43X1</v>
      </c>
      <c r="AF302" s="2" t="str">
        <f>E299</f>
        <v>X</v>
      </c>
      <c r="AG302" s="58">
        <f>IF(AS301=0,0,AS301+1)</f>
        <v>0</v>
      </c>
      <c r="AH302" s="58"/>
      <c r="AI302" s="58" t="s">
        <v>35</v>
      </c>
      <c r="AJ302" s="58"/>
      <c r="AK302" s="60" t="e">
        <f>VLOOKUP(CONCATENATE(AF302,MID(AI302,2,1)),[1]vylosovanie!$C$10:$J$209,8,0)</f>
        <v>#N/A</v>
      </c>
      <c r="AL302" s="60" t="e">
        <f>VLOOKUP(CONCATENATE(AF302,RIGHT(AI302,1)),[1]vylosovanie!$C$10:$J$209,8,0)</f>
        <v>#N/A</v>
      </c>
      <c r="AM302" s="58" t="e">
        <f>VLOOKUP(CONCATENATE(AF302,VLOOKUP(AI302,$BU$6:$BV$11,2,0)),[1]vylosovanie!$C$10:$J$209,8,0)</f>
        <v>#N/A</v>
      </c>
      <c r="AN302" s="8"/>
      <c r="AO302" s="61"/>
      <c r="AP302" s="61"/>
      <c r="AQ302" s="61" t="str">
        <f>CONCATENATE(4,3,AD299,C299,2)</f>
        <v>43X2</v>
      </c>
      <c r="AR302" s="61" t="str">
        <f>E299</f>
        <v>X</v>
      </c>
      <c r="AS302" s="58">
        <f>IF(AG302=0,0,AG302+1)</f>
        <v>0</v>
      </c>
      <c r="AT302" s="58"/>
      <c r="AU302" s="58" t="s">
        <v>36</v>
      </c>
      <c r="AV302" s="58"/>
      <c r="AW302" s="60" t="e">
        <f>VLOOKUP(CONCATENATE(AR302,MID(AU302,2,1)),[1]vylosovanie!$C$10:$J$209,8,0)</f>
        <v>#N/A</v>
      </c>
      <c r="AX302" s="60" t="e">
        <f>VLOOKUP(CONCATENATE(AR302,RIGHT(AU302,1)),[1]vylosovanie!$C$10:$J$209,8,0)</f>
        <v>#N/A</v>
      </c>
      <c r="AY302" s="58" t="e">
        <f>VLOOKUP(CONCATENATE(AR302,VLOOKUP(AU302,$BU$6:$BV$11,2,0)),[1]vylosovanie!$C$10:$J$209,8,0)</f>
        <v>#N/A</v>
      </c>
      <c r="AZ302" s="8"/>
      <c r="BB302" s="39" t="e">
        <f>IF(OR(I302="x",I302="X",I302=""),0,IF(I302=3,2,1))</f>
        <v>#N/A</v>
      </c>
      <c r="BC302" s="39" t="e">
        <f>IF(OR(L302="x",L302="X",L302=""),0,IF(L302=3,2,1))</f>
        <v>#N/A</v>
      </c>
      <c r="BD302" s="39"/>
      <c r="BE302" s="39" t="e">
        <f>IF(OR(R302="x",R302="X",R302=""),0,IF(R302=3,2,1))</f>
        <v>#N/A</v>
      </c>
      <c r="BG302" s="62" t="e">
        <f>IF(OR(I302="x",I302="X"),0,I302)</f>
        <v>#N/A</v>
      </c>
      <c r="BH302" s="62" t="e">
        <f>IF(OR(L302="x",L302="X"),0,L302)</f>
        <v>#N/A</v>
      </c>
      <c r="BI302" s="62"/>
      <c r="BJ302" s="62" t="e">
        <f>IF(OR(R302="x",R302="X"),0,R302)</f>
        <v>#N/A</v>
      </c>
      <c r="BK302" s="63"/>
      <c r="BL302" s="62" t="e">
        <f>IF(OR(K302="x",K302="X"),0,K302)</f>
        <v>#N/A</v>
      </c>
      <c r="BM302" s="62" t="e">
        <f>IF(OR(N302="x",N302="X"),0,N302)</f>
        <v>#N/A</v>
      </c>
      <c r="BN302" s="62"/>
      <c r="BO302" s="62" t="e">
        <f>IF(OR(T302="x",T302="X"),0,T302)</f>
        <v>#N/A</v>
      </c>
      <c r="BP302" s="41"/>
    </row>
    <row r="303" spans="1:68" s="15" customFormat="1" ht="45.75" thickBot="1">
      <c r="A303" s="11" t="str">
        <f>CONCATENATE(E299," 2-4")</f>
        <v>X 2-4</v>
      </c>
      <c r="B303" s="15" t="str">
        <f>CONCATENATE(E299,D303)</f>
        <v>X4</v>
      </c>
      <c r="C303" s="43"/>
      <c r="D303" s="44">
        <v>4</v>
      </c>
      <c r="E303" s="45" t="str">
        <f>IF(ISERROR(VLOOKUP($B303,[1]vylosovanie!$C$10:$M$269,8,0))=TRUE," ",VLOOKUP($B303,[1]vylosovanie!$C$10:$M$269,8,0))</f>
        <v xml:space="preserve"> </v>
      </c>
      <c r="F303" s="45" t="str">
        <f>IF(ISERROR(VLOOKUP($B303,[1]vylosovanie!$C$10:$M$269,9,0))=TRUE," ",VLOOKUP($B303,[1]vylosovanie!$C$10:$M$269,9,0))</f>
        <v xml:space="preserve"> </v>
      </c>
      <c r="G303" s="45" t="str">
        <f>IF(ISERROR(VLOOKUP($B303,[1]vylosovanie!$C$10:$M$269,10,0))=TRUE," ",VLOOKUP($B303,[1]vylosovanie!$C$10:$M$269,10,0))</f>
        <v xml:space="preserve"> </v>
      </c>
      <c r="H303" s="45" t="str">
        <f>IF(ISERROR(VLOOKUP($B303,[1]vylosovanie!$C$10:$M$269,11,0))=TRUE," ",VLOOKUP($B303,[1]vylosovanie!$C$10:$M$269,11,0))</f>
        <v xml:space="preserve"> </v>
      </c>
      <c r="I303" s="81" t="e">
        <f>T300</f>
        <v>#N/A</v>
      </c>
      <c r="J303" s="82" t="s">
        <v>24</v>
      </c>
      <c r="K303" s="83" t="e">
        <f>R300</f>
        <v>#N/A</v>
      </c>
      <c r="L303" s="84" t="e">
        <f>T301</f>
        <v>#N/A</v>
      </c>
      <c r="M303" s="85" t="s">
        <v>24</v>
      </c>
      <c r="N303" s="86" t="e">
        <f>R301</f>
        <v>#N/A</v>
      </c>
      <c r="O303" s="84" t="e">
        <f>T302</f>
        <v>#N/A</v>
      </c>
      <c r="P303" s="85" t="s">
        <v>24</v>
      </c>
      <c r="Q303" s="86" t="e">
        <f>R302</f>
        <v>#N/A</v>
      </c>
      <c r="R303" s="87"/>
      <c r="S303" s="88"/>
      <c r="T303" s="88"/>
      <c r="U303" s="89" t="e">
        <f>SUM(BG303:BJ303)</f>
        <v>#N/A</v>
      </c>
      <c r="V303" s="90" t="s">
        <v>24</v>
      </c>
      <c r="W303" s="89" t="e">
        <f>SUM(BL303:BO303)</f>
        <v>#N/A</v>
      </c>
      <c r="X303" s="91" t="e">
        <f>IF((W303=0)," ",U303/W303)</f>
        <v>#N/A</v>
      </c>
      <c r="Y303" s="92" t="e">
        <f>IF(AND(SUM(BB303:BE303)=0,OR(E303=0,E303=" ",SUM(BB300:BE303)=0))," ",SUM(BB303:BE303))</f>
        <v>#N/A</v>
      </c>
      <c r="Z303" s="93" t="str">
        <f>IF(ISERROR(RANK(Y303,Y300:Y303,0))=TRUE," ",IF(OR(AND(I303="x",L303="x"),AND(I303="x",O303="x"),AND(L303="x",O303="x")),0,RANK(Y303,Y300:Y303,0)))</f>
        <v xml:space="preserve"> </v>
      </c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3"/>
      <c r="AP303" s="3"/>
      <c r="AQ303" s="3"/>
      <c r="AR303" s="3"/>
      <c r="AS303" s="2"/>
      <c r="AT303" s="2"/>
      <c r="AU303" s="2"/>
      <c r="AV303" s="2"/>
      <c r="AW303" s="2"/>
      <c r="AX303" s="2"/>
      <c r="AY303" s="2"/>
      <c r="AZ303" s="2"/>
      <c r="BB303" s="39" t="e">
        <f>IF(OR(I303="x",I303="X",I303=""),0,IF(I303=3,2,1))</f>
        <v>#N/A</v>
      </c>
      <c r="BC303" s="39" t="e">
        <f>IF(OR(L303="x",L303="X",L303=""),0,IF(L303=3,2,1))</f>
        <v>#N/A</v>
      </c>
      <c r="BD303" s="39" t="e">
        <f>IF(OR(O303="x",O303="X",O303=""),0,IF(O303=3,2,1))</f>
        <v>#N/A</v>
      </c>
      <c r="BE303" s="39"/>
      <c r="BG303" s="62" t="e">
        <f>IF(OR(I303="x",I303="X"),0,I303)</f>
        <v>#N/A</v>
      </c>
      <c r="BH303" s="62" t="e">
        <f>IF(OR(L303="x",L303="X"),0,L303)</f>
        <v>#N/A</v>
      </c>
      <c r="BI303" s="62" t="e">
        <f>IF(OR(O303="x",O303="X"),0,O303)</f>
        <v>#N/A</v>
      </c>
      <c r="BJ303" s="62"/>
      <c r="BK303" s="63"/>
      <c r="BL303" s="62" t="e">
        <f>IF(OR(K303="x",K303="X"),0,K303)</f>
        <v>#N/A</v>
      </c>
      <c r="BM303" s="62" t="e">
        <f>IF(OR(N303="x",N303="X"),0,N303)</f>
        <v>#N/A</v>
      </c>
      <c r="BN303" s="62" t="e">
        <f>IF(OR(Q303="x",Q303="X"),0,Q303)</f>
        <v>#N/A</v>
      </c>
      <c r="BO303" s="62"/>
      <c r="BP303" s="41"/>
    </row>
    <row r="304" spans="1:68">
      <c r="A304" s="11" t="str">
        <f>CONCATENATE(E299," 3-4")</f>
        <v>X 3-4</v>
      </c>
    </row>
    <row r="305" spans="3:47">
      <c r="AA305" s="2" t="s">
        <v>14</v>
      </c>
      <c r="AB305" s="2"/>
      <c r="AD305">
        <f>AP5</f>
        <v>0</v>
      </c>
      <c r="AE305" t="str">
        <f t="shared" ref="AE305:AM320" si="0">AQ5</f>
        <v>kod</v>
      </c>
      <c r="AF305">
        <f t="shared" si="0"/>
        <v>0</v>
      </c>
      <c r="AG305" t="str">
        <f t="shared" si="0"/>
        <v>č.zapasu</v>
      </c>
      <c r="AH305" t="str">
        <f t="shared" si="0"/>
        <v>čas</v>
      </c>
      <c r="AI305" t="str">
        <f t="shared" si="0"/>
        <v>zápas</v>
      </c>
      <c r="AJ305" t="str">
        <f t="shared" si="0"/>
        <v>stôl</v>
      </c>
      <c r="AK305" t="str">
        <f t="shared" si="0"/>
        <v>meno</v>
      </c>
      <c r="AL305" t="str">
        <f t="shared" si="0"/>
        <v>meno</v>
      </c>
      <c r="AM305" t="str">
        <f t="shared" si="0"/>
        <v>rozhodca</v>
      </c>
      <c r="AU305" s="10"/>
    </row>
    <row r="306" spans="3:47">
      <c r="AA306" s="15" t="s">
        <v>25</v>
      </c>
      <c r="AB306" s="2" t="s">
        <v>26</v>
      </c>
      <c r="AC306" s="2"/>
      <c r="AD306">
        <f t="shared" ref="AD306:AM369" si="1">AP6</f>
        <v>0</v>
      </c>
      <c r="AE306" t="str">
        <f t="shared" si="0"/>
        <v>41012</v>
      </c>
      <c r="AF306" t="str">
        <f t="shared" si="0"/>
        <v>A</v>
      </c>
      <c r="AG306">
        <f t="shared" si="0"/>
        <v>2</v>
      </c>
      <c r="AH306">
        <f t="shared" si="0"/>
        <v>0</v>
      </c>
      <c r="AI306" t="str">
        <f t="shared" si="0"/>
        <v xml:space="preserve"> 2-4</v>
      </c>
      <c r="AJ306">
        <f t="shared" si="0"/>
        <v>0</v>
      </c>
      <c r="AK306" t="str">
        <f t="shared" si="0"/>
        <v>DRBIAKOVÁ KARIN</v>
      </c>
      <c r="AL306" t="str">
        <f t="shared" si="0"/>
        <v>GERÁTOVÁ SOŇA</v>
      </c>
      <c r="AM306" t="str">
        <f t="shared" si="0"/>
        <v>ČINČUROVÁ EMA</v>
      </c>
      <c r="AS306" s="94"/>
      <c r="AU306" s="8"/>
    </row>
    <row r="307" spans="3:47">
      <c r="C307" s="95"/>
      <c r="AA307" s="15" t="s">
        <v>29</v>
      </c>
      <c r="AB307" s="2" t="s">
        <v>30</v>
      </c>
      <c r="AC307" s="2"/>
      <c r="AD307">
        <f t="shared" si="1"/>
        <v>0</v>
      </c>
      <c r="AE307" t="str">
        <f t="shared" si="0"/>
        <v>42012</v>
      </c>
      <c r="AF307" t="str">
        <f t="shared" si="0"/>
        <v>A</v>
      </c>
      <c r="AG307">
        <f t="shared" si="0"/>
        <v>4</v>
      </c>
      <c r="AH307">
        <f t="shared" si="0"/>
        <v>0</v>
      </c>
      <c r="AI307" t="str">
        <f t="shared" si="0"/>
        <v xml:space="preserve"> 3-4</v>
      </c>
      <c r="AJ307">
        <f t="shared" si="0"/>
        <v>0</v>
      </c>
      <c r="AK307" t="str">
        <f t="shared" si="0"/>
        <v>VČELKOVÁ ADELA</v>
      </c>
      <c r="AL307" t="str">
        <f t="shared" si="0"/>
        <v>GERÁTOVÁ SOŇA</v>
      </c>
      <c r="AM307" t="str">
        <f t="shared" si="0"/>
        <v>DRBIAKOVÁ KARIN</v>
      </c>
      <c r="AS307" s="18"/>
      <c r="AU307" s="8"/>
    </row>
    <row r="308" spans="3:47">
      <c r="C308" s="95"/>
      <c r="AA308" s="15" t="s">
        <v>33</v>
      </c>
      <c r="AB308" s="2" t="s">
        <v>34</v>
      </c>
      <c r="AC308" s="2"/>
      <c r="AD308">
        <f t="shared" si="1"/>
        <v>0</v>
      </c>
      <c r="AE308" t="str">
        <f t="shared" si="0"/>
        <v>43012</v>
      </c>
      <c r="AF308" t="str">
        <f t="shared" si="0"/>
        <v>A</v>
      </c>
      <c r="AG308">
        <f t="shared" si="0"/>
        <v>6</v>
      </c>
      <c r="AH308">
        <f t="shared" si="0"/>
        <v>0</v>
      </c>
      <c r="AI308" t="str">
        <f t="shared" si="0"/>
        <v xml:space="preserve"> 2-3</v>
      </c>
      <c r="AJ308">
        <f t="shared" si="0"/>
        <v>0</v>
      </c>
      <c r="AK308" t="str">
        <f t="shared" si="0"/>
        <v>DRBIAKOVÁ KARIN</v>
      </c>
      <c r="AL308" t="str">
        <f t="shared" si="0"/>
        <v>VČELKOVÁ ADELA</v>
      </c>
      <c r="AM308" t="str">
        <f t="shared" si="0"/>
        <v>GERÁTOVÁ SOŇA</v>
      </c>
      <c r="AS308" s="18"/>
      <c r="AU308" s="8"/>
    </row>
    <row r="309" spans="3:47">
      <c r="C309" s="95"/>
      <c r="AA309" s="15"/>
      <c r="AB309" s="2"/>
      <c r="AC309" s="2"/>
      <c r="AD309">
        <f t="shared" si="1"/>
        <v>0</v>
      </c>
      <c r="AE309">
        <f t="shared" si="0"/>
        <v>0</v>
      </c>
      <c r="AF309">
        <f t="shared" si="0"/>
        <v>0</v>
      </c>
      <c r="AG309">
        <f t="shared" si="0"/>
        <v>0</v>
      </c>
      <c r="AH309">
        <f t="shared" si="0"/>
        <v>0</v>
      </c>
      <c r="AI309">
        <f t="shared" si="0"/>
        <v>0</v>
      </c>
      <c r="AJ309">
        <f t="shared" si="0"/>
        <v>0</v>
      </c>
      <c r="AK309">
        <f t="shared" si="0"/>
        <v>0</v>
      </c>
      <c r="AL309">
        <f t="shared" si="0"/>
        <v>0</v>
      </c>
      <c r="AM309">
        <f t="shared" si="0"/>
        <v>0</v>
      </c>
      <c r="AS309" s="18"/>
      <c r="AU309" s="8"/>
    </row>
    <row r="310" spans="3:47">
      <c r="C310" s="95"/>
      <c r="AD310">
        <f t="shared" si="1"/>
        <v>0</v>
      </c>
      <c r="AE310">
        <f t="shared" si="0"/>
        <v>0</v>
      </c>
      <c r="AF310">
        <f t="shared" si="0"/>
        <v>0</v>
      </c>
      <c r="AG310">
        <f t="shared" si="0"/>
        <v>0</v>
      </c>
      <c r="AH310">
        <f t="shared" si="0"/>
        <v>0</v>
      </c>
      <c r="AI310">
        <f t="shared" si="0"/>
        <v>0</v>
      </c>
      <c r="AJ310">
        <f t="shared" si="0"/>
        <v>0</v>
      </c>
      <c r="AK310">
        <f t="shared" si="0"/>
        <v>0</v>
      </c>
      <c r="AL310">
        <f t="shared" si="0"/>
        <v>0</v>
      </c>
      <c r="AM310">
        <f t="shared" si="0"/>
        <v>0</v>
      </c>
      <c r="AU310" s="96"/>
    </row>
    <row r="311" spans="3:47">
      <c r="C311" s="97"/>
      <c r="AA311" s="2" t="s">
        <v>14</v>
      </c>
      <c r="AB311" s="2"/>
      <c r="AD311">
        <f t="shared" si="1"/>
        <v>0</v>
      </c>
      <c r="AE311" t="str">
        <f t="shared" si="0"/>
        <v>kod</v>
      </c>
      <c r="AF311">
        <f t="shared" si="0"/>
        <v>0</v>
      </c>
      <c r="AG311" t="str">
        <f t="shared" si="0"/>
        <v>č.zapasu</v>
      </c>
      <c r="AH311" t="str">
        <f t="shared" si="0"/>
        <v>čas</v>
      </c>
      <c r="AI311" t="str">
        <f t="shared" si="0"/>
        <v>zápas</v>
      </c>
      <c r="AJ311" t="str">
        <f t="shared" si="0"/>
        <v>stôl</v>
      </c>
      <c r="AK311" t="str">
        <f t="shared" si="0"/>
        <v>meno</v>
      </c>
      <c r="AL311" t="str">
        <f t="shared" si="0"/>
        <v>meno</v>
      </c>
      <c r="AM311" t="str">
        <f t="shared" si="0"/>
        <v>rozhodca</v>
      </c>
      <c r="AU311" s="10"/>
    </row>
    <row r="312" spans="3:47">
      <c r="C312" s="97"/>
      <c r="AA312" s="15" t="s">
        <v>25</v>
      </c>
      <c r="AB312" s="2" t="s">
        <v>26</v>
      </c>
      <c r="AC312" s="2"/>
      <c r="AD312">
        <f t="shared" si="1"/>
        <v>0</v>
      </c>
      <c r="AE312" t="str">
        <f t="shared" si="0"/>
        <v>41022</v>
      </c>
      <c r="AF312" t="str">
        <f t="shared" si="0"/>
        <v>B</v>
      </c>
      <c r="AG312">
        <f t="shared" si="0"/>
        <v>5</v>
      </c>
      <c r="AH312">
        <f t="shared" si="0"/>
        <v>0</v>
      </c>
      <c r="AI312" t="str">
        <f t="shared" si="0"/>
        <v xml:space="preserve"> 2-4</v>
      </c>
      <c r="AJ312">
        <f t="shared" si="0"/>
        <v>0</v>
      </c>
      <c r="AK312" t="str">
        <f t="shared" si="0"/>
        <v>BIKSADSKÁ EMA</v>
      </c>
      <c r="AL312" t="str">
        <f t="shared" si="0"/>
        <v>JANKECHOVÁ BARBORA</v>
      </c>
      <c r="AM312" t="str">
        <f t="shared" si="0"/>
        <v>VINCZEOVÁ LAURA</v>
      </c>
      <c r="AU312" s="8"/>
    </row>
    <row r="313" spans="3:47">
      <c r="C313" s="95"/>
      <c r="AA313" s="15" t="s">
        <v>29</v>
      </c>
      <c r="AB313" s="2" t="s">
        <v>30</v>
      </c>
      <c r="AC313" s="2"/>
      <c r="AD313">
        <f t="shared" si="1"/>
        <v>0</v>
      </c>
      <c r="AE313" t="str">
        <f t="shared" si="0"/>
        <v>42022</v>
      </c>
      <c r="AF313" t="str">
        <f t="shared" si="0"/>
        <v>B</v>
      </c>
      <c r="AG313">
        <f t="shared" si="0"/>
        <v>7</v>
      </c>
      <c r="AH313">
        <f t="shared" si="0"/>
        <v>0</v>
      </c>
      <c r="AI313" t="str">
        <f t="shared" si="0"/>
        <v xml:space="preserve"> 3-4</v>
      </c>
      <c r="AJ313">
        <f t="shared" si="0"/>
        <v>0</v>
      </c>
      <c r="AK313" t="str">
        <f t="shared" si="0"/>
        <v>BUGOVÁ JESSICA</v>
      </c>
      <c r="AL313" t="str">
        <f t="shared" si="0"/>
        <v>JANKECHOVÁ BARBORA</v>
      </c>
      <c r="AM313" t="str">
        <f t="shared" si="0"/>
        <v>BIKSADSKÁ EMA</v>
      </c>
      <c r="AU313" s="8"/>
    </row>
    <row r="314" spans="3:47">
      <c r="C314" s="95"/>
      <c r="AA314" s="15" t="s">
        <v>33</v>
      </c>
      <c r="AB314" s="2" t="s">
        <v>34</v>
      </c>
      <c r="AC314" s="2"/>
      <c r="AD314">
        <f t="shared" si="1"/>
        <v>0</v>
      </c>
      <c r="AE314" t="str">
        <f t="shared" si="0"/>
        <v>43022</v>
      </c>
      <c r="AF314" t="str">
        <f t="shared" si="0"/>
        <v>B</v>
      </c>
      <c r="AG314">
        <f t="shared" si="0"/>
        <v>9</v>
      </c>
      <c r="AH314">
        <f t="shared" si="0"/>
        <v>0</v>
      </c>
      <c r="AI314" t="str">
        <f t="shared" si="0"/>
        <v xml:space="preserve"> 2-3</v>
      </c>
      <c r="AJ314">
        <f t="shared" si="0"/>
        <v>0</v>
      </c>
      <c r="AK314" t="str">
        <f t="shared" si="0"/>
        <v>BIKSADSKÁ EMA</v>
      </c>
      <c r="AL314" t="str">
        <f t="shared" si="0"/>
        <v>BUGOVÁ JESSICA</v>
      </c>
      <c r="AM314" t="str">
        <f t="shared" si="0"/>
        <v>JANKECHOVÁ BARBORA</v>
      </c>
      <c r="AU314" s="8"/>
    </row>
    <row r="315" spans="3:47">
      <c r="C315" s="95"/>
      <c r="AD315">
        <f t="shared" si="1"/>
        <v>0</v>
      </c>
      <c r="AE315">
        <f t="shared" si="0"/>
        <v>0</v>
      </c>
      <c r="AF315">
        <f t="shared" si="0"/>
        <v>0</v>
      </c>
      <c r="AG315">
        <f t="shared" si="0"/>
        <v>0</v>
      </c>
      <c r="AH315">
        <f t="shared" si="0"/>
        <v>0</v>
      </c>
      <c r="AI315">
        <f t="shared" si="0"/>
        <v>0</v>
      </c>
      <c r="AJ315">
        <f t="shared" si="0"/>
        <v>0</v>
      </c>
      <c r="AK315">
        <f t="shared" si="0"/>
        <v>0</v>
      </c>
      <c r="AL315">
        <f t="shared" si="0"/>
        <v>0</v>
      </c>
      <c r="AM315">
        <f t="shared" si="0"/>
        <v>0</v>
      </c>
      <c r="AU315" s="96"/>
    </row>
    <row r="316" spans="3:47">
      <c r="C316" s="95"/>
      <c r="AD316">
        <f t="shared" si="1"/>
        <v>0</v>
      </c>
      <c r="AE316">
        <f t="shared" si="0"/>
        <v>0</v>
      </c>
      <c r="AF316">
        <f t="shared" si="0"/>
        <v>0</v>
      </c>
      <c r="AG316">
        <f t="shared" si="0"/>
        <v>0</v>
      </c>
      <c r="AH316">
        <f t="shared" si="0"/>
        <v>0</v>
      </c>
      <c r="AI316">
        <f t="shared" si="0"/>
        <v>0</v>
      </c>
      <c r="AJ316">
        <f t="shared" si="0"/>
        <v>0</v>
      </c>
      <c r="AK316">
        <f t="shared" si="0"/>
        <v>0</v>
      </c>
      <c r="AL316">
        <f t="shared" si="0"/>
        <v>0</v>
      </c>
      <c r="AM316">
        <f t="shared" si="0"/>
        <v>0</v>
      </c>
      <c r="AU316" s="96"/>
    </row>
    <row r="317" spans="3:47">
      <c r="AD317">
        <f t="shared" si="1"/>
        <v>0</v>
      </c>
      <c r="AE317" t="str">
        <f t="shared" si="0"/>
        <v>kod</v>
      </c>
      <c r="AF317">
        <f t="shared" si="0"/>
        <v>0</v>
      </c>
      <c r="AG317" t="str">
        <f t="shared" si="0"/>
        <v>č.zapasu</v>
      </c>
      <c r="AH317" t="str">
        <f t="shared" si="0"/>
        <v>čas</v>
      </c>
      <c r="AI317" t="str">
        <f t="shared" si="0"/>
        <v>zápas</v>
      </c>
      <c r="AJ317" t="str">
        <f t="shared" si="0"/>
        <v>stôl</v>
      </c>
      <c r="AK317" t="str">
        <f t="shared" si="0"/>
        <v>meno</v>
      </c>
      <c r="AL317" t="str">
        <f t="shared" si="0"/>
        <v>meno</v>
      </c>
      <c r="AM317" t="str">
        <f t="shared" si="0"/>
        <v>rozhodca</v>
      </c>
      <c r="AU317" s="96"/>
    </row>
    <row r="318" spans="3:47">
      <c r="AD318">
        <f t="shared" si="1"/>
        <v>0</v>
      </c>
      <c r="AE318" t="str">
        <f t="shared" si="0"/>
        <v>41032</v>
      </c>
      <c r="AF318" t="str">
        <f t="shared" si="0"/>
        <v>C</v>
      </c>
      <c r="AG318">
        <f t="shared" si="0"/>
        <v>8</v>
      </c>
      <c r="AH318">
        <f t="shared" si="0"/>
        <v>0</v>
      </c>
      <c r="AI318" t="str">
        <f t="shared" si="0"/>
        <v xml:space="preserve"> 2-4</v>
      </c>
      <c r="AJ318">
        <f t="shared" si="0"/>
        <v>0</v>
      </c>
      <c r="AK318" t="str">
        <f t="shared" si="0"/>
        <v>POLÁKOVÁ ALEXANDRA</v>
      </c>
      <c r="AL318" t="str">
        <f t="shared" si="0"/>
        <v>NAGYOVÁ VERONIKA</v>
      </c>
      <c r="AM318" t="str">
        <f t="shared" si="0"/>
        <v>WALLENFELSOVÁ ANETA</v>
      </c>
      <c r="AU318" s="96"/>
    </row>
    <row r="319" spans="3:47">
      <c r="AD319">
        <f t="shared" si="1"/>
        <v>0</v>
      </c>
      <c r="AE319" t="str">
        <f t="shared" si="0"/>
        <v>42032</v>
      </c>
      <c r="AF319" t="str">
        <f t="shared" si="0"/>
        <v>C</v>
      </c>
      <c r="AG319">
        <f t="shared" si="0"/>
        <v>10</v>
      </c>
      <c r="AH319">
        <f t="shared" si="0"/>
        <v>0</v>
      </c>
      <c r="AI319" t="str">
        <f t="shared" si="0"/>
        <v xml:space="preserve"> 3-4</v>
      </c>
      <c r="AJ319">
        <f t="shared" si="0"/>
        <v>0</v>
      </c>
      <c r="AK319" t="str">
        <f t="shared" si="0"/>
        <v>VANIŠOVÁ VANDA</v>
      </c>
      <c r="AL319" t="str">
        <f t="shared" si="0"/>
        <v>NAGYOVÁ VERONIKA</v>
      </c>
      <c r="AM319" t="str">
        <f t="shared" si="0"/>
        <v>POLÁKOVÁ ALEXANDRA</v>
      </c>
      <c r="AU319" s="96"/>
    </row>
    <row r="320" spans="3:47">
      <c r="AD320">
        <f t="shared" si="1"/>
        <v>0</v>
      </c>
      <c r="AE320" t="str">
        <f t="shared" si="0"/>
        <v>43032</v>
      </c>
      <c r="AF320" t="str">
        <f t="shared" si="0"/>
        <v>C</v>
      </c>
      <c r="AG320">
        <f t="shared" si="0"/>
        <v>12</v>
      </c>
      <c r="AH320">
        <f t="shared" si="0"/>
        <v>0</v>
      </c>
      <c r="AI320" t="str">
        <f t="shared" si="0"/>
        <v xml:space="preserve"> 2-3</v>
      </c>
      <c r="AJ320">
        <f t="shared" si="0"/>
        <v>0</v>
      </c>
      <c r="AK320" t="str">
        <f t="shared" si="0"/>
        <v>POLÁKOVÁ ALEXANDRA</v>
      </c>
      <c r="AL320" t="str">
        <f t="shared" si="0"/>
        <v>VANIŠOVÁ VANDA</v>
      </c>
      <c r="AM320" t="str">
        <f t="shared" si="0"/>
        <v>NAGYOVÁ VERONIKA</v>
      </c>
      <c r="AU320" s="96"/>
    </row>
    <row r="321" spans="30:39">
      <c r="AD321">
        <f t="shared" si="1"/>
        <v>0</v>
      </c>
      <c r="AE321">
        <f t="shared" si="1"/>
        <v>0</v>
      </c>
      <c r="AF321">
        <f t="shared" si="1"/>
        <v>0</v>
      </c>
      <c r="AG321">
        <f t="shared" si="1"/>
        <v>0</v>
      </c>
      <c r="AH321">
        <f t="shared" si="1"/>
        <v>0</v>
      </c>
      <c r="AI321">
        <f t="shared" si="1"/>
        <v>0</v>
      </c>
      <c r="AJ321">
        <f t="shared" si="1"/>
        <v>0</v>
      </c>
      <c r="AK321">
        <f t="shared" si="1"/>
        <v>0</v>
      </c>
      <c r="AL321">
        <f t="shared" si="1"/>
        <v>0</v>
      </c>
      <c r="AM321">
        <f t="shared" si="1"/>
        <v>0</v>
      </c>
    </row>
    <row r="322" spans="30:39">
      <c r="AD322">
        <f t="shared" si="1"/>
        <v>0</v>
      </c>
      <c r="AE322">
        <f t="shared" si="1"/>
        <v>0</v>
      </c>
      <c r="AF322">
        <f t="shared" si="1"/>
        <v>0</v>
      </c>
      <c r="AG322">
        <f t="shared" si="1"/>
        <v>0</v>
      </c>
      <c r="AH322">
        <f t="shared" si="1"/>
        <v>0</v>
      </c>
      <c r="AI322">
        <f t="shared" si="1"/>
        <v>0</v>
      </c>
      <c r="AJ322">
        <f t="shared" si="1"/>
        <v>0</v>
      </c>
      <c r="AK322">
        <f t="shared" si="1"/>
        <v>0</v>
      </c>
      <c r="AL322">
        <f t="shared" si="1"/>
        <v>0</v>
      </c>
      <c r="AM322">
        <f t="shared" si="1"/>
        <v>0</v>
      </c>
    </row>
    <row r="323" spans="30:39">
      <c r="AD323">
        <f t="shared" si="1"/>
        <v>0</v>
      </c>
      <c r="AE323" t="str">
        <f t="shared" si="1"/>
        <v>kod</v>
      </c>
      <c r="AF323">
        <f t="shared" si="1"/>
        <v>0</v>
      </c>
      <c r="AG323" t="str">
        <f t="shared" si="1"/>
        <v>č.zapasu</v>
      </c>
      <c r="AH323" t="str">
        <f t="shared" si="1"/>
        <v>čas</v>
      </c>
      <c r="AI323" t="str">
        <f t="shared" si="1"/>
        <v>zápas</v>
      </c>
      <c r="AJ323" t="str">
        <f t="shared" si="1"/>
        <v>stôl</v>
      </c>
      <c r="AK323" t="str">
        <f t="shared" si="1"/>
        <v>meno</v>
      </c>
      <c r="AL323" t="str">
        <f t="shared" si="1"/>
        <v>meno</v>
      </c>
      <c r="AM323" t="str">
        <f t="shared" si="1"/>
        <v>rozhodca</v>
      </c>
    </row>
    <row r="324" spans="30:39">
      <c r="AD324">
        <f t="shared" si="1"/>
        <v>0</v>
      </c>
      <c r="AE324" t="str">
        <f t="shared" si="1"/>
        <v>41042</v>
      </c>
      <c r="AF324" t="str">
        <f t="shared" si="1"/>
        <v>D</v>
      </c>
      <c r="AG324">
        <f t="shared" si="1"/>
        <v>11</v>
      </c>
      <c r="AH324">
        <f t="shared" si="1"/>
        <v>0</v>
      </c>
      <c r="AI324" t="str">
        <f t="shared" si="1"/>
        <v xml:space="preserve"> 2-4</v>
      </c>
      <c r="AJ324">
        <f t="shared" si="1"/>
        <v>0</v>
      </c>
      <c r="AK324" t="str">
        <f t="shared" si="1"/>
        <v>ŠTETKOVÁ EMA</v>
      </c>
      <c r="AL324" t="str">
        <f t="shared" si="1"/>
        <v>POMŠÁROVÁ KATARÍNA</v>
      </c>
      <c r="AM324" t="str">
        <f t="shared" si="1"/>
        <v>ŠINKAROVÁ MONIKA</v>
      </c>
    </row>
    <row r="325" spans="30:39">
      <c r="AD325">
        <f t="shared" si="1"/>
        <v>0</v>
      </c>
      <c r="AE325" t="str">
        <f t="shared" si="1"/>
        <v>42042</v>
      </c>
      <c r="AF325" t="str">
        <f t="shared" si="1"/>
        <v>D</v>
      </c>
      <c r="AG325">
        <f t="shared" si="1"/>
        <v>13</v>
      </c>
      <c r="AH325">
        <f t="shared" si="1"/>
        <v>0</v>
      </c>
      <c r="AI325" t="str">
        <f t="shared" si="1"/>
        <v xml:space="preserve"> 3-4</v>
      </c>
      <c r="AJ325">
        <f t="shared" si="1"/>
        <v>0</v>
      </c>
      <c r="AK325" t="str">
        <f t="shared" si="1"/>
        <v>STRAKOVÁ JANKA</v>
      </c>
      <c r="AL325" t="str">
        <f t="shared" si="1"/>
        <v>POMŠÁROVÁ KATARÍNA</v>
      </c>
      <c r="AM325" t="str">
        <f t="shared" si="1"/>
        <v>ŠTETKOVÁ EMA</v>
      </c>
    </row>
    <row r="326" spans="30:39">
      <c r="AD326">
        <f t="shared" si="1"/>
        <v>0</v>
      </c>
      <c r="AE326" t="str">
        <f t="shared" si="1"/>
        <v>43042</v>
      </c>
      <c r="AF326" t="str">
        <f t="shared" si="1"/>
        <v>D</v>
      </c>
      <c r="AG326">
        <f t="shared" si="1"/>
        <v>15</v>
      </c>
      <c r="AH326">
        <f t="shared" si="1"/>
        <v>0</v>
      </c>
      <c r="AI326" t="str">
        <f t="shared" si="1"/>
        <v xml:space="preserve"> 2-3</v>
      </c>
      <c r="AJ326">
        <f t="shared" si="1"/>
        <v>0</v>
      </c>
      <c r="AK326" t="str">
        <f t="shared" si="1"/>
        <v>ŠTETKOVÁ EMA</v>
      </c>
      <c r="AL326" t="str">
        <f t="shared" si="1"/>
        <v>STRAKOVÁ JANKA</v>
      </c>
      <c r="AM326" t="str">
        <f t="shared" si="1"/>
        <v>POMŠÁROVÁ KATARÍNA</v>
      </c>
    </row>
    <row r="327" spans="30:39">
      <c r="AD327">
        <f t="shared" si="1"/>
        <v>0</v>
      </c>
      <c r="AE327">
        <f t="shared" si="1"/>
        <v>0</v>
      </c>
      <c r="AF327">
        <f t="shared" si="1"/>
        <v>0</v>
      </c>
      <c r="AG327">
        <f t="shared" si="1"/>
        <v>0</v>
      </c>
      <c r="AH327">
        <f t="shared" si="1"/>
        <v>0</v>
      </c>
      <c r="AI327">
        <f t="shared" si="1"/>
        <v>0</v>
      </c>
      <c r="AJ327">
        <f t="shared" si="1"/>
        <v>0</v>
      </c>
      <c r="AK327">
        <f t="shared" si="1"/>
        <v>0</v>
      </c>
      <c r="AL327">
        <f t="shared" si="1"/>
        <v>0</v>
      </c>
      <c r="AM327">
        <f t="shared" si="1"/>
        <v>0</v>
      </c>
    </row>
    <row r="328" spans="30:39">
      <c r="AD328">
        <f t="shared" si="1"/>
        <v>0</v>
      </c>
      <c r="AE328">
        <f t="shared" si="1"/>
        <v>0</v>
      </c>
      <c r="AF328">
        <f t="shared" si="1"/>
        <v>0</v>
      </c>
      <c r="AG328">
        <f t="shared" si="1"/>
        <v>0</v>
      </c>
      <c r="AH328">
        <f t="shared" si="1"/>
        <v>0</v>
      </c>
      <c r="AI328">
        <f t="shared" si="1"/>
        <v>0</v>
      </c>
      <c r="AJ328">
        <f t="shared" si="1"/>
        <v>0</v>
      </c>
      <c r="AK328">
        <f t="shared" si="1"/>
        <v>0</v>
      </c>
      <c r="AL328">
        <f t="shared" si="1"/>
        <v>0</v>
      </c>
      <c r="AM328">
        <f t="shared" si="1"/>
        <v>0</v>
      </c>
    </row>
    <row r="329" spans="30:39">
      <c r="AD329">
        <f t="shared" si="1"/>
        <v>0</v>
      </c>
      <c r="AE329" t="str">
        <f t="shared" si="1"/>
        <v>kod</v>
      </c>
      <c r="AF329">
        <f t="shared" si="1"/>
        <v>0</v>
      </c>
      <c r="AG329" t="str">
        <f t="shared" si="1"/>
        <v>č.zapasu</v>
      </c>
      <c r="AH329" t="str">
        <f t="shared" si="1"/>
        <v>čas</v>
      </c>
      <c r="AI329" t="str">
        <f t="shared" si="1"/>
        <v>zápas</v>
      </c>
      <c r="AJ329" t="str">
        <f t="shared" si="1"/>
        <v>stôl</v>
      </c>
      <c r="AK329" t="str">
        <f t="shared" si="1"/>
        <v>meno</v>
      </c>
      <c r="AL329" t="str">
        <f t="shared" si="1"/>
        <v>meno</v>
      </c>
      <c r="AM329" t="str">
        <f t="shared" si="1"/>
        <v>rozhodca</v>
      </c>
    </row>
    <row r="330" spans="30:39">
      <c r="AD330">
        <f t="shared" si="1"/>
        <v>0</v>
      </c>
      <c r="AE330" t="str">
        <f t="shared" si="1"/>
        <v>41052</v>
      </c>
      <c r="AF330" t="str">
        <f t="shared" si="1"/>
        <v>E</v>
      </c>
      <c r="AG330">
        <f t="shared" si="1"/>
        <v>14</v>
      </c>
      <c r="AH330">
        <f t="shared" si="1"/>
        <v>0</v>
      </c>
      <c r="AI330" t="str">
        <f t="shared" si="1"/>
        <v xml:space="preserve"> 2-4</v>
      </c>
      <c r="AJ330">
        <f t="shared" si="1"/>
        <v>0</v>
      </c>
      <c r="AK330" t="str">
        <f t="shared" si="1"/>
        <v>ĎURANOVÁ DOROTA</v>
      </c>
      <c r="AL330" t="str">
        <f t="shared" si="1"/>
        <v>POKORNÁ KAROLÍNA</v>
      </c>
      <c r="AM330" t="str">
        <f t="shared" si="1"/>
        <v>BILKOVIČOVÁ SÁRA</v>
      </c>
    </row>
    <row r="331" spans="30:39">
      <c r="AD331">
        <f t="shared" si="1"/>
        <v>0</v>
      </c>
      <c r="AE331" t="str">
        <f t="shared" si="1"/>
        <v>42052</v>
      </c>
      <c r="AF331" t="str">
        <f t="shared" si="1"/>
        <v>E</v>
      </c>
      <c r="AG331">
        <f t="shared" si="1"/>
        <v>16</v>
      </c>
      <c r="AH331">
        <f t="shared" si="1"/>
        <v>0</v>
      </c>
      <c r="AI331" t="str">
        <f t="shared" si="1"/>
        <v xml:space="preserve"> 3-4</v>
      </c>
      <c r="AJ331">
        <f t="shared" si="1"/>
        <v>0</v>
      </c>
      <c r="AK331" t="str">
        <f t="shared" si="1"/>
        <v>ČERMÁKOVÁ IVANA</v>
      </c>
      <c r="AL331" t="str">
        <f t="shared" si="1"/>
        <v>POKORNÁ KAROLÍNA</v>
      </c>
      <c r="AM331" t="str">
        <f t="shared" si="1"/>
        <v>ĎURANOVÁ DOROTA</v>
      </c>
    </row>
    <row r="332" spans="30:39">
      <c r="AD332">
        <f t="shared" si="1"/>
        <v>0</v>
      </c>
      <c r="AE332" t="str">
        <f t="shared" si="1"/>
        <v>43052</v>
      </c>
      <c r="AF332" t="str">
        <f t="shared" si="1"/>
        <v>E</v>
      </c>
      <c r="AG332">
        <f t="shared" si="1"/>
        <v>18</v>
      </c>
      <c r="AH332">
        <f t="shared" si="1"/>
        <v>0</v>
      </c>
      <c r="AI332" t="str">
        <f t="shared" si="1"/>
        <v xml:space="preserve"> 2-3</v>
      </c>
      <c r="AJ332">
        <f t="shared" si="1"/>
        <v>0</v>
      </c>
      <c r="AK332" t="str">
        <f t="shared" si="1"/>
        <v>ĎURANOVÁ DOROTA</v>
      </c>
      <c r="AL332" t="str">
        <f t="shared" si="1"/>
        <v>ČERMÁKOVÁ IVANA</v>
      </c>
      <c r="AM332" t="str">
        <f t="shared" si="1"/>
        <v>POKORNÁ KAROLÍNA</v>
      </c>
    </row>
    <row r="333" spans="30:39">
      <c r="AD333">
        <f t="shared" si="1"/>
        <v>0</v>
      </c>
      <c r="AE333">
        <f t="shared" si="1"/>
        <v>0</v>
      </c>
      <c r="AF333">
        <f t="shared" si="1"/>
        <v>0</v>
      </c>
      <c r="AG333">
        <f t="shared" si="1"/>
        <v>0</v>
      </c>
      <c r="AH333">
        <f t="shared" si="1"/>
        <v>0</v>
      </c>
      <c r="AI333">
        <f t="shared" si="1"/>
        <v>0</v>
      </c>
      <c r="AJ333">
        <f t="shared" si="1"/>
        <v>0</v>
      </c>
      <c r="AK333">
        <f t="shared" si="1"/>
        <v>0</v>
      </c>
      <c r="AL333">
        <f t="shared" si="1"/>
        <v>0</v>
      </c>
      <c r="AM333">
        <f t="shared" si="1"/>
        <v>0</v>
      </c>
    </row>
    <row r="334" spans="30:39">
      <c r="AD334">
        <f t="shared" si="1"/>
        <v>0</v>
      </c>
      <c r="AE334">
        <f t="shared" si="1"/>
        <v>0</v>
      </c>
      <c r="AF334">
        <f t="shared" si="1"/>
        <v>0</v>
      </c>
      <c r="AG334">
        <f t="shared" si="1"/>
        <v>0</v>
      </c>
      <c r="AH334">
        <f t="shared" si="1"/>
        <v>0</v>
      </c>
      <c r="AI334">
        <f t="shared" si="1"/>
        <v>0</v>
      </c>
      <c r="AJ334">
        <f t="shared" si="1"/>
        <v>0</v>
      </c>
      <c r="AK334">
        <f t="shared" si="1"/>
        <v>0</v>
      </c>
      <c r="AL334">
        <f t="shared" si="1"/>
        <v>0</v>
      </c>
      <c r="AM334">
        <f t="shared" si="1"/>
        <v>0</v>
      </c>
    </row>
    <row r="335" spans="30:39">
      <c r="AD335">
        <f t="shared" si="1"/>
        <v>0</v>
      </c>
      <c r="AE335" t="str">
        <f t="shared" si="1"/>
        <v>kod</v>
      </c>
      <c r="AF335">
        <f t="shared" si="1"/>
        <v>0</v>
      </c>
      <c r="AG335" t="str">
        <f t="shared" si="1"/>
        <v>č.zapasu</v>
      </c>
      <c r="AH335" t="str">
        <f t="shared" si="1"/>
        <v>čas</v>
      </c>
      <c r="AI335" t="str">
        <f t="shared" si="1"/>
        <v>zápas</v>
      </c>
      <c r="AJ335" t="str">
        <f t="shared" si="1"/>
        <v>stôl</v>
      </c>
      <c r="AK335" t="str">
        <f t="shared" si="1"/>
        <v>meno</v>
      </c>
      <c r="AL335" t="str">
        <f t="shared" si="1"/>
        <v>meno</v>
      </c>
      <c r="AM335" t="str">
        <f t="shared" si="1"/>
        <v>rozhodca</v>
      </c>
    </row>
    <row r="336" spans="30:39">
      <c r="AD336">
        <f t="shared" si="1"/>
        <v>0</v>
      </c>
      <c r="AE336" t="str">
        <f t="shared" si="1"/>
        <v>41062</v>
      </c>
      <c r="AF336" t="str">
        <f t="shared" si="1"/>
        <v>F</v>
      </c>
      <c r="AG336">
        <f t="shared" si="1"/>
        <v>17</v>
      </c>
      <c r="AH336">
        <f t="shared" si="1"/>
        <v>0</v>
      </c>
      <c r="AI336" t="str">
        <f t="shared" si="1"/>
        <v xml:space="preserve"> 2-4</v>
      </c>
      <c r="AJ336">
        <f t="shared" si="1"/>
        <v>0</v>
      </c>
      <c r="AK336" t="str">
        <f t="shared" si="1"/>
        <v>KĽUCHOVÁ TERÉZIA</v>
      </c>
      <c r="AL336" t="str">
        <f t="shared" si="1"/>
        <v>GARČÁKOVÁ KAROLÍNA</v>
      </c>
      <c r="AM336" t="str">
        <f t="shared" si="1"/>
        <v>MÜLLEROVÁ EMA</v>
      </c>
    </row>
    <row r="337" spans="30:39">
      <c r="AD337">
        <f t="shared" si="1"/>
        <v>0</v>
      </c>
      <c r="AE337" t="str">
        <f t="shared" si="1"/>
        <v>42062</v>
      </c>
      <c r="AF337" t="str">
        <f t="shared" si="1"/>
        <v>F</v>
      </c>
      <c r="AG337">
        <f t="shared" si="1"/>
        <v>19</v>
      </c>
      <c r="AH337">
        <f t="shared" si="1"/>
        <v>0</v>
      </c>
      <c r="AI337" t="str">
        <f t="shared" si="1"/>
        <v xml:space="preserve"> 3-4</v>
      </c>
      <c r="AJ337">
        <f t="shared" si="1"/>
        <v>0</v>
      </c>
      <c r="AK337" t="str">
        <f t="shared" si="1"/>
        <v>KUBJATKOVÁ ALICA</v>
      </c>
      <c r="AL337" t="str">
        <f t="shared" si="1"/>
        <v>GARČÁKOVÁ KAROLÍNA</v>
      </c>
      <c r="AM337" t="str">
        <f t="shared" si="1"/>
        <v>KĽUCHOVÁ TERÉZIA</v>
      </c>
    </row>
    <row r="338" spans="30:39">
      <c r="AD338">
        <f t="shared" si="1"/>
        <v>0</v>
      </c>
      <c r="AE338" t="str">
        <f t="shared" si="1"/>
        <v>43062</v>
      </c>
      <c r="AF338" t="str">
        <f t="shared" si="1"/>
        <v>F</v>
      </c>
      <c r="AG338">
        <f t="shared" si="1"/>
        <v>21</v>
      </c>
      <c r="AH338">
        <f t="shared" si="1"/>
        <v>0</v>
      </c>
      <c r="AI338" t="str">
        <f t="shared" si="1"/>
        <v xml:space="preserve"> 2-3</v>
      </c>
      <c r="AJ338">
        <f t="shared" si="1"/>
        <v>0</v>
      </c>
      <c r="AK338" t="str">
        <f t="shared" si="1"/>
        <v>KĽUCHOVÁ TERÉZIA</v>
      </c>
      <c r="AL338" t="str">
        <f t="shared" si="1"/>
        <v>KUBJATKOVÁ ALICA</v>
      </c>
      <c r="AM338" t="str">
        <f t="shared" si="1"/>
        <v>GARČÁKOVÁ KAROLÍNA</v>
      </c>
    </row>
    <row r="339" spans="30:39">
      <c r="AD339">
        <f t="shared" si="1"/>
        <v>0</v>
      </c>
      <c r="AE339">
        <f t="shared" si="1"/>
        <v>0</v>
      </c>
      <c r="AF339">
        <f t="shared" si="1"/>
        <v>0</v>
      </c>
      <c r="AG339">
        <f t="shared" si="1"/>
        <v>0</v>
      </c>
      <c r="AH339">
        <f t="shared" si="1"/>
        <v>0</v>
      </c>
      <c r="AI339">
        <f t="shared" si="1"/>
        <v>0</v>
      </c>
      <c r="AJ339">
        <f t="shared" si="1"/>
        <v>0</v>
      </c>
      <c r="AK339">
        <f t="shared" si="1"/>
        <v>0</v>
      </c>
      <c r="AL339">
        <f t="shared" si="1"/>
        <v>0</v>
      </c>
      <c r="AM339">
        <f t="shared" si="1"/>
        <v>0</v>
      </c>
    </row>
    <row r="340" spans="30:39">
      <c r="AD340">
        <f t="shared" si="1"/>
        <v>0</v>
      </c>
      <c r="AE340">
        <f t="shared" si="1"/>
        <v>0</v>
      </c>
      <c r="AF340">
        <f t="shared" si="1"/>
        <v>0</v>
      </c>
      <c r="AG340">
        <f t="shared" si="1"/>
        <v>0</v>
      </c>
      <c r="AH340">
        <f t="shared" si="1"/>
        <v>0</v>
      </c>
      <c r="AI340">
        <f t="shared" si="1"/>
        <v>0</v>
      </c>
      <c r="AJ340">
        <f t="shared" si="1"/>
        <v>0</v>
      </c>
      <c r="AK340">
        <f t="shared" si="1"/>
        <v>0</v>
      </c>
      <c r="AL340">
        <f t="shared" si="1"/>
        <v>0</v>
      </c>
      <c r="AM340">
        <f t="shared" si="1"/>
        <v>0</v>
      </c>
    </row>
    <row r="341" spans="30:39">
      <c r="AD341">
        <f t="shared" si="1"/>
        <v>0</v>
      </c>
      <c r="AE341" t="str">
        <f t="shared" si="1"/>
        <v>kod</v>
      </c>
      <c r="AF341">
        <f t="shared" si="1"/>
        <v>0</v>
      </c>
      <c r="AG341" t="str">
        <f t="shared" si="1"/>
        <v>č.zapasu</v>
      </c>
      <c r="AH341" t="str">
        <f t="shared" si="1"/>
        <v>čas</v>
      </c>
      <c r="AI341" t="str">
        <f t="shared" si="1"/>
        <v>zápas</v>
      </c>
      <c r="AJ341" t="str">
        <f t="shared" si="1"/>
        <v>stôl</v>
      </c>
      <c r="AK341" t="str">
        <f t="shared" si="1"/>
        <v>meno</v>
      </c>
      <c r="AL341" t="str">
        <f t="shared" si="1"/>
        <v>meno</v>
      </c>
      <c r="AM341" t="str">
        <f t="shared" si="1"/>
        <v>rozhodca</v>
      </c>
    </row>
    <row r="342" spans="30:39">
      <c r="AD342">
        <f t="shared" si="1"/>
        <v>0</v>
      </c>
      <c r="AE342" t="str">
        <f t="shared" si="1"/>
        <v>41072</v>
      </c>
      <c r="AF342" t="str">
        <f t="shared" si="1"/>
        <v>G</v>
      </c>
      <c r="AG342">
        <f t="shared" si="1"/>
        <v>20</v>
      </c>
      <c r="AH342">
        <f t="shared" si="1"/>
        <v>0</v>
      </c>
      <c r="AI342" t="str">
        <f t="shared" si="1"/>
        <v xml:space="preserve"> 2-4</v>
      </c>
      <c r="AJ342">
        <f t="shared" si="1"/>
        <v>0</v>
      </c>
      <c r="AK342" t="str">
        <f t="shared" si="1"/>
        <v>KRAJČIOVÁ VERONIKA</v>
      </c>
      <c r="AL342" t="str">
        <f t="shared" si="1"/>
        <v>FERENČÍKOVÁ SABÍNA</v>
      </c>
      <c r="AM342" t="str">
        <f t="shared" si="1"/>
        <v>IVANČÁKOVÁ SIMONA</v>
      </c>
    </row>
    <row r="343" spans="30:39">
      <c r="AD343">
        <f t="shared" si="1"/>
        <v>0</v>
      </c>
      <c r="AE343" t="str">
        <f t="shared" si="1"/>
        <v>42072</v>
      </c>
      <c r="AF343" t="str">
        <f t="shared" si="1"/>
        <v>G</v>
      </c>
      <c r="AG343">
        <f t="shared" si="1"/>
        <v>22</v>
      </c>
      <c r="AH343">
        <f t="shared" si="1"/>
        <v>0</v>
      </c>
      <c r="AI343" t="str">
        <f t="shared" si="1"/>
        <v xml:space="preserve"> 3-4</v>
      </c>
      <c r="AJ343">
        <f t="shared" si="1"/>
        <v>0</v>
      </c>
      <c r="AK343" t="str">
        <f t="shared" si="1"/>
        <v>SABOLOVÁ LAURA</v>
      </c>
      <c r="AL343" t="str">
        <f t="shared" si="1"/>
        <v>FERENČÍKOVÁ SABÍNA</v>
      </c>
      <c r="AM343" t="str">
        <f t="shared" si="1"/>
        <v>KRAJČIOVÁ VERONIKA</v>
      </c>
    </row>
    <row r="344" spans="30:39">
      <c r="AD344">
        <f t="shared" si="1"/>
        <v>0</v>
      </c>
      <c r="AE344" t="str">
        <f t="shared" si="1"/>
        <v>43072</v>
      </c>
      <c r="AF344" t="str">
        <f t="shared" si="1"/>
        <v>G</v>
      </c>
      <c r="AG344">
        <f t="shared" si="1"/>
        <v>24</v>
      </c>
      <c r="AH344">
        <f t="shared" si="1"/>
        <v>0</v>
      </c>
      <c r="AI344" t="str">
        <f t="shared" si="1"/>
        <v xml:space="preserve"> 2-3</v>
      </c>
      <c r="AJ344">
        <f t="shared" si="1"/>
        <v>0</v>
      </c>
      <c r="AK344" t="str">
        <f t="shared" si="1"/>
        <v>KRAJČIOVÁ VERONIKA</v>
      </c>
      <c r="AL344" t="str">
        <f t="shared" si="1"/>
        <v>SABOLOVÁ LAURA</v>
      </c>
      <c r="AM344" t="str">
        <f t="shared" si="1"/>
        <v>FERENČÍKOVÁ SABÍNA</v>
      </c>
    </row>
    <row r="345" spans="30:39">
      <c r="AD345">
        <f t="shared" ref="AD345:AM408" si="2">AP45</f>
        <v>0</v>
      </c>
      <c r="AE345">
        <f t="shared" si="2"/>
        <v>0</v>
      </c>
      <c r="AF345">
        <f t="shared" si="2"/>
        <v>0</v>
      </c>
      <c r="AG345">
        <f t="shared" si="2"/>
        <v>0</v>
      </c>
      <c r="AH345">
        <f t="shared" si="2"/>
        <v>0</v>
      </c>
      <c r="AI345">
        <f t="shared" si="2"/>
        <v>0</v>
      </c>
      <c r="AJ345">
        <f t="shared" si="2"/>
        <v>0</v>
      </c>
      <c r="AK345">
        <f t="shared" si="2"/>
        <v>0</v>
      </c>
      <c r="AL345">
        <f t="shared" si="2"/>
        <v>0</v>
      </c>
      <c r="AM345">
        <f t="shared" si="2"/>
        <v>0</v>
      </c>
    </row>
    <row r="346" spans="30:39">
      <c r="AD346">
        <f t="shared" si="2"/>
        <v>0</v>
      </c>
      <c r="AE346">
        <f t="shared" si="2"/>
        <v>0</v>
      </c>
      <c r="AF346">
        <f t="shared" si="2"/>
        <v>0</v>
      </c>
      <c r="AG346">
        <f t="shared" si="2"/>
        <v>0</v>
      </c>
      <c r="AH346">
        <f t="shared" si="2"/>
        <v>0</v>
      </c>
      <c r="AI346">
        <f t="shared" si="2"/>
        <v>0</v>
      </c>
      <c r="AJ346">
        <f t="shared" si="2"/>
        <v>0</v>
      </c>
      <c r="AK346">
        <f t="shared" si="2"/>
        <v>0</v>
      </c>
      <c r="AL346">
        <f t="shared" si="2"/>
        <v>0</v>
      </c>
      <c r="AM346">
        <f t="shared" si="2"/>
        <v>0</v>
      </c>
    </row>
    <row r="347" spans="30:39">
      <c r="AD347">
        <f t="shared" si="2"/>
        <v>0</v>
      </c>
      <c r="AE347" t="str">
        <f t="shared" si="2"/>
        <v>kod</v>
      </c>
      <c r="AF347">
        <f t="shared" si="2"/>
        <v>0</v>
      </c>
      <c r="AG347" t="str">
        <f t="shared" si="2"/>
        <v>č.zapasu</v>
      </c>
      <c r="AH347" t="str">
        <f t="shared" si="2"/>
        <v>čas</v>
      </c>
      <c r="AI347" t="str">
        <f t="shared" si="2"/>
        <v>zápas</v>
      </c>
      <c r="AJ347" t="str">
        <f t="shared" si="2"/>
        <v>stôl</v>
      </c>
      <c r="AK347" t="str">
        <f t="shared" si="2"/>
        <v>meno</v>
      </c>
      <c r="AL347" t="str">
        <f t="shared" si="2"/>
        <v>meno</v>
      </c>
      <c r="AM347" t="str">
        <f t="shared" si="2"/>
        <v>rozhodca</v>
      </c>
    </row>
    <row r="348" spans="30:39">
      <c r="AD348">
        <f t="shared" si="2"/>
        <v>0</v>
      </c>
      <c r="AE348" t="str">
        <f t="shared" si="2"/>
        <v>41082</v>
      </c>
      <c r="AF348" t="str">
        <f t="shared" si="2"/>
        <v>H</v>
      </c>
      <c r="AG348">
        <f t="shared" si="2"/>
        <v>23</v>
      </c>
      <c r="AH348">
        <f t="shared" si="2"/>
        <v>0</v>
      </c>
      <c r="AI348" t="str">
        <f t="shared" si="2"/>
        <v xml:space="preserve"> 2-4</v>
      </c>
      <c r="AJ348">
        <f t="shared" si="2"/>
        <v>0</v>
      </c>
      <c r="AK348" t="str">
        <f t="shared" si="2"/>
        <v>HREHOVÁ VANESA</v>
      </c>
      <c r="AL348" t="str">
        <f t="shared" si="2"/>
        <v>DIKOVÁ BIANKA</v>
      </c>
      <c r="AM348" t="str">
        <f t="shared" si="2"/>
        <v>DZIEWICZOVÁ LEA</v>
      </c>
    </row>
    <row r="349" spans="30:39">
      <c r="AD349">
        <f t="shared" si="2"/>
        <v>0</v>
      </c>
      <c r="AE349" t="str">
        <f t="shared" si="2"/>
        <v>42082</v>
      </c>
      <c r="AF349" t="str">
        <f t="shared" si="2"/>
        <v>H</v>
      </c>
      <c r="AG349">
        <f t="shared" si="2"/>
        <v>25</v>
      </c>
      <c r="AH349">
        <f t="shared" si="2"/>
        <v>0</v>
      </c>
      <c r="AI349" t="str">
        <f t="shared" si="2"/>
        <v xml:space="preserve"> 3-4</v>
      </c>
      <c r="AJ349">
        <f t="shared" si="2"/>
        <v>0</v>
      </c>
      <c r="AK349" t="str">
        <f t="shared" si="2"/>
        <v>KOVÁČOVÁ LENKA</v>
      </c>
      <c r="AL349" t="str">
        <f t="shared" si="2"/>
        <v>DIKOVÁ BIANKA</v>
      </c>
      <c r="AM349" t="str">
        <f t="shared" si="2"/>
        <v>HREHOVÁ VANESA</v>
      </c>
    </row>
    <row r="350" spans="30:39">
      <c r="AD350">
        <f t="shared" si="2"/>
        <v>0</v>
      </c>
      <c r="AE350" t="str">
        <f t="shared" si="2"/>
        <v>43082</v>
      </c>
      <c r="AF350" t="str">
        <f t="shared" si="2"/>
        <v>H</v>
      </c>
      <c r="AG350">
        <f t="shared" si="2"/>
        <v>27</v>
      </c>
      <c r="AH350">
        <f t="shared" si="2"/>
        <v>0</v>
      </c>
      <c r="AI350" t="str">
        <f t="shared" si="2"/>
        <v xml:space="preserve"> 2-3</v>
      </c>
      <c r="AJ350">
        <f t="shared" si="2"/>
        <v>0</v>
      </c>
      <c r="AK350" t="str">
        <f t="shared" si="2"/>
        <v>HREHOVÁ VANESA</v>
      </c>
      <c r="AL350" t="str">
        <f t="shared" si="2"/>
        <v>KOVÁČOVÁ LENKA</v>
      </c>
      <c r="AM350" t="str">
        <f t="shared" si="2"/>
        <v>DIKOVÁ BIANKA</v>
      </c>
    </row>
    <row r="351" spans="30:39">
      <c r="AD351">
        <f t="shared" si="2"/>
        <v>0</v>
      </c>
      <c r="AE351">
        <f t="shared" si="2"/>
        <v>0</v>
      </c>
      <c r="AF351">
        <f t="shared" si="2"/>
        <v>0</v>
      </c>
      <c r="AG351">
        <f t="shared" si="2"/>
        <v>0</v>
      </c>
      <c r="AH351">
        <f t="shared" si="2"/>
        <v>0</v>
      </c>
      <c r="AI351">
        <f t="shared" si="2"/>
        <v>0</v>
      </c>
      <c r="AJ351">
        <f t="shared" si="2"/>
        <v>0</v>
      </c>
      <c r="AK351">
        <f t="shared" si="2"/>
        <v>0</v>
      </c>
      <c r="AL351">
        <f t="shared" si="2"/>
        <v>0</v>
      </c>
      <c r="AM351">
        <f t="shared" si="2"/>
        <v>0</v>
      </c>
    </row>
    <row r="352" spans="30:39">
      <c r="AD352">
        <f t="shared" si="2"/>
        <v>0</v>
      </c>
      <c r="AE352">
        <f t="shared" si="2"/>
        <v>0</v>
      </c>
      <c r="AF352">
        <f t="shared" si="2"/>
        <v>0</v>
      </c>
      <c r="AG352">
        <f t="shared" si="2"/>
        <v>0</v>
      </c>
      <c r="AH352">
        <f t="shared" si="2"/>
        <v>0</v>
      </c>
      <c r="AI352">
        <f t="shared" si="2"/>
        <v>0</v>
      </c>
      <c r="AJ352">
        <f t="shared" si="2"/>
        <v>0</v>
      </c>
      <c r="AK352">
        <f t="shared" si="2"/>
        <v>0</v>
      </c>
      <c r="AL352">
        <f t="shared" si="2"/>
        <v>0</v>
      </c>
      <c r="AM352">
        <f t="shared" si="2"/>
        <v>0</v>
      </c>
    </row>
    <row r="353" spans="30:39">
      <c r="AD353">
        <f t="shared" si="2"/>
        <v>0</v>
      </c>
      <c r="AE353" t="str">
        <f t="shared" si="2"/>
        <v>kod</v>
      </c>
      <c r="AF353">
        <f t="shared" si="2"/>
        <v>0</v>
      </c>
      <c r="AG353" t="str">
        <f t="shared" si="2"/>
        <v>č.zapasu</v>
      </c>
      <c r="AH353" t="str">
        <f t="shared" si="2"/>
        <v>čas</v>
      </c>
      <c r="AI353" t="str">
        <f t="shared" si="2"/>
        <v>zápas</v>
      </c>
      <c r="AJ353" t="str">
        <f t="shared" si="2"/>
        <v>stôl</v>
      </c>
      <c r="AK353" t="str">
        <f t="shared" si="2"/>
        <v>meno</v>
      </c>
      <c r="AL353" t="str">
        <f t="shared" si="2"/>
        <v>meno</v>
      </c>
      <c r="AM353" t="str">
        <f t="shared" si="2"/>
        <v>rozhodca</v>
      </c>
    </row>
    <row r="354" spans="30:39">
      <c r="AD354">
        <f t="shared" si="2"/>
        <v>0</v>
      </c>
      <c r="AE354" t="str">
        <f t="shared" si="2"/>
        <v>41092</v>
      </c>
      <c r="AF354" t="str">
        <f t="shared" si="2"/>
        <v>I</v>
      </c>
      <c r="AG354">
        <f t="shared" si="2"/>
        <v>26</v>
      </c>
      <c r="AH354">
        <f t="shared" si="2"/>
        <v>0</v>
      </c>
      <c r="AI354" t="str">
        <f t="shared" si="2"/>
        <v xml:space="preserve"> 2-4</v>
      </c>
      <c r="AJ354">
        <f t="shared" si="2"/>
        <v>0</v>
      </c>
      <c r="AK354" t="str">
        <f t="shared" si="2"/>
        <v>NÉMETHOVÁ NINA</v>
      </c>
      <c r="AL354" t="str">
        <f t="shared" si="2"/>
        <v>NAGYOVÁ LINDA</v>
      </c>
      <c r="AM354" t="str">
        <f t="shared" si="2"/>
        <v>MAJERČÍKOVÁ LINDA</v>
      </c>
    </row>
    <row r="355" spans="30:39">
      <c r="AD355">
        <f t="shared" si="2"/>
        <v>0</v>
      </c>
      <c r="AE355" t="str">
        <f t="shared" si="2"/>
        <v>42092</v>
      </c>
      <c r="AF355" t="str">
        <f t="shared" si="2"/>
        <v>I</v>
      </c>
      <c r="AG355">
        <f t="shared" si="2"/>
        <v>28</v>
      </c>
      <c r="AH355">
        <f t="shared" si="2"/>
        <v>0</v>
      </c>
      <c r="AI355" t="str">
        <f t="shared" si="2"/>
        <v xml:space="preserve"> 3-4</v>
      </c>
      <c r="AJ355">
        <f t="shared" si="2"/>
        <v>0</v>
      </c>
      <c r="AK355" t="str">
        <f t="shared" si="2"/>
        <v>BOHÁČOVÁ SABÍNA</v>
      </c>
      <c r="AL355" t="str">
        <f t="shared" si="2"/>
        <v>NAGYOVÁ LINDA</v>
      </c>
      <c r="AM355" t="str">
        <f t="shared" si="2"/>
        <v>NÉMETHOVÁ NINA</v>
      </c>
    </row>
    <row r="356" spans="30:39">
      <c r="AD356">
        <f t="shared" si="2"/>
        <v>0</v>
      </c>
      <c r="AE356" t="str">
        <f t="shared" si="2"/>
        <v>43092</v>
      </c>
      <c r="AF356" t="str">
        <f t="shared" si="2"/>
        <v>I</v>
      </c>
      <c r="AG356">
        <f t="shared" si="2"/>
        <v>30</v>
      </c>
      <c r="AH356">
        <f t="shared" si="2"/>
        <v>0</v>
      </c>
      <c r="AI356" t="str">
        <f t="shared" si="2"/>
        <v xml:space="preserve"> 2-3</v>
      </c>
      <c r="AJ356">
        <f t="shared" si="2"/>
        <v>0</v>
      </c>
      <c r="AK356" t="str">
        <f t="shared" si="2"/>
        <v>NÉMETHOVÁ NINA</v>
      </c>
      <c r="AL356" t="str">
        <f t="shared" si="2"/>
        <v>BOHÁČOVÁ SABÍNA</v>
      </c>
      <c r="AM356" t="str">
        <f t="shared" si="2"/>
        <v>NAGYOVÁ LINDA</v>
      </c>
    </row>
    <row r="357" spans="30:39">
      <c r="AD357">
        <f t="shared" si="2"/>
        <v>0</v>
      </c>
      <c r="AE357">
        <f t="shared" si="2"/>
        <v>0</v>
      </c>
      <c r="AF357">
        <f t="shared" si="2"/>
        <v>0</v>
      </c>
      <c r="AG357">
        <f t="shared" si="2"/>
        <v>0</v>
      </c>
      <c r="AH357">
        <f t="shared" si="2"/>
        <v>0</v>
      </c>
      <c r="AI357">
        <f t="shared" si="2"/>
        <v>0</v>
      </c>
      <c r="AJ357">
        <f t="shared" si="2"/>
        <v>0</v>
      </c>
      <c r="AK357">
        <f t="shared" si="2"/>
        <v>0</v>
      </c>
      <c r="AL357">
        <f t="shared" si="2"/>
        <v>0</v>
      </c>
      <c r="AM357">
        <f t="shared" si="2"/>
        <v>0</v>
      </c>
    </row>
    <row r="358" spans="30:39">
      <c r="AD358">
        <f t="shared" si="2"/>
        <v>0</v>
      </c>
      <c r="AE358">
        <f t="shared" si="2"/>
        <v>0</v>
      </c>
      <c r="AF358">
        <f t="shared" si="2"/>
        <v>0</v>
      </c>
      <c r="AG358">
        <f t="shared" si="2"/>
        <v>0</v>
      </c>
      <c r="AH358">
        <f t="shared" si="2"/>
        <v>0</v>
      </c>
      <c r="AI358">
        <f t="shared" si="2"/>
        <v>0</v>
      </c>
      <c r="AJ358">
        <f t="shared" si="2"/>
        <v>0</v>
      </c>
      <c r="AK358">
        <f t="shared" si="2"/>
        <v>0</v>
      </c>
      <c r="AL358">
        <f t="shared" si="2"/>
        <v>0</v>
      </c>
      <c r="AM358">
        <f t="shared" si="2"/>
        <v>0</v>
      </c>
    </row>
    <row r="359" spans="30:39">
      <c r="AD359" t="str">
        <f t="shared" si="2"/>
        <v/>
      </c>
      <c r="AE359" t="str">
        <f t="shared" si="2"/>
        <v>kod</v>
      </c>
      <c r="AF359">
        <f t="shared" si="2"/>
        <v>0</v>
      </c>
      <c r="AG359" t="str">
        <f t="shared" si="2"/>
        <v>č.zapasu</v>
      </c>
      <c r="AH359" t="str">
        <f t="shared" si="2"/>
        <v>čas</v>
      </c>
      <c r="AI359" t="str">
        <f t="shared" si="2"/>
        <v>zápas</v>
      </c>
      <c r="AJ359" t="str">
        <f t="shared" si="2"/>
        <v>stôl</v>
      </c>
      <c r="AK359" t="str">
        <f t="shared" si="2"/>
        <v>meno</v>
      </c>
      <c r="AL359" t="str">
        <f t="shared" si="2"/>
        <v>meno</v>
      </c>
      <c r="AM359" t="str">
        <f t="shared" si="2"/>
        <v>rozhodca</v>
      </c>
    </row>
    <row r="360" spans="30:39">
      <c r="AD360">
        <f t="shared" si="2"/>
        <v>0</v>
      </c>
      <c r="AE360" t="str">
        <f t="shared" si="2"/>
        <v>41X2</v>
      </c>
      <c r="AF360" t="str">
        <f t="shared" si="2"/>
        <v>X</v>
      </c>
      <c r="AG360">
        <f t="shared" si="2"/>
        <v>0</v>
      </c>
      <c r="AH360">
        <f t="shared" si="2"/>
        <v>0</v>
      </c>
      <c r="AI360" t="str">
        <f t="shared" si="2"/>
        <v xml:space="preserve"> 2-4</v>
      </c>
      <c r="AJ360">
        <f t="shared" si="2"/>
        <v>0</v>
      </c>
      <c r="AK360" t="e">
        <f t="shared" si="2"/>
        <v>#N/A</v>
      </c>
      <c r="AL360" t="e">
        <f t="shared" si="2"/>
        <v>#N/A</v>
      </c>
      <c r="AM360" t="e">
        <f t="shared" si="2"/>
        <v>#N/A</v>
      </c>
    </row>
    <row r="361" spans="30:39">
      <c r="AD361">
        <f t="shared" si="2"/>
        <v>0</v>
      </c>
      <c r="AE361" t="str">
        <f t="shared" si="2"/>
        <v>42X2</v>
      </c>
      <c r="AF361" t="str">
        <f t="shared" si="2"/>
        <v>X</v>
      </c>
      <c r="AG361">
        <f t="shared" si="2"/>
        <v>0</v>
      </c>
      <c r="AH361">
        <f t="shared" si="2"/>
        <v>0</v>
      </c>
      <c r="AI361" t="str">
        <f t="shared" si="2"/>
        <v xml:space="preserve"> 3-4</v>
      </c>
      <c r="AJ361">
        <f t="shared" si="2"/>
        <v>0</v>
      </c>
      <c r="AK361" t="e">
        <f t="shared" si="2"/>
        <v>#N/A</v>
      </c>
      <c r="AL361" t="e">
        <f t="shared" si="2"/>
        <v>#N/A</v>
      </c>
      <c r="AM361" t="e">
        <f t="shared" si="2"/>
        <v>#N/A</v>
      </c>
    </row>
    <row r="362" spans="30:39">
      <c r="AD362">
        <f t="shared" si="2"/>
        <v>0</v>
      </c>
      <c r="AE362" t="str">
        <f t="shared" si="2"/>
        <v>43X2</v>
      </c>
      <c r="AF362" t="str">
        <f t="shared" si="2"/>
        <v>X</v>
      </c>
      <c r="AG362">
        <f t="shared" si="2"/>
        <v>0</v>
      </c>
      <c r="AH362">
        <f t="shared" si="2"/>
        <v>0</v>
      </c>
      <c r="AI362" t="str">
        <f t="shared" si="2"/>
        <v xml:space="preserve"> 2-3</v>
      </c>
      <c r="AJ362">
        <f t="shared" si="2"/>
        <v>0</v>
      </c>
      <c r="AK362" t="e">
        <f t="shared" si="2"/>
        <v>#N/A</v>
      </c>
      <c r="AL362" t="e">
        <f t="shared" si="2"/>
        <v>#N/A</v>
      </c>
      <c r="AM362" t="e">
        <f t="shared" si="2"/>
        <v>#N/A</v>
      </c>
    </row>
    <row r="363" spans="30:39">
      <c r="AD363">
        <f t="shared" si="2"/>
        <v>0</v>
      </c>
      <c r="AE363">
        <f t="shared" si="2"/>
        <v>0</v>
      </c>
      <c r="AF363">
        <f t="shared" si="2"/>
        <v>0</v>
      </c>
      <c r="AG363">
        <f t="shared" si="2"/>
        <v>0</v>
      </c>
      <c r="AH363">
        <f t="shared" si="2"/>
        <v>0</v>
      </c>
      <c r="AI363">
        <f t="shared" si="2"/>
        <v>0</v>
      </c>
      <c r="AJ363">
        <f t="shared" si="2"/>
        <v>0</v>
      </c>
      <c r="AK363">
        <f t="shared" si="2"/>
        <v>0</v>
      </c>
      <c r="AL363">
        <f t="shared" si="2"/>
        <v>0</v>
      </c>
      <c r="AM363">
        <f t="shared" si="2"/>
        <v>0</v>
      </c>
    </row>
    <row r="364" spans="30:39">
      <c r="AD364">
        <f t="shared" si="2"/>
        <v>0</v>
      </c>
      <c r="AE364">
        <f t="shared" si="2"/>
        <v>0</v>
      </c>
      <c r="AF364">
        <f t="shared" si="2"/>
        <v>0</v>
      </c>
      <c r="AG364">
        <f t="shared" si="2"/>
        <v>0</v>
      </c>
      <c r="AH364">
        <f t="shared" si="2"/>
        <v>0</v>
      </c>
      <c r="AI364">
        <f t="shared" si="2"/>
        <v>0</v>
      </c>
      <c r="AJ364">
        <f t="shared" si="2"/>
        <v>0</v>
      </c>
      <c r="AK364">
        <f t="shared" si="2"/>
        <v>0</v>
      </c>
      <c r="AL364">
        <f t="shared" si="2"/>
        <v>0</v>
      </c>
      <c r="AM364">
        <f t="shared" si="2"/>
        <v>0</v>
      </c>
    </row>
    <row r="365" spans="30:39">
      <c r="AD365" t="str">
        <f t="shared" si="2"/>
        <v/>
      </c>
      <c r="AE365" t="str">
        <f t="shared" si="2"/>
        <v>kod</v>
      </c>
      <c r="AF365">
        <f t="shared" si="2"/>
        <v>0</v>
      </c>
      <c r="AG365" t="str">
        <f t="shared" si="2"/>
        <v>č.zapasu</v>
      </c>
      <c r="AH365" t="str">
        <f t="shared" si="2"/>
        <v>čas</v>
      </c>
      <c r="AI365" t="str">
        <f t="shared" si="2"/>
        <v>zápas</v>
      </c>
      <c r="AJ365" t="str">
        <f t="shared" si="2"/>
        <v>stôl</v>
      </c>
      <c r="AK365" t="str">
        <f t="shared" si="2"/>
        <v>meno</v>
      </c>
      <c r="AL365" t="str">
        <f t="shared" si="2"/>
        <v>meno</v>
      </c>
      <c r="AM365" t="str">
        <f t="shared" si="2"/>
        <v>rozhodca</v>
      </c>
    </row>
    <row r="366" spans="30:39">
      <c r="AD366">
        <f t="shared" si="2"/>
        <v>0</v>
      </c>
      <c r="AE366" t="str">
        <f t="shared" si="2"/>
        <v>41X2</v>
      </c>
      <c r="AF366" t="str">
        <f t="shared" si="2"/>
        <v>X</v>
      </c>
      <c r="AG366">
        <f t="shared" si="2"/>
        <v>0</v>
      </c>
      <c r="AH366">
        <f t="shared" si="2"/>
        <v>0</v>
      </c>
      <c r="AI366" t="str">
        <f t="shared" si="2"/>
        <v xml:space="preserve"> 2-4</v>
      </c>
      <c r="AJ366">
        <f t="shared" si="2"/>
        <v>0</v>
      </c>
      <c r="AK366" t="e">
        <f t="shared" si="2"/>
        <v>#N/A</v>
      </c>
      <c r="AL366" t="e">
        <f t="shared" si="2"/>
        <v>#N/A</v>
      </c>
      <c r="AM366" t="e">
        <f t="shared" si="2"/>
        <v>#N/A</v>
      </c>
    </row>
    <row r="367" spans="30:39">
      <c r="AD367">
        <f t="shared" si="2"/>
        <v>0</v>
      </c>
      <c r="AE367" t="str">
        <f t="shared" si="2"/>
        <v>42X2</v>
      </c>
      <c r="AF367" t="str">
        <f t="shared" si="2"/>
        <v>X</v>
      </c>
      <c r="AG367">
        <f t="shared" si="2"/>
        <v>0</v>
      </c>
      <c r="AH367">
        <f t="shared" si="2"/>
        <v>0</v>
      </c>
      <c r="AI367" t="str">
        <f t="shared" si="2"/>
        <v xml:space="preserve"> 3-4</v>
      </c>
      <c r="AJ367">
        <f t="shared" si="2"/>
        <v>0</v>
      </c>
      <c r="AK367" t="e">
        <f t="shared" si="2"/>
        <v>#N/A</v>
      </c>
      <c r="AL367" t="e">
        <f t="shared" si="2"/>
        <v>#N/A</v>
      </c>
      <c r="AM367" t="e">
        <f t="shared" si="2"/>
        <v>#N/A</v>
      </c>
    </row>
    <row r="368" spans="30:39">
      <c r="AD368">
        <f t="shared" si="2"/>
        <v>0</v>
      </c>
      <c r="AE368" t="str">
        <f t="shared" si="2"/>
        <v>43X2</v>
      </c>
      <c r="AF368" t="str">
        <f t="shared" si="2"/>
        <v>X</v>
      </c>
      <c r="AG368">
        <f t="shared" si="2"/>
        <v>0</v>
      </c>
      <c r="AH368">
        <f t="shared" si="2"/>
        <v>0</v>
      </c>
      <c r="AI368" t="str">
        <f t="shared" si="2"/>
        <v xml:space="preserve"> 2-3</v>
      </c>
      <c r="AJ368">
        <f t="shared" si="2"/>
        <v>0</v>
      </c>
      <c r="AK368" t="e">
        <f t="shared" si="2"/>
        <v>#N/A</v>
      </c>
      <c r="AL368" t="e">
        <f t="shared" si="2"/>
        <v>#N/A</v>
      </c>
      <c r="AM368" t="e">
        <f t="shared" si="2"/>
        <v>#N/A</v>
      </c>
    </row>
    <row r="369" spans="30:39">
      <c r="AD369">
        <f t="shared" si="2"/>
        <v>0</v>
      </c>
      <c r="AE369">
        <f t="shared" si="2"/>
        <v>0</v>
      </c>
      <c r="AF369">
        <f t="shared" si="2"/>
        <v>0</v>
      </c>
      <c r="AG369">
        <f t="shared" si="2"/>
        <v>0</v>
      </c>
      <c r="AH369">
        <f t="shared" si="2"/>
        <v>0</v>
      </c>
      <c r="AI369">
        <f t="shared" si="2"/>
        <v>0</v>
      </c>
      <c r="AJ369">
        <f t="shared" si="2"/>
        <v>0</v>
      </c>
      <c r="AK369">
        <f t="shared" si="2"/>
        <v>0</v>
      </c>
      <c r="AL369">
        <f t="shared" si="2"/>
        <v>0</v>
      </c>
      <c r="AM369">
        <f t="shared" si="2"/>
        <v>0</v>
      </c>
    </row>
    <row r="370" spans="30:39">
      <c r="AD370">
        <f t="shared" si="2"/>
        <v>0</v>
      </c>
      <c r="AE370">
        <f t="shared" si="2"/>
        <v>0</v>
      </c>
      <c r="AF370">
        <f t="shared" si="2"/>
        <v>0</v>
      </c>
      <c r="AG370">
        <f t="shared" si="2"/>
        <v>0</v>
      </c>
      <c r="AH370">
        <f t="shared" si="2"/>
        <v>0</v>
      </c>
      <c r="AI370">
        <f t="shared" ref="AH370:AM433" si="3">AU70</f>
        <v>0</v>
      </c>
      <c r="AJ370">
        <f t="shared" si="3"/>
        <v>0</v>
      </c>
      <c r="AK370">
        <f t="shared" si="3"/>
        <v>0</v>
      </c>
      <c r="AL370">
        <f t="shared" si="3"/>
        <v>0</v>
      </c>
      <c r="AM370">
        <f t="shared" si="3"/>
        <v>0</v>
      </c>
    </row>
    <row r="371" spans="30:39">
      <c r="AD371" t="str">
        <f t="shared" ref="AD371:AK434" si="4">AP71</f>
        <v/>
      </c>
      <c r="AE371" t="str">
        <f t="shared" si="4"/>
        <v>kod</v>
      </c>
      <c r="AF371">
        <f t="shared" si="4"/>
        <v>0</v>
      </c>
      <c r="AG371" t="str">
        <f t="shared" si="4"/>
        <v>č.zapasu</v>
      </c>
      <c r="AH371" t="str">
        <f t="shared" si="3"/>
        <v>čas</v>
      </c>
      <c r="AI371" t="str">
        <f t="shared" si="3"/>
        <v>zápas</v>
      </c>
      <c r="AJ371" t="str">
        <f t="shared" si="3"/>
        <v>stôl</v>
      </c>
      <c r="AK371" t="str">
        <f t="shared" si="3"/>
        <v>meno</v>
      </c>
      <c r="AL371" t="str">
        <f t="shared" si="3"/>
        <v>meno</v>
      </c>
      <c r="AM371" t="str">
        <f t="shared" si="3"/>
        <v>rozhodca</v>
      </c>
    </row>
    <row r="372" spans="30:39">
      <c r="AD372">
        <f t="shared" si="4"/>
        <v>0</v>
      </c>
      <c r="AE372" t="str">
        <f t="shared" si="4"/>
        <v>41X2</v>
      </c>
      <c r="AF372" t="str">
        <f t="shared" si="4"/>
        <v>X</v>
      </c>
      <c r="AG372">
        <f t="shared" si="4"/>
        <v>0</v>
      </c>
      <c r="AH372">
        <f t="shared" si="3"/>
        <v>0</v>
      </c>
      <c r="AI372" t="str">
        <f t="shared" si="3"/>
        <v xml:space="preserve"> 2-4</v>
      </c>
      <c r="AJ372">
        <f t="shared" si="3"/>
        <v>0</v>
      </c>
      <c r="AK372" t="e">
        <f t="shared" si="3"/>
        <v>#N/A</v>
      </c>
      <c r="AL372" t="e">
        <f t="shared" si="3"/>
        <v>#N/A</v>
      </c>
      <c r="AM372" t="e">
        <f t="shared" si="3"/>
        <v>#N/A</v>
      </c>
    </row>
    <row r="373" spans="30:39">
      <c r="AD373">
        <f t="shared" si="4"/>
        <v>0</v>
      </c>
      <c r="AE373" t="str">
        <f t="shared" si="4"/>
        <v>42X2</v>
      </c>
      <c r="AF373" t="str">
        <f t="shared" si="4"/>
        <v>X</v>
      </c>
      <c r="AG373">
        <f t="shared" si="4"/>
        <v>0</v>
      </c>
      <c r="AH373">
        <f t="shared" si="3"/>
        <v>0</v>
      </c>
      <c r="AI373" t="str">
        <f t="shared" si="3"/>
        <v xml:space="preserve"> 3-4</v>
      </c>
      <c r="AJ373">
        <f t="shared" si="3"/>
        <v>0</v>
      </c>
      <c r="AK373" t="e">
        <f t="shared" si="3"/>
        <v>#N/A</v>
      </c>
      <c r="AL373" t="e">
        <f t="shared" si="3"/>
        <v>#N/A</v>
      </c>
      <c r="AM373" t="e">
        <f t="shared" si="3"/>
        <v>#N/A</v>
      </c>
    </row>
    <row r="374" spans="30:39">
      <c r="AD374">
        <f t="shared" si="4"/>
        <v>0</v>
      </c>
      <c r="AE374" t="str">
        <f t="shared" si="4"/>
        <v>43X2</v>
      </c>
      <c r="AF374" t="str">
        <f t="shared" si="4"/>
        <v>X</v>
      </c>
      <c r="AG374">
        <f t="shared" si="4"/>
        <v>0</v>
      </c>
      <c r="AH374">
        <f t="shared" si="3"/>
        <v>0</v>
      </c>
      <c r="AI374" t="str">
        <f t="shared" si="3"/>
        <v xml:space="preserve"> 2-3</v>
      </c>
      <c r="AJ374">
        <f t="shared" si="3"/>
        <v>0</v>
      </c>
      <c r="AK374" t="e">
        <f t="shared" si="3"/>
        <v>#N/A</v>
      </c>
      <c r="AL374" t="e">
        <f t="shared" si="3"/>
        <v>#N/A</v>
      </c>
      <c r="AM374" t="e">
        <f t="shared" si="3"/>
        <v>#N/A</v>
      </c>
    </row>
    <row r="375" spans="30:39">
      <c r="AD375">
        <f t="shared" si="4"/>
        <v>0</v>
      </c>
      <c r="AE375">
        <f t="shared" si="4"/>
        <v>0</v>
      </c>
      <c r="AF375">
        <f t="shared" si="4"/>
        <v>0</v>
      </c>
      <c r="AG375">
        <f t="shared" si="4"/>
        <v>0</v>
      </c>
      <c r="AH375">
        <f t="shared" si="3"/>
        <v>0</v>
      </c>
      <c r="AI375">
        <f t="shared" si="3"/>
        <v>0</v>
      </c>
      <c r="AJ375">
        <f t="shared" si="3"/>
        <v>0</v>
      </c>
      <c r="AK375">
        <f t="shared" si="3"/>
        <v>0</v>
      </c>
      <c r="AL375">
        <f t="shared" si="3"/>
        <v>0</v>
      </c>
      <c r="AM375">
        <f t="shared" si="3"/>
        <v>0</v>
      </c>
    </row>
    <row r="376" spans="30:39">
      <c r="AD376">
        <f t="shared" si="4"/>
        <v>0</v>
      </c>
      <c r="AE376">
        <f t="shared" si="4"/>
        <v>0</v>
      </c>
      <c r="AF376">
        <f t="shared" si="4"/>
        <v>0</v>
      </c>
      <c r="AG376">
        <f t="shared" si="4"/>
        <v>0</v>
      </c>
      <c r="AH376">
        <f t="shared" si="3"/>
        <v>0</v>
      </c>
      <c r="AI376">
        <f t="shared" si="3"/>
        <v>0</v>
      </c>
      <c r="AJ376">
        <f t="shared" si="3"/>
        <v>0</v>
      </c>
      <c r="AK376">
        <f t="shared" si="3"/>
        <v>0</v>
      </c>
      <c r="AL376">
        <f t="shared" si="3"/>
        <v>0</v>
      </c>
      <c r="AM376">
        <f t="shared" si="3"/>
        <v>0</v>
      </c>
    </row>
    <row r="377" spans="30:39">
      <c r="AD377" t="str">
        <f t="shared" si="4"/>
        <v/>
      </c>
      <c r="AE377" t="str">
        <f t="shared" si="4"/>
        <v>kod</v>
      </c>
      <c r="AF377">
        <f t="shared" si="4"/>
        <v>0</v>
      </c>
      <c r="AG377" t="str">
        <f t="shared" si="4"/>
        <v>č.zapasu</v>
      </c>
      <c r="AH377" t="str">
        <f t="shared" si="3"/>
        <v>čas</v>
      </c>
      <c r="AI377" t="str">
        <f t="shared" si="3"/>
        <v>zápas</v>
      </c>
      <c r="AJ377" t="str">
        <f t="shared" si="3"/>
        <v>stôl</v>
      </c>
      <c r="AK377" t="str">
        <f t="shared" si="3"/>
        <v>meno</v>
      </c>
      <c r="AL377" t="str">
        <f t="shared" si="3"/>
        <v>meno</v>
      </c>
      <c r="AM377" t="str">
        <f t="shared" si="3"/>
        <v>rozhodca</v>
      </c>
    </row>
    <row r="378" spans="30:39">
      <c r="AD378">
        <f t="shared" si="4"/>
        <v>0</v>
      </c>
      <c r="AE378" t="str">
        <f t="shared" si="4"/>
        <v>41X2</v>
      </c>
      <c r="AF378" t="str">
        <f t="shared" si="4"/>
        <v>X</v>
      </c>
      <c r="AG378">
        <f t="shared" si="4"/>
        <v>0</v>
      </c>
      <c r="AH378">
        <f t="shared" si="3"/>
        <v>0</v>
      </c>
      <c r="AI378" t="str">
        <f t="shared" si="3"/>
        <v xml:space="preserve"> 2-4</v>
      </c>
      <c r="AJ378">
        <f t="shared" si="3"/>
        <v>0</v>
      </c>
      <c r="AK378" t="e">
        <f t="shared" si="3"/>
        <v>#N/A</v>
      </c>
      <c r="AL378" t="e">
        <f t="shared" si="3"/>
        <v>#N/A</v>
      </c>
      <c r="AM378" t="e">
        <f t="shared" si="3"/>
        <v>#N/A</v>
      </c>
    </row>
    <row r="379" spans="30:39">
      <c r="AD379">
        <f t="shared" si="4"/>
        <v>0</v>
      </c>
      <c r="AE379" t="str">
        <f t="shared" si="4"/>
        <v>42X2</v>
      </c>
      <c r="AF379" t="str">
        <f t="shared" si="4"/>
        <v>X</v>
      </c>
      <c r="AG379">
        <f t="shared" si="4"/>
        <v>0</v>
      </c>
      <c r="AH379">
        <f t="shared" si="3"/>
        <v>0</v>
      </c>
      <c r="AI379" t="str">
        <f t="shared" si="3"/>
        <v xml:space="preserve"> 3-4</v>
      </c>
      <c r="AJ379">
        <f t="shared" si="3"/>
        <v>0</v>
      </c>
      <c r="AK379" t="e">
        <f t="shared" si="3"/>
        <v>#N/A</v>
      </c>
      <c r="AL379" t="e">
        <f t="shared" si="3"/>
        <v>#N/A</v>
      </c>
      <c r="AM379" t="e">
        <f t="shared" si="3"/>
        <v>#N/A</v>
      </c>
    </row>
    <row r="380" spans="30:39">
      <c r="AD380">
        <f t="shared" si="4"/>
        <v>0</v>
      </c>
      <c r="AE380" t="str">
        <f t="shared" si="4"/>
        <v>43X2</v>
      </c>
      <c r="AF380" t="str">
        <f t="shared" si="4"/>
        <v>X</v>
      </c>
      <c r="AG380">
        <f t="shared" si="4"/>
        <v>0</v>
      </c>
      <c r="AH380">
        <f t="shared" si="3"/>
        <v>0</v>
      </c>
      <c r="AI380" t="str">
        <f t="shared" si="3"/>
        <v xml:space="preserve"> 2-3</v>
      </c>
      <c r="AJ380">
        <f t="shared" si="3"/>
        <v>0</v>
      </c>
      <c r="AK380" t="e">
        <f t="shared" si="3"/>
        <v>#N/A</v>
      </c>
      <c r="AL380" t="e">
        <f t="shared" si="3"/>
        <v>#N/A</v>
      </c>
      <c r="AM380" t="e">
        <f t="shared" si="3"/>
        <v>#N/A</v>
      </c>
    </row>
    <row r="381" spans="30:39">
      <c r="AD381">
        <f t="shared" si="4"/>
        <v>0</v>
      </c>
      <c r="AE381">
        <f t="shared" si="4"/>
        <v>0</v>
      </c>
      <c r="AF381">
        <f t="shared" si="4"/>
        <v>0</v>
      </c>
      <c r="AG381">
        <f t="shared" si="4"/>
        <v>0</v>
      </c>
      <c r="AH381">
        <f t="shared" si="3"/>
        <v>0</v>
      </c>
      <c r="AI381">
        <f t="shared" si="3"/>
        <v>0</v>
      </c>
      <c r="AJ381">
        <f t="shared" si="3"/>
        <v>0</v>
      </c>
      <c r="AK381">
        <f t="shared" si="3"/>
        <v>0</v>
      </c>
      <c r="AL381">
        <f t="shared" si="3"/>
        <v>0</v>
      </c>
      <c r="AM381">
        <f t="shared" si="3"/>
        <v>0</v>
      </c>
    </row>
    <row r="382" spans="30:39">
      <c r="AD382">
        <f t="shared" si="4"/>
        <v>0</v>
      </c>
      <c r="AE382">
        <f t="shared" si="4"/>
        <v>0</v>
      </c>
      <c r="AF382">
        <f t="shared" si="4"/>
        <v>0</v>
      </c>
      <c r="AG382">
        <f t="shared" si="4"/>
        <v>0</v>
      </c>
      <c r="AH382">
        <f t="shared" si="3"/>
        <v>0</v>
      </c>
      <c r="AI382">
        <f t="shared" si="3"/>
        <v>0</v>
      </c>
      <c r="AJ382">
        <f t="shared" si="3"/>
        <v>0</v>
      </c>
      <c r="AK382">
        <f t="shared" si="3"/>
        <v>0</v>
      </c>
      <c r="AL382">
        <f t="shared" si="3"/>
        <v>0</v>
      </c>
      <c r="AM382">
        <f t="shared" si="3"/>
        <v>0</v>
      </c>
    </row>
    <row r="383" spans="30:39">
      <c r="AD383" t="str">
        <f t="shared" si="4"/>
        <v/>
      </c>
      <c r="AE383" t="str">
        <f t="shared" si="4"/>
        <v>kod</v>
      </c>
      <c r="AF383">
        <f t="shared" si="4"/>
        <v>0</v>
      </c>
      <c r="AG383" t="str">
        <f t="shared" si="4"/>
        <v>č.zapasu</v>
      </c>
      <c r="AH383" t="str">
        <f t="shared" si="3"/>
        <v>čas</v>
      </c>
      <c r="AI383" t="str">
        <f t="shared" si="3"/>
        <v>zápas</v>
      </c>
      <c r="AJ383" t="str">
        <f t="shared" si="3"/>
        <v>stôl</v>
      </c>
      <c r="AK383" t="str">
        <f t="shared" si="3"/>
        <v>meno</v>
      </c>
      <c r="AL383" t="str">
        <f t="shared" si="3"/>
        <v>meno</v>
      </c>
      <c r="AM383" t="str">
        <f t="shared" si="3"/>
        <v>rozhodca</v>
      </c>
    </row>
    <row r="384" spans="30:39">
      <c r="AD384">
        <f t="shared" si="4"/>
        <v>0</v>
      </c>
      <c r="AE384" t="str">
        <f t="shared" si="4"/>
        <v>41X2</v>
      </c>
      <c r="AF384" t="str">
        <f t="shared" si="4"/>
        <v>X</v>
      </c>
      <c r="AG384">
        <f t="shared" si="4"/>
        <v>0</v>
      </c>
      <c r="AH384">
        <f t="shared" si="3"/>
        <v>0</v>
      </c>
      <c r="AI384" t="str">
        <f t="shared" si="3"/>
        <v xml:space="preserve"> 2-4</v>
      </c>
      <c r="AJ384">
        <f t="shared" si="3"/>
        <v>0</v>
      </c>
      <c r="AK384" t="e">
        <f t="shared" si="3"/>
        <v>#N/A</v>
      </c>
      <c r="AL384" t="e">
        <f t="shared" si="3"/>
        <v>#N/A</v>
      </c>
      <c r="AM384" t="e">
        <f t="shared" si="3"/>
        <v>#N/A</v>
      </c>
    </row>
    <row r="385" spans="30:39">
      <c r="AD385">
        <f t="shared" si="4"/>
        <v>0</v>
      </c>
      <c r="AE385" t="str">
        <f t="shared" si="4"/>
        <v>42X2</v>
      </c>
      <c r="AF385" t="str">
        <f t="shared" si="4"/>
        <v>X</v>
      </c>
      <c r="AG385">
        <f t="shared" si="4"/>
        <v>0</v>
      </c>
      <c r="AH385">
        <f t="shared" si="3"/>
        <v>0</v>
      </c>
      <c r="AI385" t="str">
        <f t="shared" si="3"/>
        <v xml:space="preserve"> 3-4</v>
      </c>
      <c r="AJ385">
        <f t="shared" si="3"/>
        <v>0</v>
      </c>
      <c r="AK385" t="e">
        <f t="shared" si="3"/>
        <v>#N/A</v>
      </c>
      <c r="AL385" t="e">
        <f t="shared" si="3"/>
        <v>#N/A</v>
      </c>
      <c r="AM385" t="e">
        <f t="shared" si="3"/>
        <v>#N/A</v>
      </c>
    </row>
    <row r="386" spans="30:39">
      <c r="AD386">
        <f t="shared" si="4"/>
        <v>0</v>
      </c>
      <c r="AE386" t="str">
        <f t="shared" si="4"/>
        <v>43X2</v>
      </c>
      <c r="AF386" t="str">
        <f t="shared" si="4"/>
        <v>X</v>
      </c>
      <c r="AG386">
        <f t="shared" si="4"/>
        <v>0</v>
      </c>
      <c r="AH386">
        <f t="shared" si="3"/>
        <v>0</v>
      </c>
      <c r="AI386" t="str">
        <f t="shared" si="3"/>
        <v xml:space="preserve"> 2-3</v>
      </c>
      <c r="AJ386">
        <f t="shared" si="3"/>
        <v>0</v>
      </c>
      <c r="AK386" t="e">
        <f t="shared" si="3"/>
        <v>#N/A</v>
      </c>
      <c r="AL386" t="e">
        <f t="shared" si="3"/>
        <v>#N/A</v>
      </c>
      <c r="AM386" t="e">
        <f t="shared" si="3"/>
        <v>#N/A</v>
      </c>
    </row>
    <row r="387" spans="30:39">
      <c r="AD387">
        <f t="shared" si="4"/>
        <v>0</v>
      </c>
      <c r="AE387">
        <f t="shared" si="4"/>
        <v>0</v>
      </c>
      <c r="AF387">
        <f t="shared" si="4"/>
        <v>0</v>
      </c>
      <c r="AG387">
        <f t="shared" si="4"/>
        <v>0</v>
      </c>
      <c r="AH387">
        <f t="shared" si="3"/>
        <v>0</v>
      </c>
      <c r="AI387">
        <f t="shared" si="3"/>
        <v>0</v>
      </c>
      <c r="AJ387">
        <f t="shared" si="3"/>
        <v>0</v>
      </c>
      <c r="AK387">
        <f t="shared" si="3"/>
        <v>0</v>
      </c>
      <c r="AL387">
        <f t="shared" si="3"/>
        <v>0</v>
      </c>
      <c r="AM387">
        <f t="shared" si="3"/>
        <v>0</v>
      </c>
    </row>
    <row r="388" spans="30:39">
      <c r="AD388">
        <f t="shared" si="4"/>
        <v>0</v>
      </c>
      <c r="AE388">
        <f t="shared" si="4"/>
        <v>0</v>
      </c>
      <c r="AF388">
        <f t="shared" si="4"/>
        <v>0</v>
      </c>
      <c r="AG388">
        <f t="shared" si="4"/>
        <v>0</v>
      </c>
      <c r="AH388">
        <f t="shared" si="3"/>
        <v>0</v>
      </c>
      <c r="AI388">
        <f t="shared" si="3"/>
        <v>0</v>
      </c>
      <c r="AJ388">
        <f t="shared" si="3"/>
        <v>0</v>
      </c>
      <c r="AK388">
        <f t="shared" si="3"/>
        <v>0</v>
      </c>
      <c r="AL388">
        <f t="shared" si="3"/>
        <v>0</v>
      </c>
      <c r="AM388">
        <f t="shared" si="3"/>
        <v>0</v>
      </c>
    </row>
    <row r="389" spans="30:39">
      <c r="AD389" t="str">
        <f t="shared" si="4"/>
        <v/>
      </c>
      <c r="AE389" t="str">
        <f t="shared" si="4"/>
        <v>kod</v>
      </c>
      <c r="AF389">
        <f t="shared" si="4"/>
        <v>0</v>
      </c>
      <c r="AG389" t="str">
        <f t="shared" si="4"/>
        <v>č.zapasu</v>
      </c>
      <c r="AH389" t="str">
        <f t="shared" si="3"/>
        <v>čas</v>
      </c>
      <c r="AI389" t="str">
        <f t="shared" si="3"/>
        <v>zápas</v>
      </c>
      <c r="AJ389" t="str">
        <f t="shared" si="3"/>
        <v>stôl</v>
      </c>
      <c r="AK389" t="str">
        <f t="shared" si="3"/>
        <v>meno</v>
      </c>
      <c r="AL389" t="str">
        <f t="shared" si="3"/>
        <v>meno</v>
      </c>
      <c r="AM389" t="str">
        <f t="shared" si="3"/>
        <v>rozhodca</v>
      </c>
    </row>
    <row r="390" spans="30:39">
      <c r="AD390">
        <f t="shared" si="4"/>
        <v>0</v>
      </c>
      <c r="AE390" t="str">
        <f t="shared" si="4"/>
        <v>41X2</v>
      </c>
      <c r="AF390" t="str">
        <f t="shared" si="4"/>
        <v>X</v>
      </c>
      <c r="AG390">
        <f t="shared" si="4"/>
        <v>0</v>
      </c>
      <c r="AH390">
        <f t="shared" si="3"/>
        <v>0</v>
      </c>
      <c r="AI390" t="str">
        <f t="shared" si="3"/>
        <v xml:space="preserve"> 2-4</v>
      </c>
      <c r="AJ390">
        <f t="shared" si="3"/>
        <v>0</v>
      </c>
      <c r="AK390" t="e">
        <f t="shared" si="3"/>
        <v>#N/A</v>
      </c>
      <c r="AL390" t="e">
        <f t="shared" si="3"/>
        <v>#N/A</v>
      </c>
      <c r="AM390" t="e">
        <f t="shared" si="3"/>
        <v>#N/A</v>
      </c>
    </row>
    <row r="391" spans="30:39">
      <c r="AD391">
        <f t="shared" si="4"/>
        <v>0</v>
      </c>
      <c r="AE391" t="str">
        <f t="shared" si="4"/>
        <v>42X2</v>
      </c>
      <c r="AF391" t="str">
        <f t="shared" si="4"/>
        <v>X</v>
      </c>
      <c r="AG391">
        <f t="shared" si="4"/>
        <v>0</v>
      </c>
      <c r="AH391">
        <f t="shared" si="3"/>
        <v>0</v>
      </c>
      <c r="AI391" t="str">
        <f t="shared" si="3"/>
        <v xml:space="preserve"> 3-4</v>
      </c>
      <c r="AJ391">
        <f t="shared" si="3"/>
        <v>0</v>
      </c>
      <c r="AK391" t="e">
        <f t="shared" si="3"/>
        <v>#N/A</v>
      </c>
      <c r="AL391" t="e">
        <f t="shared" si="3"/>
        <v>#N/A</v>
      </c>
      <c r="AM391" t="e">
        <f t="shared" si="3"/>
        <v>#N/A</v>
      </c>
    </row>
    <row r="392" spans="30:39">
      <c r="AD392">
        <f t="shared" si="4"/>
        <v>0</v>
      </c>
      <c r="AE392" t="str">
        <f t="shared" si="4"/>
        <v>43X2</v>
      </c>
      <c r="AF392" t="str">
        <f t="shared" si="4"/>
        <v>X</v>
      </c>
      <c r="AG392">
        <f t="shared" si="4"/>
        <v>0</v>
      </c>
      <c r="AH392">
        <f t="shared" si="3"/>
        <v>0</v>
      </c>
      <c r="AI392" t="str">
        <f t="shared" si="3"/>
        <v xml:space="preserve"> 2-3</v>
      </c>
      <c r="AJ392">
        <f t="shared" si="3"/>
        <v>0</v>
      </c>
      <c r="AK392" t="e">
        <f t="shared" si="3"/>
        <v>#N/A</v>
      </c>
      <c r="AL392" t="e">
        <f t="shared" si="3"/>
        <v>#N/A</v>
      </c>
      <c r="AM392" t="e">
        <f t="shared" si="3"/>
        <v>#N/A</v>
      </c>
    </row>
    <row r="393" spans="30:39">
      <c r="AD393">
        <f t="shared" si="4"/>
        <v>0</v>
      </c>
      <c r="AE393">
        <f t="shared" si="4"/>
        <v>0</v>
      </c>
      <c r="AF393">
        <f t="shared" si="4"/>
        <v>0</v>
      </c>
      <c r="AG393">
        <f t="shared" si="4"/>
        <v>0</v>
      </c>
      <c r="AH393">
        <f t="shared" si="3"/>
        <v>0</v>
      </c>
      <c r="AI393">
        <f t="shared" si="3"/>
        <v>0</v>
      </c>
      <c r="AJ393">
        <f t="shared" si="3"/>
        <v>0</v>
      </c>
      <c r="AK393">
        <f t="shared" si="3"/>
        <v>0</v>
      </c>
      <c r="AL393">
        <f t="shared" si="3"/>
        <v>0</v>
      </c>
      <c r="AM393">
        <f t="shared" si="3"/>
        <v>0</v>
      </c>
    </row>
    <row r="394" spans="30:39">
      <c r="AD394">
        <f t="shared" si="4"/>
        <v>0</v>
      </c>
      <c r="AE394">
        <f t="shared" si="4"/>
        <v>0</v>
      </c>
      <c r="AF394">
        <f t="shared" si="4"/>
        <v>0</v>
      </c>
      <c r="AG394">
        <f t="shared" si="4"/>
        <v>0</v>
      </c>
      <c r="AH394">
        <f t="shared" si="3"/>
        <v>0</v>
      </c>
      <c r="AI394">
        <f t="shared" si="3"/>
        <v>0</v>
      </c>
      <c r="AJ394">
        <f t="shared" si="3"/>
        <v>0</v>
      </c>
      <c r="AK394">
        <f t="shared" si="3"/>
        <v>0</v>
      </c>
      <c r="AL394">
        <f t="shared" si="3"/>
        <v>0</v>
      </c>
      <c r="AM394">
        <f t="shared" si="3"/>
        <v>0</v>
      </c>
    </row>
    <row r="395" spans="30:39">
      <c r="AD395" t="str">
        <f t="shared" si="4"/>
        <v/>
      </c>
      <c r="AE395" t="str">
        <f t="shared" si="4"/>
        <v>kod</v>
      </c>
      <c r="AF395">
        <f t="shared" si="4"/>
        <v>0</v>
      </c>
      <c r="AG395" t="str">
        <f t="shared" si="4"/>
        <v>č.zapasu</v>
      </c>
      <c r="AH395" t="str">
        <f t="shared" si="3"/>
        <v>čas</v>
      </c>
      <c r="AI395" t="str">
        <f t="shared" si="3"/>
        <v>zápas</v>
      </c>
      <c r="AJ395" t="str">
        <f t="shared" si="3"/>
        <v>stôl</v>
      </c>
      <c r="AK395" t="str">
        <f t="shared" si="3"/>
        <v>meno</v>
      </c>
      <c r="AL395" t="str">
        <f t="shared" si="3"/>
        <v>meno</v>
      </c>
      <c r="AM395" t="str">
        <f t="shared" si="3"/>
        <v>rozhodca</v>
      </c>
    </row>
    <row r="396" spans="30:39">
      <c r="AD396">
        <f t="shared" si="4"/>
        <v>0</v>
      </c>
      <c r="AE396" t="str">
        <f t="shared" si="4"/>
        <v>41X2</v>
      </c>
      <c r="AF396" t="str">
        <f t="shared" si="4"/>
        <v>X</v>
      </c>
      <c r="AG396">
        <f t="shared" si="4"/>
        <v>0</v>
      </c>
      <c r="AH396">
        <f t="shared" si="3"/>
        <v>0</v>
      </c>
      <c r="AI396" t="str">
        <f t="shared" si="3"/>
        <v xml:space="preserve"> 2-4</v>
      </c>
      <c r="AJ396">
        <f t="shared" si="3"/>
        <v>0</v>
      </c>
      <c r="AK396" t="e">
        <f t="shared" si="3"/>
        <v>#N/A</v>
      </c>
      <c r="AL396" t="e">
        <f t="shared" si="3"/>
        <v>#N/A</v>
      </c>
      <c r="AM396" t="e">
        <f t="shared" si="3"/>
        <v>#N/A</v>
      </c>
    </row>
    <row r="397" spans="30:39">
      <c r="AD397">
        <f t="shared" si="4"/>
        <v>0</v>
      </c>
      <c r="AE397" t="str">
        <f t="shared" si="4"/>
        <v>42X2</v>
      </c>
      <c r="AF397" t="str">
        <f t="shared" si="4"/>
        <v>X</v>
      </c>
      <c r="AG397">
        <f t="shared" si="4"/>
        <v>0</v>
      </c>
      <c r="AH397">
        <f t="shared" si="3"/>
        <v>0</v>
      </c>
      <c r="AI397" t="str">
        <f t="shared" si="3"/>
        <v xml:space="preserve"> 3-4</v>
      </c>
      <c r="AJ397">
        <f t="shared" si="3"/>
        <v>0</v>
      </c>
      <c r="AK397" t="e">
        <f t="shared" si="3"/>
        <v>#N/A</v>
      </c>
      <c r="AL397" t="e">
        <f t="shared" si="3"/>
        <v>#N/A</v>
      </c>
      <c r="AM397" t="e">
        <f t="shared" si="3"/>
        <v>#N/A</v>
      </c>
    </row>
    <row r="398" spans="30:39">
      <c r="AD398">
        <f t="shared" si="4"/>
        <v>0</v>
      </c>
      <c r="AE398" t="str">
        <f t="shared" si="4"/>
        <v>43X2</v>
      </c>
      <c r="AF398" t="str">
        <f t="shared" si="4"/>
        <v>X</v>
      </c>
      <c r="AG398">
        <f t="shared" si="4"/>
        <v>0</v>
      </c>
      <c r="AH398">
        <f t="shared" si="3"/>
        <v>0</v>
      </c>
      <c r="AI398" t="str">
        <f t="shared" si="3"/>
        <v xml:space="preserve"> 2-3</v>
      </c>
      <c r="AJ398">
        <f t="shared" si="3"/>
        <v>0</v>
      </c>
      <c r="AK398" t="e">
        <f t="shared" si="3"/>
        <v>#N/A</v>
      </c>
      <c r="AL398" t="e">
        <f t="shared" si="3"/>
        <v>#N/A</v>
      </c>
      <c r="AM398" t="e">
        <f t="shared" si="3"/>
        <v>#N/A</v>
      </c>
    </row>
    <row r="399" spans="30:39">
      <c r="AD399">
        <f t="shared" si="4"/>
        <v>0</v>
      </c>
      <c r="AE399">
        <f t="shared" si="4"/>
        <v>0</v>
      </c>
      <c r="AF399">
        <f t="shared" si="4"/>
        <v>0</v>
      </c>
      <c r="AG399">
        <f t="shared" si="4"/>
        <v>0</v>
      </c>
      <c r="AH399">
        <f t="shared" si="3"/>
        <v>0</v>
      </c>
      <c r="AI399">
        <f t="shared" si="3"/>
        <v>0</v>
      </c>
      <c r="AJ399">
        <f t="shared" si="3"/>
        <v>0</v>
      </c>
      <c r="AK399">
        <f t="shared" si="3"/>
        <v>0</v>
      </c>
      <c r="AL399">
        <f t="shared" si="3"/>
        <v>0</v>
      </c>
      <c r="AM399">
        <f t="shared" si="3"/>
        <v>0</v>
      </c>
    </row>
    <row r="400" spans="30:39">
      <c r="AD400">
        <f t="shared" si="4"/>
        <v>0</v>
      </c>
      <c r="AE400">
        <f t="shared" si="4"/>
        <v>0</v>
      </c>
      <c r="AF400">
        <f t="shared" si="4"/>
        <v>0</v>
      </c>
      <c r="AG400">
        <f t="shared" si="4"/>
        <v>0</v>
      </c>
      <c r="AH400">
        <f t="shared" si="3"/>
        <v>0</v>
      </c>
      <c r="AI400">
        <f t="shared" si="3"/>
        <v>0</v>
      </c>
      <c r="AJ400">
        <f t="shared" si="3"/>
        <v>0</v>
      </c>
      <c r="AK400">
        <f t="shared" si="3"/>
        <v>0</v>
      </c>
      <c r="AL400">
        <f t="shared" si="3"/>
        <v>0</v>
      </c>
      <c r="AM400">
        <f t="shared" si="3"/>
        <v>0</v>
      </c>
    </row>
    <row r="401" spans="30:39">
      <c r="AD401" t="str">
        <f t="shared" si="4"/>
        <v/>
      </c>
      <c r="AE401" t="str">
        <f t="shared" si="4"/>
        <v>kod</v>
      </c>
      <c r="AF401">
        <f t="shared" si="4"/>
        <v>0</v>
      </c>
      <c r="AG401" t="str">
        <f t="shared" si="4"/>
        <v>č.zapasu</v>
      </c>
      <c r="AH401" t="str">
        <f t="shared" si="3"/>
        <v>čas</v>
      </c>
      <c r="AI401" t="str">
        <f t="shared" si="3"/>
        <v>zápas</v>
      </c>
      <c r="AJ401" t="str">
        <f t="shared" si="3"/>
        <v>stôl</v>
      </c>
      <c r="AK401" t="str">
        <f t="shared" si="3"/>
        <v>meno</v>
      </c>
      <c r="AL401" t="str">
        <f t="shared" si="3"/>
        <v>meno</v>
      </c>
      <c r="AM401" t="str">
        <f t="shared" si="3"/>
        <v>rozhodca</v>
      </c>
    </row>
    <row r="402" spans="30:39">
      <c r="AD402">
        <f t="shared" si="4"/>
        <v>0</v>
      </c>
      <c r="AE402" t="str">
        <f t="shared" si="4"/>
        <v>41X2</v>
      </c>
      <c r="AF402" t="str">
        <f t="shared" si="4"/>
        <v>X</v>
      </c>
      <c r="AG402">
        <f t="shared" si="4"/>
        <v>0</v>
      </c>
      <c r="AH402">
        <f t="shared" si="3"/>
        <v>0</v>
      </c>
      <c r="AI402" t="str">
        <f t="shared" si="3"/>
        <v xml:space="preserve"> 2-4</v>
      </c>
      <c r="AJ402">
        <f t="shared" si="3"/>
        <v>0</v>
      </c>
      <c r="AK402" t="e">
        <f t="shared" si="3"/>
        <v>#N/A</v>
      </c>
      <c r="AL402" t="e">
        <f t="shared" si="3"/>
        <v>#N/A</v>
      </c>
      <c r="AM402" t="e">
        <f t="shared" si="3"/>
        <v>#N/A</v>
      </c>
    </row>
    <row r="403" spans="30:39">
      <c r="AD403">
        <f t="shared" si="4"/>
        <v>0</v>
      </c>
      <c r="AE403" t="str">
        <f t="shared" si="4"/>
        <v>42X2</v>
      </c>
      <c r="AF403" t="str">
        <f t="shared" si="4"/>
        <v>X</v>
      </c>
      <c r="AG403">
        <f t="shared" si="4"/>
        <v>0</v>
      </c>
      <c r="AH403">
        <f t="shared" si="3"/>
        <v>0</v>
      </c>
      <c r="AI403" t="str">
        <f t="shared" si="3"/>
        <v xml:space="preserve"> 3-4</v>
      </c>
      <c r="AJ403">
        <f t="shared" si="3"/>
        <v>0</v>
      </c>
      <c r="AK403" t="e">
        <f t="shared" si="3"/>
        <v>#N/A</v>
      </c>
      <c r="AL403" t="e">
        <f t="shared" si="3"/>
        <v>#N/A</v>
      </c>
      <c r="AM403" t="e">
        <f t="shared" si="3"/>
        <v>#N/A</v>
      </c>
    </row>
    <row r="404" spans="30:39">
      <c r="AD404">
        <f t="shared" si="4"/>
        <v>0</v>
      </c>
      <c r="AE404" t="str">
        <f t="shared" si="4"/>
        <v>43X2</v>
      </c>
      <c r="AF404" t="str">
        <f t="shared" si="4"/>
        <v>X</v>
      </c>
      <c r="AG404">
        <f t="shared" si="4"/>
        <v>0</v>
      </c>
      <c r="AH404">
        <f t="shared" si="3"/>
        <v>0</v>
      </c>
      <c r="AI404" t="str">
        <f t="shared" si="3"/>
        <v xml:space="preserve"> 2-3</v>
      </c>
      <c r="AJ404">
        <f t="shared" si="3"/>
        <v>0</v>
      </c>
      <c r="AK404" t="e">
        <f t="shared" si="3"/>
        <v>#N/A</v>
      </c>
      <c r="AL404" t="e">
        <f t="shared" si="3"/>
        <v>#N/A</v>
      </c>
      <c r="AM404" t="e">
        <f t="shared" si="3"/>
        <v>#N/A</v>
      </c>
    </row>
    <row r="405" spans="30:39">
      <c r="AD405">
        <f t="shared" si="4"/>
        <v>0</v>
      </c>
      <c r="AE405">
        <f t="shared" si="4"/>
        <v>0</v>
      </c>
      <c r="AF405">
        <f t="shared" si="4"/>
        <v>0</v>
      </c>
      <c r="AG405">
        <f t="shared" si="4"/>
        <v>0</v>
      </c>
      <c r="AH405">
        <f t="shared" si="3"/>
        <v>0</v>
      </c>
      <c r="AI405">
        <f t="shared" si="3"/>
        <v>0</v>
      </c>
      <c r="AJ405">
        <f t="shared" si="3"/>
        <v>0</v>
      </c>
      <c r="AK405">
        <f t="shared" si="3"/>
        <v>0</v>
      </c>
      <c r="AL405">
        <f t="shared" si="3"/>
        <v>0</v>
      </c>
      <c r="AM405">
        <f t="shared" si="3"/>
        <v>0</v>
      </c>
    </row>
    <row r="406" spans="30:39">
      <c r="AD406">
        <f t="shared" si="4"/>
        <v>0</v>
      </c>
      <c r="AE406">
        <f t="shared" si="4"/>
        <v>0</v>
      </c>
      <c r="AF406">
        <f t="shared" si="4"/>
        <v>0</v>
      </c>
      <c r="AG406">
        <f t="shared" si="4"/>
        <v>0</v>
      </c>
      <c r="AH406">
        <f t="shared" si="3"/>
        <v>0</v>
      </c>
      <c r="AI406">
        <f t="shared" si="3"/>
        <v>0</v>
      </c>
      <c r="AJ406">
        <f t="shared" si="3"/>
        <v>0</v>
      </c>
      <c r="AK406">
        <f t="shared" si="3"/>
        <v>0</v>
      </c>
      <c r="AL406">
        <f t="shared" si="3"/>
        <v>0</v>
      </c>
      <c r="AM406">
        <f t="shared" si="3"/>
        <v>0</v>
      </c>
    </row>
    <row r="407" spans="30:39">
      <c r="AD407" t="str">
        <f t="shared" si="4"/>
        <v/>
      </c>
      <c r="AE407" t="str">
        <f t="shared" si="4"/>
        <v>kod</v>
      </c>
      <c r="AF407">
        <f t="shared" si="4"/>
        <v>0</v>
      </c>
      <c r="AG407" t="str">
        <f t="shared" si="4"/>
        <v>č.zapasu</v>
      </c>
      <c r="AH407" t="str">
        <f t="shared" si="3"/>
        <v>čas</v>
      </c>
      <c r="AI407" t="str">
        <f t="shared" si="3"/>
        <v>zápas</v>
      </c>
      <c r="AJ407" t="str">
        <f t="shared" si="3"/>
        <v>stôl</v>
      </c>
      <c r="AK407" t="str">
        <f t="shared" si="3"/>
        <v>meno</v>
      </c>
      <c r="AL407" t="str">
        <f t="shared" si="3"/>
        <v>meno</v>
      </c>
      <c r="AM407" t="str">
        <f t="shared" si="3"/>
        <v>rozhodca</v>
      </c>
    </row>
    <row r="408" spans="30:39">
      <c r="AD408">
        <f t="shared" si="4"/>
        <v>0</v>
      </c>
      <c r="AE408" t="str">
        <f t="shared" si="4"/>
        <v>41X2</v>
      </c>
      <c r="AF408" t="str">
        <f t="shared" si="4"/>
        <v>X</v>
      </c>
      <c r="AG408">
        <f t="shared" si="4"/>
        <v>0</v>
      </c>
      <c r="AH408">
        <f t="shared" si="3"/>
        <v>0</v>
      </c>
      <c r="AI408" t="str">
        <f t="shared" si="3"/>
        <v xml:space="preserve"> 2-4</v>
      </c>
      <c r="AJ408">
        <f t="shared" si="3"/>
        <v>0</v>
      </c>
      <c r="AK408" t="e">
        <f t="shared" si="3"/>
        <v>#N/A</v>
      </c>
      <c r="AL408" t="e">
        <f t="shared" si="3"/>
        <v>#N/A</v>
      </c>
      <c r="AM408" t="e">
        <f t="shared" si="3"/>
        <v>#N/A</v>
      </c>
    </row>
    <row r="409" spans="30:39">
      <c r="AD409">
        <f t="shared" si="4"/>
        <v>0</v>
      </c>
      <c r="AE409" t="str">
        <f t="shared" si="4"/>
        <v>42X2</v>
      </c>
      <c r="AF409" t="str">
        <f t="shared" si="4"/>
        <v>X</v>
      </c>
      <c r="AG409">
        <f t="shared" si="4"/>
        <v>0</v>
      </c>
      <c r="AH409">
        <f t="shared" si="3"/>
        <v>0</v>
      </c>
      <c r="AI409" t="str">
        <f t="shared" si="3"/>
        <v xml:space="preserve"> 3-4</v>
      </c>
      <c r="AJ409">
        <f t="shared" si="3"/>
        <v>0</v>
      </c>
      <c r="AK409" t="e">
        <f t="shared" si="3"/>
        <v>#N/A</v>
      </c>
      <c r="AL409" t="e">
        <f t="shared" si="3"/>
        <v>#N/A</v>
      </c>
      <c r="AM409" t="e">
        <f t="shared" si="3"/>
        <v>#N/A</v>
      </c>
    </row>
    <row r="410" spans="30:39">
      <c r="AD410">
        <f t="shared" si="4"/>
        <v>0</v>
      </c>
      <c r="AE410" t="str">
        <f t="shared" si="4"/>
        <v>43X2</v>
      </c>
      <c r="AF410" t="str">
        <f t="shared" si="4"/>
        <v>X</v>
      </c>
      <c r="AG410">
        <f t="shared" si="4"/>
        <v>0</v>
      </c>
      <c r="AH410">
        <f t="shared" si="3"/>
        <v>0</v>
      </c>
      <c r="AI410" t="str">
        <f t="shared" si="3"/>
        <v xml:space="preserve"> 2-3</v>
      </c>
      <c r="AJ410">
        <f t="shared" si="3"/>
        <v>0</v>
      </c>
      <c r="AK410" t="e">
        <f t="shared" si="3"/>
        <v>#N/A</v>
      </c>
      <c r="AL410" t="e">
        <f t="shared" si="3"/>
        <v>#N/A</v>
      </c>
      <c r="AM410" t="e">
        <f t="shared" si="3"/>
        <v>#N/A</v>
      </c>
    </row>
    <row r="411" spans="30:39">
      <c r="AD411">
        <f t="shared" si="4"/>
        <v>0</v>
      </c>
      <c r="AE411">
        <f t="shared" si="4"/>
        <v>0</v>
      </c>
      <c r="AF411">
        <f t="shared" si="4"/>
        <v>0</v>
      </c>
      <c r="AG411">
        <f t="shared" si="4"/>
        <v>0</v>
      </c>
      <c r="AH411">
        <f t="shared" si="3"/>
        <v>0</v>
      </c>
      <c r="AI411">
        <f t="shared" si="3"/>
        <v>0</v>
      </c>
      <c r="AJ411">
        <f t="shared" si="3"/>
        <v>0</v>
      </c>
      <c r="AK411">
        <f t="shared" si="3"/>
        <v>0</v>
      </c>
      <c r="AL411">
        <f t="shared" si="3"/>
        <v>0</v>
      </c>
      <c r="AM411">
        <f t="shared" si="3"/>
        <v>0</v>
      </c>
    </row>
    <row r="412" spans="30:39">
      <c r="AD412">
        <f t="shared" si="4"/>
        <v>0</v>
      </c>
      <c r="AE412">
        <f t="shared" si="4"/>
        <v>0</v>
      </c>
      <c r="AF412">
        <f t="shared" si="4"/>
        <v>0</v>
      </c>
      <c r="AG412">
        <f t="shared" si="4"/>
        <v>0</v>
      </c>
      <c r="AH412">
        <f t="shared" si="3"/>
        <v>0</v>
      </c>
      <c r="AI412">
        <f t="shared" si="3"/>
        <v>0</v>
      </c>
      <c r="AJ412">
        <f t="shared" si="3"/>
        <v>0</v>
      </c>
      <c r="AK412">
        <f t="shared" si="3"/>
        <v>0</v>
      </c>
      <c r="AL412">
        <f t="shared" ref="AL412:AM475" si="5">AX112</f>
        <v>0</v>
      </c>
      <c r="AM412">
        <f t="shared" si="5"/>
        <v>0</v>
      </c>
    </row>
    <row r="413" spans="30:39">
      <c r="AD413" t="str">
        <f t="shared" si="4"/>
        <v/>
      </c>
      <c r="AE413" t="str">
        <f t="shared" si="4"/>
        <v>kod</v>
      </c>
      <c r="AF413">
        <f t="shared" si="4"/>
        <v>0</v>
      </c>
      <c r="AG413" t="str">
        <f t="shared" si="4"/>
        <v>č.zapasu</v>
      </c>
      <c r="AH413" t="str">
        <f t="shared" si="4"/>
        <v>čas</v>
      </c>
      <c r="AI413" t="str">
        <f t="shared" si="4"/>
        <v>zápas</v>
      </c>
      <c r="AJ413" t="str">
        <f t="shared" si="4"/>
        <v>stôl</v>
      </c>
      <c r="AK413" t="str">
        <f t="shared" si="4"/>
        <v>meno</v>
      </c>
      <c r="AL413" t="str">
        <f t="shared" si="5"/>
        <v>meno</v>
      </c>
      <c r="AM413" t="str">
        <f t="shared" si="5"/>
        <v>rozhodca</v>
      </c>
    </row>
    <row r="414" spans="30:39">
      <c r="AD414">
        <f t="shared" si="4"/>
        <v>0</v>
      </c>
      <c r="AE414" t="str">
        <f t="shared" si="4"/>
        <v>41X2</v>
      </c>
      <c r="AF414" t="str">
        <f t="shared" si="4"/>
        <v>X</v>
      </c>
      <c r="AG414">
        <f t="shared" si="4"/>
        <v>0</v>
      </c>
      <c r="AH414">
        <f t="shared" si="4"/>
        <v>0</v>
      </c>
      <c r="AI414" t="str">
        <f t="shared" si="4"/>
        <v xml:space="preserve"> 2-4</v>
      </c>
      <c r="AJ414">
        <f t="shared" si="4"/>
        <v>0</v>
      </c>
      <c r="AK414" t="e">
        <f t="shared" si="4"/>
        <v>#N/A</v>
      </c>
      <c r="AL414" t="e">
        <f t="shared" si="5"/>
        <v>#N/A</v>
      </c>
      <c r="AM414" t="e">
        <f t="shared" si="5"/>
        <v>#N/A</v>
      </c>
    </row>
    <row r="415" spans="30:39">
      <c r="AD415">
        <f t="shared" si="4"/>
        <v>0</v>
      </c>
      <c r="AE415" t="str">
        <f t="shared" si="4"/>
        <v>42X2</v>
      </c>
      <c r="AF415" t="str">
        <f t="shared" si="4"/>
        <v>X</v>
      </c>
      <c r="AG415">
        <f t="shared" si="4"/>
        <v>0</v>
      </c>
      <c r="AH415">
        <f t="shared" si="4"/>
        <v>0</v>
      </c>
      <c r="AI415" t="str">
        <f t="shared" si="4"/>
        <v xml:space="preserve"> 3-4</v>
      </c>
      <c r="AJ415">
        <f t="shared" si="4"/>
        <v>0</v>
      </c>
      <c r="AK415" t="e">
        <f t="shared" si="4"/>
        <v>#N/A</v>
      </c>
      <c r="AL415" t="e">
        <f t="shared" si="5"/>
        <v>#N/A</v>
      </c>
      <c r="AM415" t="e">
        <f t="shared" si="5"/>
        <v>#N/A</v>
      </c>
    </row>
    <row r="416" spans="30:39">
      <c r="AD416">
        <f t="shared" si="4"/>
        <v>0</v>
      </c>
      <c r="AE416" t="str">
        <f t="shared" si="4"/>
        <v>43X2</v>
      </c>
      <c r="AF416" t="str">
        <f t="shared" si="4"/>
        <v>X</v>
      </c>
      <c r="AG416">
        <f t="shared" si="4"/>
        <v>0</v>
      </c>
      <c r="AH416">
        <f t="shared" si="4"/>
        <v>0</v>
      </c>
      <c r="AI416" t="str">
        <f t="shared" si="4"/>
        <v xml:space="preserve"> 2-3</v>
      </c>
      <c r="AJ416">
        <f t="shared" si="4"/>
        <v>0</v>
      </c>
      <c r="AK416" t="e">
        <f t="shared" si="4"/>
        <v>#N/A</v>
      </c>
      <c r="AL416" t="e">
        <f t="shared" si="5"/>
        <v>#N/A</v>
      </c>
      <c r="AM416" t="e">
        <f t="shared" si="5"/>
        <v>#N/A</v>
      </c>
    </row>
    <row r="417" spans="30:39">
      <c r="AD417">
        <f t="shared" si="4"/>
        <v>0</v>
      </c>
      <c r="AE417">
        <f t="shared" si="4"/>
        <v>0</v>
      </c>
      <c r="AF417">
        <f t="shared" si="4"/>
        <v>0</v>
      </c>
      <c r="AG417">
        <f t="shared" si="4"/>
        <v>0</v>
      </c>
      <c r="AH417">
        <f t="shared" si="4"/>
        <v>0</v>
      </c>
      <c r="AI417">
        <f t="shared" si="4"/>
        <v>0</v>
      </c>
      <c r="AJ417">
        <f t="shared" si="4"/>
        <v>0</v>
      </c>
      <c r="AK417">
        <f t="shared" si="4"/>
        <v>0</v>
      </c>
      <c r="AL417">
        <f t="shared" si="5"/>
        <v>0</v>
      </c>
      <c r="AM417">
        <f t="shared" si="5"/>
        <v>0</v>
      </c>
    </row>
    <row r="418" spans="30:39">
      <c r="AD418">
        <f t="shared" si="4"/>
        <v>0</v>
      </c>
      <c r="AE418">
        <f t="shared" si="4"/>
        <v>0</v>
      </c>
      <c r="AF418">
        <f t="shared" si="4"/>
        <v>0</v>
      </c>
      <c r="AG418">
        <f t="shared" si="4"/>
        <v>0</v>
      </c>
      <c r="AH418">
        <f t="shared" si="4"/>
        <v>0</v>
      </c>
      <c r="AI418">
        <f t="shared" si="4"/>
        <v>0</v>
      </c>
      <c r="AJ418">
        <f t="shared" si="4"/>
        <v>0</v>
      </c>
      <c r="AK418">
        <f t="shared" si="4"/>
        <v>0</v>
      </c>
      <c r="AL418">
        <f t="shared" si="5"/>
        <v>0</v>
      </c>
      <c r="AM418">
        <f t="shared" si="5"/>
        <v>0</v>
      </c>
    </row>
    <row r="419" spans="30:39">
      <c r="AD419" t="str">
        <f t="shared" si="4"/>
        <v/>
      </c>
      <c r="AE419" t="str">
        <f t="shared" si="4"/>
        <v>kod</v>
      </c>
      <c r="AF419">
        <f t="shared" si="4"/>
        <v>0</v>
      </c>
      <c r="AG419" t="str">
        <f t="shared" si="4"/>
        <v>č.zapasu</v>
      </c>
      <c r="AH419" t="str">
        <f t="shared" si="4"/>
        <v>čas</v>
      </c>
      <c r="AI419" t="str">
        <f t="shared" si="4"/>
        <v>zápas</v>
      </c>
      <c r="AJ419" t="str">
        <f t="shared" si="4"/>
        <v>stôl</v>
      </c>
      <c r="AK419" t="str">
        <f t="shared" si="4"/>
        <v>meno</v>
      </c>
      <c r="AL419" t="str">
        <f t="shared" si="5"/>
        <v>meno</v>
      </c>
      <c r="AM419" t="str">
        <f t="shared" si="5"/>
        <v>rozhodca</v>
      </c>
    </row>
    <row r="420" spans="30:39">
      <c r="AD420">
        <f t="shared" si="4"/>
        <v>0</v>
      </c>
      <c r="AE420" t="str">
        <f t="shared" si="4"/>
        <v>41X2</v>
      </c>
      <c r="AF420" t="str">
        <f t="shared" si="4"/>
        <v>X</v>
      </c>
      <c r="AG420">
        <f t="shared" si="4"/>
        <v>0</v>
      </c>
      <c r="AH420">
        <f t="shared" si="4"/>
        <v>0</v>
      </c>
      <c r="AI420" t="str">
        <f t="shared" si="4"/>
        <v xml:space="preserve"> 2-4</v>
      </c>
      <c r="AJ420">
        <f t="shared" si="4"/>
        <v>0</v>
      </c>
      <c r="AK420" t="e">
        <f t="shared" si="4"/>
        <v>#N/A</v>
      </c>
      <c r="AL420" t="e">
        <f t="shared" si="5"/>
        <v>#N/A</v>
      </c>
      <c r="AM420" t="e">
        <f t="shared" si="5"/>
        <v>#N/A</v>
      </c>
    </row>
    <row r="421" spans="30:39">
      <c r="AD421">
        <f t="shared" si="4"/>
        <v>0</v>
      </c>
      <c r="AE421" t="str">
        <f t="shared" si="4"/>
        <v>42X2</v>
      </c>
      <c r="AF421" t="str">
        <f t="shared" si="4"/>
        <v>X</v>
      </c>
      <c r="AG421">
        <f t="shared" si="4"/>
        <v>0</v>
      </c>
      <c r="AH421">
        <f t="shared" si="4"/>
        <v>0</v>
      </c>
      <c r="AI421" t="str">
        <f t="shared" si="4"/>
        <v xml:space="preserve"> 3-4</v>
      </c>
      <c r="AJ421">
        <f t="shared" si="4"/>
        <v>0</v>
      </c>
      <c r="AK421" t="e">
        <f t="shared" si="4"/>
        <v>#N/A</v>
      </c>
      <c r="AL421" t="e">
        <f t="shared" si="5"/>
        <v>#N/A</v>
      </c>
      <c r="AM421" t="e">
        <f t="shared" si="5"/>
        <v>#N/A</v>
      </c>
    </row>
    <row r="422" spans="30:39">
      <c r="AD422">
        <f t="shared" si="4"/>
        <v>0</v>
      </c>
      <c r="AE422" t="str">
        <f t="shared" si="4"/>
        <v>43X2</v>
      </c>
      <c r="AF422" t="str">
        <f t="shared" si="4"/>
        <v>X</v>
      </c>
      <c r="AG422">
        <f t="shared" si="4"/>
        <v>0</v>
      </c>
      <c r="AH422">
        <f t="shared" si="4"/>
        <v>0</v>
      </c>
      <c r="AI422" t="str">
        <f t="shared" si="4"/>
        <v xml:space="preserve"> 2-3</v>
      </c>
      <c r="AJ422">
        <f t="shared" si="4"/>
        <v>0</v>
      </c>
      <c r="AK422" t="e">
        <f t="shared" si="4"/>
        <v>#N/A</v>
      </c>
      <c r="AL422" t="e">
        <f t="shared" si="5"/>
        <v>#N/A</v>
      </c>
      <c r="AM422" t="e">
        <f t="shared" si="5"/>
        <v>#N/A</v>
      </c>
    </row>
    <row r="423" spans="30:39">
      <c r="AD423">
        <f t="shared" si="4"/>
        <v>0</v>
      </c>
      <c r="AE423">
        <f t="shared" si="4"/>
        <v>0</v>
      </c>
      <c r="AF423">
        <f t="shared" si="4"/>
        <v>0</v>
      </c>
      <c r="AG423">
        <f t="shared" si="4"/>
        <v>0</v>
      </c>
      <c r="AH423">
        <f t="shared" si="4"/>
        <v>0</v>
      </c>
      <c r="AI423">
        <f t="shared" si="4"/>
        <v>0</v>
      </c>
      <c r="AJ423">
        <f t="shared" si="4"/>
        <v>0</v>
      </c>
      <c r="AK423">
        <f t="shared" ref="AK423:AM486" si="6">AW123</f>
        <v>0</v>
      </c>
      <c r="AL423">
        <f t="shared" si="5"/>
        <v>0</v>
      </c>
      <c r="AM423">
        <f t="shared" si="5"/>
        <v>0</v>
      </c>
    </row>
    <row r="424" spans="30:39">
      <c r="AD424">
        <f t="shared" ref="AD424:AJ487" si="7">AP124</f>
        <v>0</v>
      </c>
      <c r="AE424">
        <f t="shared" si="7"/>
        <v>0</v>
      </c>
      <c r="AF424">
        <f t="shared" si="7"/>
        <v>0</v>
      </c>
      <c r="AG424">
        <f t="shared" si="7"/>
        <v>0</v>
      </c>
      <c r="AH424">
        <f t="shared" si="7"/>
        <v>0</v>
      </c>
      <c r="AI424">
        <f t="shared" si="7"/>
        <v>0</v>
      </c>
      <c r="AJ424">
        <f t="shared" si="7"/>
        <v>0</v>
      </c>
      <c r="AK424">
        <f t="shared" si="6"/>
        <v>0</v>
      </c>
      <c r="AL424">
        <f t="shared" si="5"/>
        <v>0</v>
      </c>
      <c r="AM424">
        <f t="shared" si="5"/>
        <v>0</v>
      </c>
    </row>
    <row r="425" spans="30:39">
      <c r="AD425" t="str">
        <f t="shared" si="7"/>
        <v/>
      </c>
      <c r="AE425" t="str">
        <f t="shared" si="7"/>
        <v>kod</v>
      </c>
      <c r="AF425">
        <f t="shared" si="7"/>
        <v>0</v>
      </c>
      <c r="AG425" t="str">
        <f t="shared" si="7"/>
        <v>č.zapasu</v>
      </c>
      <c r="AH425" t="str">
        <f t="shared" si="7"/>
        <v>čas</v>
      </c>
      <c r="AI425" t="str">
        <f t="shared" si="7"/>
        <v>zápas</v>
      </c>
      <c r="AJ425" t="str">
        <f t="shared" si="7"/>
        <v>stôl</v>
      </c>
      <c r="AK425" t="str">
        <f t="shared" si="6"/>
        <v>meno</v>
      </c>
      <c r="AL425" t="str">
        <f t="shared" si="5"/>
        <v>meno</v>
      </c>
      <c r="AM425" t="str">
        <f t="shared" si="5"/>
        <v>rozhodca</v>
      </c>
    </row>
    <row r="426" spans="30:39">
      <c r="AD426">
        <f t="shared" si="7"/>
        <v>0</v>
      </c>
      <c r="AE426" t="str">
        <f t="shared" si="7"/>
        <v>41X2</v>
      </c>
      <c r="AF426" t="str">
        <f t="shared" si="7"/>
        <v>X</v>
      </c>
      <c r="AG426">
        <f t="shared" si="7"/>
        <v>0</v>
      </c>
      <c r="AH426">
        <f t="shared" si="7"/>
        <v>0</v>
      </c>
      <c r="AI426" t="str">
        <f t="shared" si="7"/>
        <v xml:space="preserve"> 2-4</v>
      </c>
      <c r="AJ426">
        <f t="shared" si="7"/>
        <v>0</v>
      </c>
      <c r="AK426" t="e">
        <f t="shared" si="6"/>
        <v>#N/A</v>
      </c>
      <c r="AL426" t="e">
        <f t="shared" si="5"/>
        <v>#N/A</v>
      </c>
      <c r="AM426" t="e">
        <f t="shared" si="5"/>
        <v>#N/A</v>
      </c>
    </row>
    <row r="427" spans="30:39">
      <c r="AD427">
        <f t="shared" si="7"/>
        <v>0</v>
      </c>
      <c r="AE427" t="str">
        <f t="shared" si="7"/>
        <v>42X2</v>
      </c>
      <c r="AF427" t="str">
        <f t="shared" si="7"/>
        <v>X</v>
      </c>
      <c r="AG427">
        <f t="shared" si="7"/>
        <v>0</v>
      </c>
      <c r="AH427">
        <f t="shared" si="7"/>
        <v>0</v>
      </c>
      <c r="AI427" t="str">
        <f t="shared" si="7"/>
        <v xml:space="preserve"> 3-4</v>
      </c>
      <c r="AJ427">
        <f t="shared" si="7"/>
        <v>0</v>
      </c>
      <c r="AK427" t="e">
        <f t="shared" si="6"/>
        <v>#N/A</v>
      </c>
      <c r="AL427" t="e">
        <f t="shared" si="5"/>
        <v>#N/A</v>
      </c>
      <c r="AM427" t="e">
        <f t="shared" si="5"/>
        <v>#N/A</v>
      </c>
    </row>
    <row r="428" spans="30:39">
      <c r="AD428">
        <f t="shared" si="7"/>
        <v>0</v>
      </c>
      <c r="AE428" t="str">
        <f t="shared" si="7"/>
        <v>43X2</v>
      </c>
      <c r="AF428" t="str">
        <f t="shared" si="7"/>
        <v>X</v>
      </c>
      <c r="AG428">
        <f t="shared" si="7"/>
        <v>0</v>
      </c>
      <c r="AH428">
        <f t="shared" si="7"/>
        <v>0</v>
      </c>
      <c r="AI428" t="str">
        <f t="shared" si="7"/>
        <v xml:space="preserve"> 2-3</v>
      </c>
      <c r="AJ428">
        <f t="shared" si="7"/>
        <v>0</v>
      </c>
      <c r="AK428" t="e">
        <f t="shared" si="6"/>
        <v>#N/A</v>
      </c>
      <c r="AL428" t="e">
        <f t="shared" si="5"/>
        <v>#N/A</v>
      </c>
      <c r="AM428" t="e">
        <f t="shared" si="5"/>
        <v>#N/A</v>
      </c>
    </row>
    <row r="429" spans="30:39">
      <c r="AD429">
        <f t="shared" si="7"/>
        <v>0</v>
      </c>
      <c r="AE429">
        <f t="shared" si="7"/>
        <v>0</v>
      </c>
      <c r="AF429">
        <f t="shared" si="7"/>
        <v>0</v>
      </c>
      <c r="AG429">
        <f t="shared" si="7"/>
        <v>0</v>
      </c>
      <c r="AH429">
        <f t="shared" si="7"/>
        <v>0</v>
      </c>
      <c r="AI429">
        <f t="shared" si="7"/>
        <v>0</v>
      </c>
      <c r="AJ429">
        <f t="shared" si="7"/>
        <v>0</v>
      </c>
      <c r="AK429">
        <f t="shared" si="6"/>
        <v>0</v>
      </c>
      <c r="AL429">
        <f t="shared" si="5"/>
        <v>0</v>
      </c>
      <c r="AM429">
        <f t="shared" si="5"/>
        <v>0</v>
      </c>
    </row>
    <row r="430" spans="30:39">
      <c r="AD430">
        <f t="shared" si="7"/>
        <v>0</v>
      </c>
      <c r="AE430">
        <f t="shared" si="7"/>
        <v>0</v>
      </c>
      <c r="AF430">
        <f t="shared" si="7"/>
        <v>0</v>
      </c>
      <c r="AG430">
        <f t="shared" si="7"/>
        <v>0</v>
      </c>
      <c r="AH430">
        <f t="shared" si="7"/>
        <v>0</v>
      </c>
      <c r="AI430">
        <f t="shared" si="7"/>
        <v>0</v>
      </c>
      <c r="AJ430">
        <f t="shared" si="7"/>
        <v>0</v>
      </c>
      <c r="AK430">
        <f t="shared" si="6"/>
        <v>0</v>
      </c>
      <c r="AL430">
        <f t="shared" si="5"/>
        <v>0</v>
      </c>
      <c r="AM430">
        <f t="shared" si="5"/>
        <v>0</v>
      </c>
    </row>
    <row r="431" spans="30:39">
      <c r="AD431" t="str">
        <f t="shared" si="7"/>
        <v/>
      </c>
      <c r="AE431" t="str">
        <f t="shared" si="7"/>
        <v>kod</v>
      </c>
      <c r="AF431">
        <f t="shared" si="7"/>
        <v>0</v>
      </c>
      <c r="AG431" t="str">
        <f t="shared" si="7"/>
        <v>č.zapasu</v>
      </c>
      <c r="AH431" t="str">
        <f t="shared" si="7"/>
        <v>čas</v>
      </c>
      <c r="AI431" t="str">
        <f t="shared" si="7"/>
        <v>zápas</v>
      </c>
      <c r="AJ431" t="str">
        <f t="shared" si="7"/>
        <v>stôl</v>
      </c>
      <c r="AK431" t="str">
        <f t="shared" si="6"/>
        <v>meno</v>
      </c>
      <c r="AL431" t="str">
        <f t="shared" si="5"/>
        <v>meno</v>
      </c>
      <c r="AM431" t="str">
        <f t="shared" si="5"/>
        <v>rozhodca</v>
      </c>
    </row>
    <row r="432" spans="30:39">
      <c r="AD432">
        <f t="shared" si="7"/>
        <v>0</v>
      </c>
      <c r="AE432" t="str">
        <f t="shared" si="7"/>
        <v>41X2</v>
      </c>
      <c r="AF432" t="str">
        <f t="shared" si="7"/>
        <v>X</v>
      </c>
      <c r="AG432">
        <f t="shared" si="7"/>
        <v>0</v>
      </c>
      <c r="AH432">
        <f t="shared" si="7"/>
        <v>0</v>
      </c>
      <c r="AI432" t="str">
        <f t="shared" si="7"/>
        <v xml:space="preserve"> 2-4</v>
      </c>
      <c r="AJ432">
        <f t="shared" si="7"/>
        <v>0</v>
      </c>
      <c r="AK432" t="e">
        <f t="shared" si="6"/>
        <v>#N/A</v>
      </c>
      <c r="AL432" t="e">
        <f t="shared" si="5"/>
        <v>#N/A</v>
      </c>
      <c r="AM432" t="e">
        <f t="shared" si="5"/>
        <v>#N/A</v>
      </c>
    </row>
    <row r="433" spans="30:39">
      <c r="AD433">
        <f t="shared" si="7"/>
        <v>0</v>
      </c>
      <c r="AE433" t="str">
        <f t="shared" si="7"/>
        <v>42X2</v>
      </c>
      <c r="AF433" t="str">
        <f t="shared" si="7"/>
        <v>X</v>
      </c>
      <c r="AG433">
        <f t="shared" si="7"/>
        <v>0</v>
      </c>
      <c r="AH433">
        <f t="shared" si="7"/>
        <v>0</v>
      </c>
      <c r="AI433" t="str">
        <f t="shared" si="7"/>
        <v xml:space="preserve"> 3-4</v>
      </c>
      <c r="AJ433">
        <f t="shared" si="7"/>
        <v>0</v>
      </c>
      <c r="AK433" t="e">
        <f t="shared" si="6"/>
        <v>#N/A</v>
      </c>
      <c r="AL433" t="e">
        <f t="shared" si="5"/>
        <v>#N/A</v>
      </c>
      <c r="AM433" t="e">
        <f t="shared" si="5"/>
        <v>#N/A</v>
      </c>
    </row>
    <row r="434" spans="30:39">
      <c r="AD434">
        <f t="shared" si="7"/>
        <v>0</v>
      </c>
      <c r="AE434" t="str">
        <f t="shared" si="7"/>
        <v>43X2</v>
      </c>
      <c r="AF434" t="str">
        <f t="shared" si="7"/>
        <v>X</v>
      </c>
      <c r="AG434">
        <f t="shared" si="7"/>
        <v>0</v>
      </c>
      <c r="AH434">
        <f t="shared" si="7"/>
        <v>0</v>
      </c>
      <c r="AI434" t="str">
        <f t="shared" si="7"/>
        <v xml:space="preserve"> 2-3</v>
      </c>
      <c r="AJ434">
        <f t="shared" si="7"/>
        <v>0</v>
      </c>
      <c r="AK434" t="e">
        <f t="shared" si="6"/>
        <v>#N/A</v>
      </c>
      <c r="AL434" t="e">
        <f t="shared" si="5"/>
        <v>#N/A</v>
      </c>
      <c r="AM434" t="e">
        <f t="shared" si="5"/>
        <v>#N/A</v>
      </c>
    </row>
    <row r="435" spans="30:39">
      <c r="AD435">
        <f t="shared" si="7"/>
        <v>0</v>
      </c>
      <c r="AE435">
        <f t="shared" si="7"/>
        <v>0</v>
      </c>
      <c r="AF435">
        <f t="shared" si="7"/>
        <v>0</v>
      </c>
      <c r="AG435">
        <f t="shared" si="7"/>
        <v>0</v>
      </c>
      <c r="AH435">
        <f t="shared" si="7"/>
        <v>0</v>
      </c>
      <c r="AI435">
        <f t="shared" si="7"/>
        <v>0</v>
      </c>
      <c r="AJ435">
        <f t="shared" si="7"/>
        <v>0</v>
      </c>
      <c r="AK435">
        <f t="shared" si="6"/>
        <v>0</v>
      </c>
      <c r="AL435">
        <f t="shared" si="5"/>
        <v>0</v>
      </c>
      <c r="AM435">
        <f t="shared" si="5"/>
        <v>0</v>
      </c>
    </row>
    <row r="436" spans="30:39">
      <c r="AD436">
        <f t="shared" si="7"/>
        <v>0</v>
      </c>
      <c r="AE436">
        <f t="shared" si="7"/>
        <v>0</v>
      </c>
      <c r="AF436">
        <f t="shared" si="7"/>
        <v>0</v>
      </c>
      <c r="AG436">
        <f t="shared" si="7"/>
        <v>0</v>
      </c>
      <c r="AH436">
        <f t="shared" si="7"/>
        <v>0</v>
      </c>
      <c r="AI436">
        <f t="shared" si="7"/>
        <v>0</v>
      </c>
      <c r="AJ436">
        <f t="shared" si="7"/>
        <v>0</v>
      </c>
      <c r="AK436">
        <f t="shared" si="6"/>
        <v>0</v>
      </c>
      <c r="AL436">
        <f t="shared" si="5"/>
        <v>0</v>
      </c>
      <c r="AM436">
        <f t="shared" si="5"/>
        <v>0</v>
      </c>
    </row>
    <row r="437" spans="30:39">
      <c r="AD437" t="str">
        <f t="shared" si="7"/>
        <v/>
      </c>
      <c r="AE437" t="str">
        <f t="shared" si="7"/>
        <v>kod</v>
      </c>
      <c r="AF437">
        <f t="shared" si="7"/>
        <v>0</v>
      </c>
      <c r="AG437" t="str">
        <f t="shared" si="7"/>
        <v>č.zapasu</v>
      </c>
      <c r="AH437" t="str">
        <f t="shared" si="7"/>
        <v>čas</v>
      </c>
      <c r="AI437" t="str">
        <f t="shared" si="7"/>
        <v>zápas</v>
      </c>
      <c r="AJ437" t="str">
        <f t="shared" si="7"/>
        <v>stôl</v>
      </c>
      <c r="AK437" t="str">
        <f t="shared" si="6"/>
        <v>meno</v>
      </c>
      <c r="AL437" t="str">
        <f t="shared" si="5"/>
        <v>meno</v>
      </c>
      <c r="AM437" t="str">
        <f t="shared" si="5"/>
        <v>rozhodca</v>
      </c>
    </row>
    <row r="438" spans="30:39">
      <c r="AD438">
        <f t="shared" si="7"/>
        <v>0</v>
      </c>
      <c r="AE438" t="str">
        <f t="shared" si="7"/>
        <v>41X2</v>
      </c>
      <c r="AF438" t="str">
        <f t="shared" si="7"/>
        <v>X</v>
      </c>
      <c r="AG438">
        <f t="shared" si="7"/>
        <v>0</v>
      </c>
      <c r="AH438">
        <f t="shared" si="7"/>
        <v>0</v>
      </c>
      <c r="AI438" t="str">
        <f t="shared" si="7"/>
        <v xml:space="preserve"> 2-4</v>
      </c>
      <c r="AJ438">
        <f t="shared" si="7"/>
        <v>0</v>
      </c>
      <c r="AK438" t="e">
        <f t="shared" si="6"/>
        <v>#N/A</v>
      </c>
      <c r="AL438" t="e">
        <f t="shared" si="5"/>
        <v>#N/A</v>
      </c>
      <c r="AM438" t="e">
        <f t="shared" si="5"/>
        <v>#N/A</v>
      </c>
    </row>
    <row r="439" spans="30:39">
      <c r="AD439">
        <f t="shared" si="7"/>
        <v>0</v>
      </c>
      <c r="AE439" t="str">
        <f t="shared" si="7"/>
        <v>42X2</v>
      </c>
      <c r="AF439" t="str">
        <f t="shared" si="7"/>
        <v>X</v>
      </c>
      <c r="AG439">
        <f t="shared" si="7"/>
        <v>0</v>
      </c>
      <c r="AH439">
        <f t="shared" si="7"/>
        <v>0</v>
      </c>
      <c r="AI439" t="str">
        <f t="shared" si="7"/>
        <v xml:space="preserve"> 3-4</v>
      </c>
      <c r="AJ439">
        <f t="shared" si="7"/>
        <v>0</v>
      </c>
      <c r="AK439" t="e">
        <f t="shared" si="6"/>
        <v>#N/A</v>
      </c>
      <c r="AL439" t="e">
        <f t="shared" si="5"/>
        <v>#N/A</v>
      </c>
      <c r="AM439" t="e">
        <f t="shared" si="5"/>
        <v>#N/A</v>
      </c>
    </row>
    <row r="440" spans="30:39">
      <c r="AD440">
        <f t="shared" si="7"/>
        <v>0</v>
      </c>
      <c r="AE440" t="str">
        <f t="shared" si="7"/>
        <v>43X2</v>
      </c>
      <c r="AF440" t="str">
        <f t="shared" si="7"/>
        <v>X</v>
      </c>
      <c r="AG440">
        <f t="shared" si="7"/>
        <v>0</v>
      </c>
      <c r="AH440">
        <f t="shared" si="7"/>
        <v>0</v>
      </c>
      <c r="AI440" t="str">
        <f t="shared" si="7"/>
        <v xml:space="preserve"> 2-3</v>
      </c>
      <c r="AJ440">
        <f t="shared" si="7"/>
        <v>0</v>
      </c>
      <c r="AK440" t="e">
        <f t="shared" si="6"/>
        <v>#N/A</v>
      </c>
      <c r="AL440" t="e">
        <f t="shared" si="5"/>
        <v>#N/A</v>
      </c>
      <c r="AM440" t="e">
        <f t="shared" si="5"/>
        <v>#N/A</v>
      </c>
    </row>
    <row r="441" spans="30:39">
      <c r="AD441">
        <f t="shared" si="7"/>
        <v>0</v>
      </c>
      <c r="AE441">
        <f t="shared" si="7"/>
        <v>0</v>
      </c>
      <c r="AF441">
        <f t="shared" si="7"/>
        <v>0</v>
      </c>
      <c r="AG441">
        <f t="shared" si="7"/>
        <v>0</v>
      </c>
      <c r="AH441">
        <f t="shared" si="7"/>
        <v>0</v>
      </c>
      <c r="AI441">
        <f t="shared" si="7"/>
        <v>0</v>
      </c>
      <c r="AJ441">
        <f t="shared" si="7"/>
        <v>0</v>
      </c>
      <c r="AK441">
        <f t="shared" si="6"/>
        <v>0</v>
      </c>
      <c r="AL441">
        <f t="shared" si="5"/>
        <v>0</v>
      </c>
      <c r="AM441">
        <f t="shared" si="5"/>
        <v>0</v>
      </c>
    </row>
    <row r="442" spans="30:39">
      <c r="AD442">
        <f t="shared" si="7"/>
        <v>0</v>
      </c>
      <c r="AE442">
        <f t="shared" si="7"/>
        <v>0</v>
      </c>
      <c r="AF442">
        <f t="shared" si="7"/>
        <v>0</v>
      </c>
      <c r="AG442">
        <f t="shared" si="7"/>
        <v>0</v>
      </c>
      <c r="AH442">
        <f t="shared" si="7"/>
        <v>0</v>
      </c>
      <c r="AI442">
        <f t="shared" si="7"/>
        <v>0</v>
      </c>
      <c r="AJ442">
        <f t="shared" si="7"/>
        <v>0</v>
      </c>
      <c r="AK442">
        <f t="shared" si="6"/>
        <v>0</v>
      </c>
      <c r="AL442">
        <f t="shared" si="5"/>
        <v>0</v>
      </c>
      <c r="AM442">
        <f t="shared" si="5"/>
        <v>0</v>
      </c>
    </row>
    <row r="443" spans="30:39">
      <c r="AD443" t="str">
        <f t="shared" si="7"/>
        <v/>
      </c>
      <c r="AE443" t="str">
        <f t="shared" si="7"/>
        <v>kod</v>
      </c>
      <c r="AF443">
        <f t="shared" si="7"/>
        <v>0</v>
      </c>
      <c r="AG443" t="str">
        <f t="shared" si="7"/>
        <v>č.zapasu</v>
      </c>
      <c r="AH443" t="str">
        <f t="shared" si="7"/>
        <v>čas</v>
      </c>
      <c r="AI443" t="str">
        <f t="shared" si="7"/>
        <v>zápas</v>
      </c>
      <c r="AJ443" t="str">
        <f t="shared" si="7"/>
        <v>stôl</v>
      </c>
      <c r="AK443" t="str">
        <f t="shared" si="6"/>
        <v>meno</v>
      </c>
      <c r="AL443" t="str">
        <f t="shared" si="5"/>
        <v>meno</v>
      </c>
      <c r="AM443" t="str">
        <f t="shared" si="5"/>
        <v>rozhodca</v>
      </c>
    </row>
    <row r="444" spans="30:39">
      <c r="AD444">
        <f t="shared" si="7"/>
        <v>0</v>
      </c>
      <c r="AE444" t="str">
        <f t="shared" si="7"/>
        <v>41X2</v>
      </c>
      <c r="AF444" t="str">
        <f t="shared" si="7"/>
        <v>X</v>
      </c>
      <c r="AG444">
        <f t="shared" si="7"/>
        <v>0</v>
      </c>
      <c r="AH444">
        <f t="shared" si="7"/>
        <v>0</v>
      </c>
      <c r="AI444" t="str">
        <f t="shared" si="7"/>
        <v xml:space="preserve"> 2-4</v>
      </c>
      <c r="AJ444">
        <f t="shared" si="7"/>
        <v>0</v>
      </c>
      <c r="AK444" t="e">
        <f t="shared" si="6"/>
        <v>#N/A</v>
      </c>
      <c r="AL444" t="e">
        <f t="shared" si="5"/>
        <v>#N/A</v>
      </c>
      <c r="AM444" t="e">
        <f t="shared" si="5"/>
        <v>#N/A</v>
      </c>
    </row>
    <row r="445" spans="30:39">
      <c r="AD445">
        <f t="shared" si="7"/>
        <v>0</v>
      </c>
      <c r="AE445" t="str">
        <f t="shared" si="7"/>
        <v>42X2</v>
      </c>
      <c r="AF445" t="str">
        <f t="shared" si="7"/>
        <v>X</v>
      </c>
      <c r="AG445">
        <f t="shared" si="7"/>
        <v>0</v>
      </c>
      <c r="AH445">
        <f t="shared" si="7"/>
        <v>0</v>
      </c>
      <c r="AI445" t="str">
        <f t="shared" si="7"/>
        <v xml:space="preserve"> 3-4</v>
      </c>
      <c r="AJ445">
        <f t="shared" si="7"/>
        <v>0</v>
      </c>
      <c r="AK445" t="e">
        <f t="shared" si="6"/>
        <v>#N/A</v>
      </c>
      <c r="AL445" t="e">
        <f t="shared" si="5"/>
        <v>#N/A</v>
      </c>
      <c r="AM445" t="e">
        <f t="shared" si="5"/>
        <v>#N/A</v>
      </c>
    </row>
    <row r="446" spans="30:39">
      <c r="AD446">
        <f t="shared" si="7"/>
        <v>0</v>
      </c>
      <c r="AE446" t="str">
        <f t="shared" si="7"/>
        <v>43X2</v>
      </c>
      <c r="AF446" t="str">
        <f t="shared" si="7"/>
        <v>X</v>
      </c>
      <c r="AG446">
        <f t="shared" si="7"/>
        <v>0</v>
      </c>
      <c r="AH446">
        <f t="shared" si="7"/>
        <v>0</v>
      </c>
      <c r="AI446" t="str">
        <f t="shared" si="7"/>
        <v xml:space="preserve"> 2-3</v>
      </c>
      <c r="AJ446">
        <f t="shared" si="7"/>
        <v>0</v>
      </c>
      <c r="AK446" t="e">
        <f t="shared" si="6"/>
        <v>#N/A</v>
      </c>
      <c r="AL446" t="e">
        <f t="shared" si="5"/>
        <v>#N/A</v>
      </c>
      <c r="AM446" t="e">
        <f t="shared" si="5"/>
        <v>#N/A</v>
      </c>
    </row>
    <row r="447" spans="30:39">
      <c r="AD447">
        <f t="shared" si="7"/>
        <v>0</v>
      </c>
      <c r="AE447">
        <f t="shared" si="7"/>
        <v>0</v>
      </c>
      <c r="AF447">
        <f t="shared" si="7"/>
        <v>0</v>
      </c>
      <c r="AG447">
        <f t="shared" si="7"/>
        <v>0</v>
      </c>
      <c r="AH447">
        <f t="shared" si="7"/>
        <v>0</v>
      </c>
      <c r="AI447">
        <f t="shared" si="7"/>
        <v>0</v>
      </c>
      <c r="AJ447">
        <f t="shared" si="7"/>
        <v>0</v>
      </c>
      <c r="AK447">
        <f t="shared" si="6"/>
        <v>0</v>
      </c>
      <c r="AL447">
        <f t="shared" si="5"/>
        <v>0</v>
      </c>
      <c r="AM447">
        <f t="shared" si="5"/>
        <v>0</v>
      </c>
    </row>
    <row r="448" spans="30:39">
      <c r="AD448">
        <f t="shared" si="7"/>
        <v>0</v>
      </c>
      <c r="AE448">
        <f t="shared" si="7"/>
        <v>0</v>
      </c>
      <c r="AF448">
        <f t="shared" si="7"/>
        <v>0</v>
      </c>
      <c r="AG448">
        <f t="shared" si="7"/>
        <v>0</v>
      </c>
      <c r="AH448">
        <f t="shared" si="7"/>
        <v>0</v>
      </c>
      <c r="AI448">
        <f t="shared" si="7"/>
        <v>0</v>
      </c>
      <c r="AJ448">
        <f t="shared" si="7"/>
        <v>0</v>
      </c>
      <c r="AK448">
        <f t="shared" si="6"/>
        <v>0</v>
      </c>
      <c r="AL448">
        <f t="shared" si="5"/>
        <v>0</v>
      </c>
      <c r="AM448">
        <f t="shared" si="5"/>
        <v>0</v>
      </c>
    </row>
    <row r="449" spans="30:39">
      <c r="AD449" t="str">
        <f t="shared" si="7"/>
        <v/>
      </c>
      <c r="AE449" t="str">
        <f t="shared" si="7"/>
        <v>kod</v>
      </c>
      <c r="AF449">
        <f t="shared" si="7"/>
        <v>0</v>
      </c>
      <c r="AG449" t="str">
        <f t="shared" si="7"/>
        <v>č.zapasu</v>
      </c>
      <c r="AH449" t="str">
        <f t="shared" si="7"/>
        <v>čas</v>
      </c>
      <c r="AI449" t="str">
        <f t="shared" si="7"/>
        <v>zápas</v>
      </c>
      <c r="AJ449" t="str">
        <f t="shared" si="7"/>
        <v>stôl</v>
      </c>
      <c r="AK449" t="str">
        <f t="shared" si="6"/>
        <v>meno</v>
      </c>
      <c r="AL449" t="str">
        <f t="shared" si="5"/>
        <v>meno</v>
      </c>
      <c r="AM449" t="str">
        <f t="shared" si="5"/>
        <v>rozhodca</v>
      </c>
    </row>
    <row r="450" spans="30:39">
      <c r="AD450">
        <f t="shared" si="7"/>
        <v>0</v>
      </c>
      <c r="AE450" t="str">
        <f t="shared" si="7"/>
        <v>41X2</v>
      </c>
      <c r="AF450" t="str">
        <f t="shared" si="7"/>
        <v>X</v>
      </c>
      <c r="AG450">
        <f t="shared" si="7"/>
        <v>0</v>
      </c>
      <c r="AH450">
        <f t="shared" si="7"/>
        <v>0</v>
      </c>
      <c r="AI450" t="str">
        <f t="shared" si="7"/>
        <v xml:space="preserve"> 2-4</v>
      </c>
      <c r="AJ450">
        <f t="shared" si="7"/>
        <v>0</v>
      </c>
      <c r="AK450" t="e">
        <f t="shared" si="6"/>
        <v>#N/A</v>
      </c>
      <c r="AL450" t="e">
        <f t="shared" si="5"/>
        <v>#N/A</v>
      </c>
      <c r="AM450" t="e">
        <f t="shared" si="5"/>
        <v>#N/A</v>
      </c>
    </row>
    <row r="451" spans="30:39">
      <c r="AD451">
        <f t="shared" si="7"/>
        <v>0</v>
      </c>
      <c r="AE451" t="str">
        <f t="shared" si="7"/>
        <v>42X2</v>
      </c>
      <c r="AF451" t="str">
        <f t="shared" si="7"/>
        <v>X</v>
      </c>
      <c r="AG451">
        <f t="shared" si="7"/>
        <v>0</v>
      </c>
      <c r="AH451">
        <f t="shared" si="7"/>
        <v>0</v>
      </c>
      <c r="AI451" t="str">
        <f t="shared" si="7"/>
        <v xml:space="preserve"> 3-4</v>
      </c>
      <c r="AJ451">
        <f t="shared" si="7"/>
        <v>0</v>
      </c>
      <c r="AK451" t="e">
        <f t="shared" si="6"/>
        <v>#N/A</v>
      </c>
      <c r="AL451" t="e">
        <f t="shared" si="5"/>
        <v>#N/A</v>
      </c>
      <c r="AM451" t="e">
        <f t="shared" si="5"/>
        <v>#N/A</v>
      </c>
    </row>
    <row r="452" spans="30:39">
      <c r="AD452">
        <f t="shared" si="7"/>
        <v>0</v>
      </c>
      <c r="AE452" t="str">
        <f t="shared" si="7"/>
        <v>43X2</v>
      </c>
      <c r="AF452" t="str">
        <f t="shared" si="7"/>
        <v>X</v>
      </c>
      <c r="AG452">
        <f t="shared" si="7"/>
        <v>0</v>
      </c>
      <c r="AH452">
        <f t="shared" si="7"/>
        <v>0</v>
      </c>
      <c r="AI452" t="str">
        <f t="shared" si="7"/>
        <v xml:space="preserve"> 2-3</v>
      </c>
      <c r="AJ452">
        <f t="shared" si="7"/>
        <v>0</v>
      </c>
      <c r="AK452" t="e">
        <f t="shared" si="6"/>
        <v>#N/A</v>
      </c>
      <c r="AL452" t="e">
        <f t="shared" si="5"/>
        <v>#N/A</v>
      </c>
      <c r="AM452" t="e">
        <f t="shared" si="5"/>
        <v>#N/A</v>
      </c>
    </row>
    <row r="453" spans="30:39">
      <c r="AD453">
        <f t="shared" si="7"/>
        <v>0</v>
      </c>
      <c r="AE453">
        <f t="shared" si="7"/>
        <v>0</v>
      </c>
      <c r="AF453">
        <f t="shared" si="7"/>
        <v>0</v>
      </c>
      <c r="AG453">
        <f t="shared" si="7"/>
        <v>0</v>
      </c>
      <c r="AH453">
        <f t="shared" si="7"/>
        <v>0</v>
      </c>
      <c r="AI453">
        <f t="shared" si="7"/>
        <v>0</v>
      </c>
      <c r="AJ453">
        <f t="shared" si="7"/>
        <v>0</v>
      </c>
      <c r="AK453">
        <f t="shared" si="6"/>
        <v>0</v>
      </c>
      <c r="AL453">
        <f t="shared" si="5"/>
        <v>0</v>
      </c>
      <c r="AM453">
        <f t="shared" si="5"/>
        <v>0</v>
      </c>
    </row>
    <row r="454" spans="30:39">
      <c r="AD454">
        <f t="shared" si="7"/>
        <v>0</v>
      </c>
      <c r="AE454">
        <f t="shared" si="7"/>
        <v>0</v>
      </c>
      <c r="AF454">
        <f t="shared" si="7"/>
        <v>0</v>
      </c>
      <c r="AG454">
        <f t="shared" si="7"/>
        <v>0</v>
      </c>
      <c r="AH454">
        <f t="shared" si="7"/>
        <v>0</v>
      </c>
      <c r="AI454">
        <f t="shared" si="7"/>
        <v>0</v>
      </c>
      <c r="AJ454">
        <f t="shared" si="7"/>
        <v>0</v>
      </c>
      <c r="AK454">
        <f t="shared" si="6"/>
        <v>0</v>
      </c>
      <c r="AL454">
        <f t="shared" si="5"/>
        <v>0</v>
      </c>
      <c r="AM454">
        <f t="shared" si="5"/>
        <v>0</v>
      </c>
    </row>
    <row r="455" spans="30:39">
      <c r="AD455" t="str">
        <f t="shared" si="7"/>
        <v/>
      </c>
      <c r="AE455" t="str">
        <f t="shared" si="7"/>
        <v>kod</v>
      </c>
      <c r="AF455">
        <f t="shared" si="7"/>
        <v>0</v>
      </c>
      <c r="AG455" t="str">
        <f t="shared" si="7"/>
        <v>č.zapasu</v>
      </c>
      <c r="AH455" t="str">
        <f t="shared" si="7"/>
        <v>čas</v>
      </c>
      <c r="AI455" t="str">
        <f t="shared" si="7"/>
        <v>zápas</v>
      </c>
      <c r="AJ455" t="str">
        <f t="shared" si="7"/>
        <v>stôl</v>
      </c>
      <c r="AK455" t="str">
        <f t="shared" si="6"/>
        <v>meno</v>
      </c>
      <c r="AL455" t="str">
        <f t="shared" si="5"/>
        <v>meno</v>
      </c>
      <c r="AM455" t="str">
        <f t="shared" si="5"/>
        <v>rozhodca</v>
      </c>
    </row>
    <row r="456" spans="30:39">
      <c r="AD456">
        <f t="shared" si="7"/>
        <v>0</v>
      </c>
      <c r="AE456" t="str">
        <f t="shared" si="7"/>
        <v>41X2</v>
      </c>
      <c r="AF456" t="str">
        <f t="shared" si="7"/>
        <v>X</v>
      </c>
      <c r="AG456">
        <f t="shared" si="7"/>
        <v>0</v>
      </c>
      <c r="AH456">
        <f t="shared" si="7"/>
        <v>0</v>
      </c>
      <c r="AI456" t="str">
        <f t="shared" si="7"/>
        <v xml:space="preserve"> 2-4</v>
      </c>
      <c r="AJ456">
        <f t="shared" si="7"/>
        <v>0</v>
      </c>
      <c r="AK456" t="e">
        <f t="shared" si="6"/>
        <v>#N/A</v>
      </c>
      <c r="AL456" t="e">
        <f t="shared" si="5"/>
        <v>#N/A</v>
      </c>
      <c r="AM456" t="e">
        <f t="shared" si="5"/>
        <v>#N/A</v>
      </c>
    </row>
    <row r="457" spans="30:39">
      <c r="AD457">
        <f t="shared" si="7"/>
        <v>0</v>
      </c>
      <c r="AE457" t="str">
        <f t="shared" si="7"/>
        <v>42X2</v>
      </c>
      <c r="AF457" t="str">
        <f t="shared" si="7"/>
        <v>X</v>
      </c>
      <c r="AG457">
        <f t="shared" si="7"/>
        <v>0</v>
      </c>
      <c r="AH457">
        <f t="shared" si="7"/>
        <v>0</v>
      </c>
      <c r="AI457" t="str">
        <f t="shared" si="7"/>
        <v xml:space="preserve"> 3-4</v>
      </c>
      <c r="AJ457">
        <f t="shared" si="7"/>
        <v>0</v>
      </c>
      <c r="AK457" t="e">
        <f t="shared" si="6"/>
        <v>#N/A</v>
      </c>
      <c r="AL457" t="e">
        <f t="shared" si="5"/>
        <v>#N/A</v>
      </c>
      <c r="AM457" t="e">
        <f t="shared" si="5"/>
        <v>#N/A</v>
      </c>
    </row>
    <row r="458" spans="30:39">
      <c r="AD458">
        <f t="shared" si="7"/>
        <v>0</v>
      </c>
      <c r="AE458" t="str">
        <f t="shared" si="7"/>
        <v>43X2</v>
      </c>
      <c r="AF458" t="str">
        <f t="shared" si="7"/>
        <v>X</v>
      </c>
      <c r="AG458">
        <f t="shared" si="7"/>
        <v>0</v>
      </c>
      <c r="AH458">
        <f t="shared" si="7"/>
        <v>0</v>
      </c>
      <c r="AI458" t="str">
        <f t="shared" si="7"/>
        <v xml:space="preserve"> 2-3</v>
      </c>
      <c r="AJ458">
        <f t="shared" si="7"/>
        <v>0</v>
      </c>
      <c r="AK458" t="e">
        <f t="shared" si="6"/>
        <v>#N/A</v>
      </c>
      <c r="AL458" t="e">
        <f t="shared" si="5"/>
        <v>#N/A</v>
      </c>
      <c r="AM458" t="e">
        <f t="shared" si="5"/>
        <v>#N/A</v>
      </c>
    </row>
    <row r="459" spans="30:39">
      <c r="AD459">
        <f t="shared" si="7"/>
        <v>0</v>
      </c>
      <c r="AE459">
        <f t="shared" si="7"/>
        <v>0</v>
      </c>
      <c r="AF459">
        <f t="shared" si="7"/>
        <v>0</v>
      </c>
      <c r="AG459">
        <f t="shared" si="7"/>
        <v>0</v>
      </c>
      <c r="AH459">
        <f t="shared" si="7"/>
        <v>0</v>
      </c>
      <c r="AI459">
        <f t="shared" si="7"/>
        <v>0</v>
      </c>
      <c r="AJ459">
        <f t="shared" si="7"/>
        <v>0</v>
      </c>
      <c r="AK459">
        <f t="shared" si="6"/>
        <v>0</v>
      </c>
      <c r="AL459">
        <f t="shared" si="5"/>
        <v>0</v>
      </c>
      <c r="AM459">
        <f t="shared" si="5"/>
        <v>0</v>
      </c>
    </row>
    <row r="460" spans="30:39">
      <c r="AD460">
        <f t="shared" si="7"/>
        <v>0</v>
      </c>
      <c r="AE460">
        <f t="shared" si="7"/>
        <v>0</v>
      </c>
      <c r="AF460">
        <f t="shared" si="7"/>
        <v>0</v>
      </c>
      <c r="AG460">
        <f t="shared" ref="AG460:AM523" si="8">AS160</f>
        <v>0</v>
      </c>
      <c r="AH460">
        <f t="shared" si="8"/>
        <v>0</v>
      </c>
      <c r="AI460">
        <f t="shared" si="8"/>
        <v>0</v>
      </c>
      <c r="AJ460">
        <f t="shared" si="8"/>
        <v>0</v>
      </c>
      <c r="AK460">
        <f t="shared" si="6"/>
        <v>0</v>
      </c>
      <c r="AL460">
        <f t="shared" si="5"/>
        <v>0</v>
      </c>
      <c r="AM460">
        <f t="shared" si="5"/>
        <v>0</v>
      </c>
    </row>
    <row r="461" spans="30:39">
      <c r="AD461" t="str">
        <f t="shared" ref="AD461:AM524" si="9">AP161</f>
        <v/>
      </c>
      <c r="AE461" t="str">
        <f t="shared" si="9"/>
        <v>kod</v>
      </c>
      <c r="AF461">
        <f t="shared" si="9"/>
        <v>0</v>
      </c>
      <c r="AG461" t="str">
        <f t="shared" si="8"/>
        <v>č.zapasu</v>
      </c>
      <c r="AH461" t="str">
        <f t="shared" si="8"/>
        <v>čas</v>
      </c>
      <c r="AI461" t="str">
        <f t="shared" si="8"/>
        <v>zápas</v>
      </c>
      <c r="AJ461" t="str">
        <f t="shared" si="8"/>
        <v>stôl</v>
      </c>
      <c r="AK461" t="str">
        <f t="shared" si="6"/>
        <v>meno</v>
      </c>
      <c r="AL461" t="str">
        <f t="shared" si="5"/>
        <v>meno</v>
      </c>
      <c r="AM461" t="str">
        <f t="shared" si="5"/>
        <v>rozhodca</v>
      </c>
    </row>
    <row r="462" spans="30:39">
      <c r="AD462">
        <f t="shared" si="9"/>
        <v>0</v>
      </c>
      <c r="AE462" t="str">
        <f t="shared" si="9"/>
        <v>41X2</v>
      </c>
      <c r="AF462" t="str">
        <f t="shared" si="9"/>
        <v>X</v>
      </c>
      <c r="AG462">
        <f t="shared" si="8"/>
        <v>0</v>
      </c>
      <c r="AH462">
        <f t="shared" si="8"/>
        <v>0</v>
      </c>
      <c r="AI462" t="str">
        <f t="shared" si="8"/>
        <v xml:space="preserve"> 2-4</v>
      </c>
      <c r="AJ462">
        <f t="shared" si="8"/>
        <v>0</v>
      </c>
      <c r="AK462" t="e">
        <f t="shared" si="6"/>
        <v>#N/A</v>
      </c>
      <c r="AL462" t="e">
        <f t="shared" si="5"/>
        <v>#N/A</v>
      </c>
      <c r="AM462" t="e">
        <f t="shared" si="5"/>
        <v>#N/A</v>
      </c>
    </row>
    <row r="463" spans="30:39">
      <c r="AD463">
        <f t="shared" si="9"/>
        <v>0</v>
      </c>
      <c r="AE463" t="str">
        <f t="shared" si="9"/>
        <v>42X2</v>
      </c>
      <c r="AF463" t="str">
        <f t="shared" si="9"/>
        <v>X</v>
      </c>
      <c r="AG463">
        <f t="shared" si="8"/>
        <v>0</v>
      </c>
      <c r="AH463">
        <f t="shared" si="8"/>
        <v>0</v>
      </c>
      <c r="AI463" t="str">
        <f t="shared" si="8"/>
        <v xml:space="preserve"> 3-4</v>
      </c>
      <c r="AJ463">
        <f t="shared" si="8"/>
        <v>0</v>
      </c>
      <c r="AK463" t="e">
        <f t="shared" si="6"/>
        <v>#N/A</v>
      </c>
      <c r="AL463" t="e">
        <f t="shared" si="5"/>
        <v>#N/A</v>
      </c>
      <c r="AM463" t="e">
        <f t="shared" si="5"/>
        <v>#N/A</v>
      </c>
    </row>
    <row r="464" spans="30:39">
      <c r="AD464">
        <f t="shared" si="9"/>
        <v>0</v>
      </c>
      <c r="AE464" t="str">
        <f t="shared" si="9"/>
        <v>43X2</v>
      </c>
      <c r="AF464" t="str">
        <f t="shared" si="9"/>
        <v>X</v>
      </c>
      <c r="AG464">
        <f t="shared" si="8"/>
        <v>0</v>
      </c>
      <c r="AH464">
        <f t="shared" si="8"/>
        <v>0</v>
      </c>
      <c r="AI464" t="str">
        <f t="shared" si="8"/>
        <v xml:space="preserve"> 2-3</v>
      </c>
      <c r="AJ464">
        <f t="shared" si="8"/>
        <v>0</v>
      </c>
      <c r="AK464" t="e">
        <f t="shared" si="6"/>
        <v>#N/A</v>
      </c>
      <c r="AL464" t="e">
        <f t="shared" si="5"/>
        <v>#N/A</v>
      </c>
      <c r="AM464" t="e">
        <f t="shared" si="5"/>
        <v>#N/A</v>
      </c>
    </row>
    <row r="465" spans="30:39">
      <c r="AD465">
        <f t="shared" si="9"/>
        <v>0</v>
      </c>
      <c r="AE465">
        <f t="shared" si="9"/>
        <v>0</v>
      </c>
      <c r="AF465">
        <f t="shared" si="9"/>
        <v>0</v>
      </c>
      <c r="AG465">
        <f t="shared" si="8"/>
        <v>0</v>
      </c>
      <c r="AH465">
        <f t="shared" si="8"/>
        <v>0</v>
      </c>
      <c r="AI465">
        <f t="shared" si="8"/>
        <v>0</v>
      </c>
      <c r="AJ465">
        <f t="shared" si="8"/>
        <v>0</v>
      </c>
      <c r="AK465">
        <f t="shared" si="6"/>
        <v>0</v>
      </c>
      <c r="AL465">
        <f t="shared" si="5"/>
        <v>0</v>
      </c>
      <c r="AM465">
        <f t="shared" si="5"/>
        <v>0</v>
      </c>
    </row>
    <row r="466" spans="30:39">
      <c r="AD466">
        <f t="shared" si="9"/>
        <v>0</v>
      </c>
      <c r="AE466">
        <f t="shared" si="9"/>
        <v>0</v>
      </c>
      <c r="AF466">
        <f t="shared" si="9"/>
        <v>0</v>
      </c>
      <c r="AG466">
        <f t="shared" si="8"/>
        <v>0</v>
      </c>
      <c r="AH466">
        <f t="shared" si="8"/>
        <v>0</v>
      </c>
      <c r="AI466">
        <f t="shared" si="8"/>
        <v>0</v>
      </c>
      <c r="AJ466">
        <f t="shared" si="8"/>
        <v>0</v>
      </c>
      <c r="AK466">
        <f t="shared" si="6"/>
        <v>0</v>
      </c>
      <c r="AL466">
        <f t="shared" si="5"/>
        <v>0</v>
      </c>
      <c r="AM466">
        <f t="shared" si="5"/>
        <v>0</v>
      </c>
    </row>
    <row r="467" spans="30:39">
      <c r="AD467" t="str">
        <f t="shared" si="9"/>
        <v/>
      </c>
      <c r="AE467" t="str">
        <f t="shared" si="9"/>
        <v>kod</v>
      </c>
      <c r="AF467">
        <f t="shared" si="9"/>
        <v>0</v>
      </c>
      <c r="AG467" t="str">
        <f t="shared" si="8"/>
        <v>č.zapasu</v>
      </c>
      <c r="AH467" t="str">
        <f t="shared" si="8"/>
        <v>čas</v>
      </c>
      <c r="AI467" t="str">
        <f t="shared" si="8"/>
        <v>zápas</v>
      </c>
      <c r="AJ467" t="str">
        <f t="shared" si="8"/>
        <v>stôl</v>
      </c>
      <c r="AK467" t="str">
        <f t="shared" si="6"/>
        <v>meno</v>
      </c>
      <c r="AL467" t="str">
        <f t="shared" si="5"/>
        <v>meno</v>
      </c>
      <c r="AM467" t="str">
        <f t="shared" si="5"/>
        <v>rozhodca</v>
      </c>
    </row>
    <row r="468" spans="30:39">
      <c r="AD468">
        <f t="shared" si="9"/>
        <v>0</v>
      </c>
      <c r="AE468" t="str">
        <f t="shared" si="9"/>
        <v>41X2</v>
      </c>
      <c r="AF468" t="str">
        <f t="shared" si="9"/>
        <v>X</v>
      </c>
      <c r="AG468">
        <f t="shared" si="8"/>
        <v>0</v>
      </c>
      <c r="AH468">
        <f t="shared" si="8"/>
        <v>0</v>
      </c>
      <c r="AI468" t="str">
        <f t="shared" si="8"/>
        <v xml:space="preserve"> 2-4</v>
      </c>
      <c r="AJ468">
        <f t="shared" si="8"/>
        <v>0</v>
      </c>
      <c r="AK468" t="e">
        <f t="shared" si="6"/>
        <v>#N/A</v>
      </c>
      <c r="AL468" t="e">
        <f t="shared" si="5"/>
        <v>#N/A</v>
      </c>
      <c r="AM468" t="e">
        <f t="shared" si="5"/>
        <v>#N/A</v>
      </c>
    </row>
    <row r="469" spans="30:39">
      <c r="AD469">
        <f t="shared" si="9"/>
        <v>0</v>
      </c>
      <c r="AE469" t="str">
        <f t="shared" si="9"/>
        <v>42X2</v>
      </c>
      <c r="AF469" t="str">
        <f t="shared" si="9"/>
        <v>X</v>
      </c>
      <c r="AG469">
        <f t="shared" si="8"/>
        <v>0</v>
      </c>
      <c r="AH469">
        <f t="shared" si="8"/>
        <v>0</v>
      </c>
      <c r="AI469" t="str">
        <f t="shared" si="8"/>
        <v xml:space="preserve"> 3-4</v>
      </c>
      <c r="AJ469">
        <f t="shared" si="8"/>
        <v>0</v>
      </c>
      <c r="AK469" t="e">
        <f t="shared" si="6"/>
        <v>#N/A</v>
      </c>
      <c r="AL469" t="e">
        <f t="shared" si="5"/>
        <v>#N/A</v>
      </c>
      <c r="AM469" t="e">
        <f t="shared" si="5"/>
        <v>#N/A</v>
      </c>
    </row>
    <row r="470" spans="30:39">
      <c r="AD470">
        <f t="shared" si="9"/>
        <v>0</v>
      </c>
      <c r="AE470" t="str">
        <f t="shared" si="9"/>
        <v>43X2</v>
      </c>
      <c r="AF470" t="str">
        <f t="shared" si="9"/>
        <v>X</v>
      </c>
      <c r="AG470">
        <f t="shared" si="8"/>
        <v>0</v>
      </c>
      <c r="AH470">
        <f t="shared" si="8"/>
        <v>0</v>
      </c>
      <c r="AI470" t="str">
        <f t="shared" si="8"/>
        <v xml:space="preserve"> 2-3</v>
      </c>
      <c r="AJ470">
        <f t="shared" si="8"/>
        <v>0</v>
      </c>
      <c r="AK470" t="e">
        <f t="shared" si="6"/>
        <v>#N/A</v>
      </c>
      <c r="AL470" t="e">
        <f t="shared" si="5"/>
        <v>#N/A</v>
      </c>
      <c r="AM470" t="e">
        <f t="shared" si="5"/>
        <v>#N/A</v>
      </c>
    </row>
    <row r="471" spans="30:39">
      <c r="AD471">
        <f t="shared" si="9"/>
        <v>0</v>
      </c>
      <c r="AE471">
        <f t="shared" si="9"/>
        <v>0</v>
      </c>
      <c r="AF471">
        <f t="shared" si="9"/>
        <v>0</v>
      </c>
      <c r="AG471">
        <f t="shared" si="8"/>
        <v>0</v>
      </c>
      <c r="AH471">
        <f t="shared" si="8"/>
        <v>0</v>
      </c>
      <c r="AI471">
        <f t="shared" si="8"/>
        <v>0</v>
      </c>
      <c r="AJ471">
        <f t="shared" si="8"/>
        <v>0</v>
      </c>
      <c r="AK471">
        <f t="shared" si="6"/>
        <v>0</v>
      </c>
      <c r="AL471">
        <f t="shared" si="5"/>
        <v>0</v>
      </c>
      <c r="AM471">
        <f t="shared" si="5"/>
        <v>0</v>
      </c>
    </row>
    <row r="472" spans="30:39">
      <c r="AD472">
        <f t="shared" si="9"/>
        <v>0</v>
      </c>
      <c r="AE472">
        <f t="shared" si="9"/>
        <v>0</v>
      </c>
      <c r="AF472">
        <f t="shared" si="9"/>
        <v>0</v>
      </c>
      <c r="AG472">
        <f t="shared" si="8"/>
        <v>0</v>
      </c>
      <c r="AH472">
        <f t="shared" si="8"/>
        <v>0</v>
      </c>
      <c r="AI472">
        <f t="shared" si="8"/>
        <v>0</v>
      </c>
      <c r="AJ472">
        <f t="shared" si="8"/>
        <v>0</v>
      </c>
      <c r="AK472">
        <f t="shared" si="6"/>
        <v>0</v>
      </c>
      <c r="AL472">
        <f t="shared" si="5"/>
        <v>0</v>
      </c>
      <c r="AM472">
        <f t="shared" si="5"/>
        <v>0</v>
      </c>
    </row>
    <row r="473" spans="30:39">
      <c r="AD473" t="str">
        <f t="shared" si="9"/>
        <v/>
      </c>
      <c r="AE473" t="str">
        <f t="shared" si="9"/>
        <v>kod</v>
      </c>
      <c r="AF473">
        <f t="shared" si="9"/>
        <v>0</v>
      </c>
      <c r="AG473" t="str">
        <f t="shared" si="8"/>
        <v>č.zapasu</v>
      </c>
      <c r="AH473" t="str">
        <f t="shared" si="8"/>
        <v>čas</v>
      </c>
      <c r="AI473" t="str">
        <f t="shared" si="8"/>
        <v>zápas</v>
      </c>
      <c r="AJ473" t="str">
        <f t="shared" si="8"/>
        <v>stôl</v>
      </c>
      <c r="AK473" t="str">
        <f t="shared" si="6"/>
        <v>meno</v>
      </c>
      <c r="AL473" t="str">
        <f t="shared" si="5"/>
        <v>meno</v>
      </c>
      <c r="AM473" t="str">
        <f t="shared" si="5"/>
        <v>rozhodca</v>
      </c>
    </row>
    <row r="474" spans="30:39">
      <c r="AD474">
        <f t="shared" si="9"/>
        <v>0</v>
      </c>
      <c r="AE474" t="str">
        <f t="shared" si="9"/>
        <v>41X2</v>
      </c>
      <c r="AF474" t="str">
        <f t="shared" si="9"/>
        <v>X</v>
      </c>
      <c r="AG474">
        <f t="shared" si="8"/>
        <v>0</v>
      </c>
      <c r="AH474">
        <f t="shared" si="8"/>
        <v>0</v>
      </c>
      <c r="AI474" t="str">
        <f t="shared" si="8"/>
        <v xml:space="preserve"> 2-4</v>
      </c>
      <c r="AJ474">
        <f t="shared" si="8"/>
        <v>0</v>
      </c>
      <c r="AK474" t="e">
        <f t="shared" si="6"/>
        <v>#N/A</v>
      </c>
      <c r="AL474" t="e">
        <f t="shared" si="5"/>
        <v>#N/A</v>
      </c>
      <c r="AM474" t="e">
        <f t="shared" si="5"/>
        <v>#N/A</v>
      </c>
    </row>
    <row r="475" spans="30:39">
      <c r="AD475">
        <f t="shared" si="9"/>
        <v>0</v>
      </c>
      <c r="AE475" t="str">
        <f t="shared" si="9"/>
        <v>42X2</v>
      </c>
      <c r="AF475" t="str">
        <f t="shared" si="9"/>
        <v>X</v>
      </c>
      <c r="AG475">
        <f t="shared" si="8"/>
        <v>0</v>
      </c>
      <c r="AH475">
        <f t="shared" si="8"/>
        <v>0</v>
      </c>
      <c r="AI475" t="str">
        <f t="shared" si="8"/>
        <v xml:space="preserve"> 3-4</v>
      </c>
      <c r="AJ475">
        <f t="shared" si="8"/>
        <v>0</v>
      </c>
      <c r="AK475" t="e">
        <f t="shared" si="6"/>
        <v>#N/A</v>
      </c>
      <c r="AL475" t="e">
        <f t="shared" si="5"/>
        <v>#N/A</v>
      </c>
      <c r="AM475" t="e">
        <f t="shared" si="5"/>
        <v>#N/A</v>
      </c>
    </row>
    <row r="476" spans="30:39">
      <c r="AD476">
        <f t="shared" si="9"/>
        <v>0</v>
      </c>
      <c r="AE476" t="str">
        <f t="shared" si="9"/>
        <v>43X2</v>
      </c>
      <c r="AF476" t="str">
        <f t="shared" si="9"/>
        <v>X</v>
      </c>
      <c r="AG476">
        <f t="shared" si="8"/>
        <v>0</v>
      </c>
      <c r="AH476">
        <f t="shared" si="8"/>
        <v>0</v>
      </c>
      <c r="AI476" t="str">
        <f t="shared" si="8"/>
        <v xml:space="preserve"> 2-3</v>
      </c>
      <c r="AJ476">
        <f t="shared" si="8"/>
        <v>0</v>
      </c>
      <c r="AK476" t="e">
        <f t="shared" si="6"/>
        <v>#N/A</v>
      </c>
      <c r="AL476" t="e">
        <f t="shared" si="6"/>
        <v>#N/A</v>
      </c>
      <c r="AM476" t="e">
        <f t="shared" si="6"/>
        <v>#N/A</v>
      </c>
    </row>
    <row r="477" spans="30:39">
      <c r="AD477">
        <f t="shared" si="9"/>
        <v>0</v>
      </c>
      <c r="AE477">
        <f t="shared" si="9"/>
        <v>0</v>
      </c>
      <c r="AF477">
        <f t="shared" si="9"/>
        <v>0</v>
      </c>
      <c r="AG477">
        <f t="shared" si="8"/>
        <v>0</v>
      </c>
      <c r="AH477">
        <f t="shared" si="8"/>
        <v>0</v>
      </c>
      <c r="AI477">
        <f t="shared" si="8"/>
        <v>0</v>
      </c>
      <c r="AJ477">
        <f t="shared" si="8"/>
        <v>0</v>
      </c>
      <c r="AK477">
        <f t="shared" si="6"/>
        <v>0</v>
      </c>
      <c r="AL477">
        <f t="shared" si="6"/>
        <v>0</v>
      </c>
      <c r="AM477">
        <f t="shared" si="6"/>
        <v>0</v>
      </c>
    </row>
    <row r="478" spans="30:39">
      <c r="AD478">
        <f t="shared" si="9"/>
        <v>0</v>
      </c>
      <c r="AE478">
        <f t="shared" si="9"/>
        <v>0</v>
      </c>
      <c r="AF478">
        <f t="shared" si="9"/>
        <v>0</v>
      </c>
      <c r="AG478">
        <f t="shared" si="8"/>
        <v>0</v>
      </c>
      <c r="AH478">
        <f t="shared" si="8"/>
        <v>0</v>
      </c>
      <c r="AI478">
        <f t="shared" si="8"/>
        <v>0</v>
      </c>
      <c r="AJ478">
        <f t="shared" si="8"/>
        <v>0</v>
      </c>
      <c r="AK478">
        <f t="shared" si="6"/>
        <v>0</v>
      </c>
      <c r="AL478">
        <f t="shared" si="6"/>
        <v>0</v>
      </c>
      <c r="AM478">
        <f t="shared" si="6"/>
        <v>0</v>
      </c>
    </row>
    <row r="479" spans="30:39">
      <c r="AD479" t="str">
        <f t="shared" si="9"/>
        <v/>
      </c>
      <c r="AE479" t="str">
        <f t="shared" si="9"/>
        <v>kod</v>
      </c>
      <c r="AF479">
        <f t="shared" si="9"/>
        <v>0</v>
      </c>
      <c r="AG479" t="str">
        <f t="shared" si="8"/>
        <v>č.zapasu</v>
      </c>
      <c r="AH479" t="str">
        <f t="shared" si="8"/>
        <v>čas</v>
      </c>
      <c r="AI479" t="str">
        <f t="shared" si="8"/>
        <v>zápas</v>
      </c>
      <c r="AJ479" t="str">
        <f t="shared" si="8"/>
        <v>stôl</v>
      </c>
      <c r="AK479" t="str">
        <f t="shared" si="6"/>
        <v>meno</v>
      </c>
      <c r="AL479" t="str">
        <f t="shared" si="6"/>
        <v>meno</v>
      </c>
      <c r="AM479" t="str">
        <f t="shared" si="6"/>
        <v>rozhodca</v>
      </c>
    </row>
    <row r="480" spans="30:39">
      <c r="AD480">
        <f t="shared" si="9"/>
        <v>0</v>
      </c>
      <c r="AE480" t="str">
        <f t="shared" si="9"/>
        <v>41X2</v>
      </c>
      <c r="AF480" t="str">
        <f t="shared" si="9"/>
        <v>X</v>
      </c>
      <c r="AG480">
        <f t="shared" si="8"/>
        <v>0</v>
      </c>
      <c r="AH480">
        <f t="shared" si="8"/>
        <v>0</v>
      </c>
      <c r="AI480" t="str">
        <f t="shared" si="8"/>
        <v xml:space="preserve"> 2-4</v>
      </c>
      <c r="AJ480">
        <f t="shared" si="8"/>
        <v>0</v>
      </c>
      <c r="AK480" t="e">
        <f t="shared" si="6"/>
        <v>#N/A</v>
      </c>
      <c r="AL480" t="e">
        <f t="shared" si="6"/>
        <v>#N/A</v>
      </c>
      <c r="AM480" t="e">
        <f t="shared" si="6"/>
        <v>#N/A</v>
      </c>
    </row>
    <row r="481" spans="30:39">
      <c r="AD481">
        <f t="shared" si="9"/>
        <v>0</v>
      </c>
      <c r="AE481" t="str">
        <f t="shared" si="9"/>
        <v>42X2</v>
      </c>
      <c r="AF481" t="str">
        <f t="shared" si="9"/>
        <v>X</v>
      </c>
      <c r="AG481">
        <f t="shared" si="8"/>
        <v>0</v>
      </c>
      <c r="AH481">
        <f t="shared" si="8"/>
        <v>0</v>
      </c>
      <c r="AI481" t="str">
        <f t="shared" si="8"/>
        <v xml:space="preserve"> 3-4</v>
      </c>
      <c r="AJ481">
        <f t="shared" si="8"/>
        <v>0</v>
      </c>
      <c r="AK481" t="e">
        <f t="shared" si="6"/>
        <v>#N/A</v>
      </c>
      <c r="AL481" t="e">
        <f t="shared" si="6"/>
        <v>#N/A</v>
      </c>
      <c r="AM481" t="e">
        <f t="shared" si="6"/>
        <v>#N/A</v>
      </c>
    </row>
    <row r="482" spans="30:39">
      <c r="AD482">
        <f t="shared" si="9"/>
        <v>0</v>
      </c>
      <c r="AE482" t="str">
        <f t="shared" si="9"/>
        <v>43X2</v>
      </c>
      <c r="AF482" t="str">
        <f t="shared" si="9"/>
        <v>X</v>
      </c>
      <c r="AG482">
        <f t="shared" si="8"/>
        <v>0</v>
      </c>
      <c r="AH482">
        <f t="shared" si="8"/>
        <v>0</v>
      </c>
      <c r="AI482" t="str">
        <f t="shared" si="8"/>
        <v xml:space="preserve"> 2-3</v>
      </c>
      <c r="AJ482">
        <f t="shared" si="8"/>
        <v>0</v>
      </c>
      <c r="AK482" t="e">
        <f t="shared" si="6"/>
        <v>#N/A</v>
      </c>
      <c r="AL482" t="e">
        <f t="shared" si="6"/>
        <v>#N/A</v>
      </c>
      <c r="AM482" t="e">
        <f t="shared" si="6"/>
        <v>#N/A</v>
      </c>
    </row>
    <row r="483" spans="30:39">
      <c r="AD483">
        <f t="shared" si="9"/>
        <v>0</v>
      </c>
      <c r="AE483">
        <f t="shared" si="9"/>
        <v>0</v>
      </c>
      <c r="AF483">
        <f t="shared" si="9"/>
        <v>0</v>
      </c>
      <c r="AG483">
        <f t="shared" si="8"/>
        <v>0</v>
      </c>
      <c r="AH483">
        <f t="shared" si="8"/>
        <v>0</v>
      </c>
      <c r="AI483">
        <f t="shared" si="8"/>
        <v>0</v>
      </c>
      <c r="AJ483">
        <f t="shared" si="8"/>
        <v>0</v>
      </c>
      <c r="AK483">
        <f t="shared" si="6"/>
        <v>0</v>
      </c>
      <c r="AL483">
        <f t="shared" si="6"/>
        <v>0</v>
      </c>
      <c r="AM483">
        <f t="shared" si="6"/>
        <v>0</v>
      </c>
    </row>
    <row r="484" spans="30:39">
      <c r="AD484">
        <f t="shared" si="9"/>
        <v>0</v>
      </c>
      <c r="AE484">
        <f t="shared" si="9"/>
        <v>0</v>
      </c>
      <c r="AF484">
        <f t="shared" si="9"/>
        <v>0</v>
      </c>
      <c r="AG484">
        <f t="shared" si="8"/>
        <v>0</v>
      </c>
      <c r="AH484">
        <f t="shared" si="8"/>
        <v>0</v>
      </c>
      <c r="AI484">
        <f t="shared" si="8"/>
        <v>0</v>
      </c>
      <c r="AJ484">
        <f t="shared" si="8"/>
        <v>0</v>
      </c>
      <c r="AK484">
        <f t="shared" si="6"/>
        <v>0</v>
      </c>
      <c r="AL484">
        <f t="shared" si="6"/>
        <v>0</v>
      </c>
      <c r="AM484">
        <f t="shared" si="6"/>
        <v>0</v>
      </c>
    </row>
    <row r="485" spans="30:39">
      <c r="AD485" t="str">
        <f t="shared" si="9"/>
        <v/>
      </c>
      <c r="AE485" t="str">
        <f t="shared" si="9"/>
        <v>kod</v>
      </c>
      <c r="AF485">
        <f t="shared" si="9"/>
        <v>0</v>
      </c>
      <c r="AG485" t="str">
        <f t="shared" si="8"/>
        <v>č.zapasu</v>
      </c>
      <c r="AH485" t="str">
        <f t="shared" si="8"/>
        <v>čas</v>
      </c>
      <c r="AI485" t="str">
        <f t="shared" si="8"/>
        <v>zápas</v>
      </c>
      <c r="AJ485" t="str">
        <f t="shared" si="8"/>
        <v>stôl</v>
      </c>
      <c r="AK485" t="str">
        <f t="shared" si="6"/>
        <v>meno</v>
      </c>
      <c r="AL485" t="str">
        <f t="shared" si="6"/>
        <v>meno</v>
      </c>
      <c r="AM485" t="str">
        <f t="shared" si="6"/>
        <v>rozhodca</v>
      </c>
    </row>
    <row r="486" spans="30:39">
      <c r="AD486">
        <f t="shared" si="9"/>
        <v>0</v>
      </c>
      <c r="AE486" t="str">
        <f t="shared" si="9"/>
        <v>41X2</v>
      </c>
      <c r="AF486" t="str">
        <f t="shared" si="9"/>
        <v>X</v>
      </c>
      <c r="AG486">
        <f t="shared" si="8"/>
        <v>0</v>
      </c>
      <c r="AH486">
        <f t="shared" si="8"/>
        <v>0</v>
      </c>
      <c r="AI486" t="str">
        <f t="shared" si="8"/>
        <v xml:space="preserve"> 2-4</v>
      </c>
      <c r="AJ486">
        <f t="shared" si="8"/>
        <v>0</v>
      </c>
      <c r="AK486" t="e">
        <f t="shared" si="6"/>
        <v>#N/A</v>
      </c>
      <c r="AL486" t="e">
        <f t="shared" si="6"/>
        <v>#N/A</v>
      </c>
      <c r="AM486" t="e">
        <f t="shared" si="6"/>
        <v>#N/A</v>
      </c>
    </row>
    <row r="487" spans="30:39">
      <c r="AD487">
        <f t="shared" si="9"/>
        <v>0</v>
      </c>
      <c r="AE487" t="str">
        <f t="shared" si="9"/>
        <v>42X2</v>
      </c>
      <c r="AF487" t="str">
        <f t="shared" si="9"/>
        <v>X</v>
      </c>
      <c r="AG487">
        <f t="shared" si="8"/>
        <v>0</v>
      </c>
      <c r="AH487">
        <f t="shared" si="8"/>
        <v>0</v>
      </c>
      <c r="AI487" t="str">
        <f t="shared" si="8"/>
        <v xml:space="preserve"> 3-4</v>
      </c>
      <c r="AJ487">
        <f t="shared" si="8"/>
        <v>0</v>
      </c>
      <c r="AK487" t="e">
        <f t="shared" si="8"/>
        <v>#N/A</v>
      </c>
      <c r="AL487" t="e">
        <f t="shared" si="8"/>
        <v>#N/A</v>
      </c>
      <c r="AM487" t="e">
        <f t="shared" si="8"/>
        <v>#N/A</v>
      </c>
    </row>
    <row r="488" spans="30:39">
      <c r="AD488">
        <f t="shared" si="9"/>
        <v>0</v>
      </c>
      <c r="AE488" t="str">
        <f t="shared" si="9"/>
        <v>43X2</v>
      </c>
      <c r="AF488" t="str">
        <f t="shared" si="9"/>
        <v>X</v>
      </c>
      <c r="AG488">
        <f t="shared" si="8"/>
        <v>0</v>
      </c>
      <c r="AH488">
        <f t="shared" si="8"/>
        <v>0</v>
      </c>
      <c r="AI488" t="str">
        <f t="shared" si="8"/>
        <v xml:space="preserve"> 2-3</v>
      </c>
      <c r="AJ488">
        <f t="shared" si="8"/>
        <v>0</v>
      </c>
      <c r="AK488" t="e">
        <f t="shared" si="8"/>
        <v>#N/A</v>
      </c>
      <c r="AL488" t="e">
        <f t="shared" si="8"/>
        <v>#N/A</v>
      </c>
      <c r="AM488" t="e">
        <f t="shared" si="8"/>
        <v>#N/A</v>
      </c>
    </row>
    <row r="489" spans="30:39">
      <c r="AD489">
        <f t="shared" si="9"/>
        <v>0</v>
      </c>
      <c r="AE489">
        <f t="shared" si="9"/>
        <v>0</v>
      </c>
      <c r="AF489">
        <f t="shared" si="9"/>
        <v>0</v>
      </c>
      <c r="AG489">
        <f t="shared" si="8"/>
        <v>0</v>
      </c>
      <c r="AH489">
        <f t="shared" si="8"/>
        <v>0</v>
      </c>
      <c r="AI489">
        <f t="shared" si="8"/>
        <v>0</v>
      </c>
      <c r="AJ489">
        <f t="shared" si="8"/>
        <v>0</v>
      </c>
      <c r="AK489">
        <f t="shared" si="8"/>
        <v>0</v>
      </c>
      <c r="AL489">
        <f t="shared" si="8"/>
        <v>0</v>
      </c>
      <c r="AM489">
        <f t="shared" si="8"/>
        <v>0</v>
      </c>
    </row>
    <row r="490" spans="30:39">
      <c r="AD490">
        <f t="shared" si="9"/>
        <v>0</v>
      </c>
      <c r="AE490">
        <f t="shared" si="9"/>
        <v>0</v>
      </c>
      <c r="AF490">
        <f t="shared" si="9"/>
        <v>0</v>
      </c>
      <c r="AG490">
        <f t="shared" si="8"/>
        <v>0</v>
      </c>
      <c r="AH490">
        <f t="shared" si="8"/>
        <v>0</v>
      </c>
      <c r="AI490">
        <f t="shared" si="8"/>
        <v>0</v>
      </c>
      <c r="AJ490">
        <f t="shared" si="8"/>
        <v>0</v>
      </c>
      <c r="AK490">
        <f t="shared" si="8"/>
        <v>0</v>
      </c>
      <c r="AL490">
        <f t="shared" si="8"/>
        <v>0</v>
      </c>
      <c r="AM490">
        <f t="shared" si="8"/>
        <v>0</v>
      </c>
    </row>
    <row r="491" spans="30:39">
      <c r="AD491" t="str">
        <f t="shared" si="9"/>
        <v/>
      </c>
      <c r="AE491" t="str">
        <f t="shared" si="9"/>
        <v>kod</v>
      </c>
      <c r="AF491">
        <f t="shared" si="9"/>
        <v>0</v>
      </c>
      <c r="AG491" t="str">
        <f t="shared" si="8"/>
        <v>č.zapasu</v>
      </c>
      <c r="AH491" t="str">
        <f t="shared" si="8"/>
        <v>čas</v>
      </c>
      <c r="AI491" t="str">
        <f t="shared" si="8"/>
        <v>zápas</v>
      </c>
      <c r="AJ491" t="str">
        <f t="shared" si="8"/>
        <v>stôl</v>
      </c>
      <c r="AK491" t="str">
        <f t="shared" si="8"/>
        <v>meno</v>
      </c>
      <c r="AL491" t="str">
        <f t="shared" si="8"/>
        <v>meno</v>
      </c>
      <c r="AM491" t="str">
        <f t="shared" si="8"/>
        <v>rozhodca</v>
      </c>
    </row>
    <row r="492" spans="30:39">
      <c r="AD492">
        <f t="shared" si="9"/>
        <v>0</v>
      </c>
      <c r="AE492" t="str">
        <f t="shared" si="9"/>
        <v>41X2</v>
      </c>
      <c r="AF492" t="str">
        <f t="shared" si="9"/>
        <v>X</v>
      </c>
      <c r="AG492">
        <f t="shared" si="8"/>
        <v>0</v>
      </c>
      <c r="AH492">
        <f t="shared" si="8"/>
        <v>0</v>
      </c>
      <c r="AI492" t="str">
        <f t="shared" si="8"/>
        <v xml:space="preserve"> 2-4</v>
      </c>
      <c r="AJ492">
        <f t="shared" si="8"/>
        <v>0</v>
      </c>
      <c r="AK492" t="e">
        <f t="shared" si="8"/>
        <v>#N/A</v>
      </c>
      <c r="AL492" t="e">
        <f t="shared" si="8"/>
        <v>#N/A</v>
      </c>
      <c r="AM492" t="e">
        <f t="shared" si="8"/>
        <v>#N/A</v>
      </c>
    </row>
    <row r="493" spans="30:39">
      <c r="AD493">
        <f t="shared" si="9"/>
        <v>0</v>
      </c>
      <c r="AE493" t="str">
        <f t="shared" si="9"/>
        <v>42X2</v>
      </c>
      <c r="AF493" t="str">
        <f t="shared" si="9"/>
        <v>X</v>
      </c>
      <c r="AG493">
        <f t="shared" si="8"/>
        <v>0</v>
      </c>
      <c r="AH493">
        <f t="shared" si="8"/>
        <v>0</v>
      </c>
      <c r="AI493" t="str">
        <f t="shared" si="8"/>
        <v xml:space="preserve"> 3-4</v>
      </c>
      <c r="AJ493">
        <f t="shared" si="8"/>
        <v>0</v>
      </c>
      <c r="AK493" t="e">
        <f t="shared" si="8"/>
        <v>#N/A</v>
      </c>
      <c r="AL493" t="e">
        <f t="shared" si="8"/>
        <v>#N/A</v>
      </c>
      <c r="AM493" t="e">
        <f t="shared" si="8"/>
        <v>#N/A</v>
      </c>
    </row>
    <row r="494" spans="30:39">
      <c r="AD494">
        <f t="shared" si="9"/>
        <v>0</v>
      </c>
      <c r="AE494" t="str">
        <f t="shared" si="9"/>
        <v>43X2</v>
      </c>
      <c r="AF494" t="str">
        <f t="shared" si="9"/>
        <v>X</v>
      </c>
      <c r="AG494">
        <f t="shared" si="8"/>
        <v>0</v>
      </c>
      <c r="AH494">
        <f t="shared" si="8"/>
        <v>0</v>
      </c>
      <c r="AI494" t="str">
        <f t="shared" si="8"/>
        <v xml:space="preserve"> 2-3</v>
      </c>
      <c r="AJ494">
        <f t="shared" si="8"/>
        <v>0</v>
      </c>
      <c r="AK494" t="e">
        <f t="shared" si="8"/>
        <v>#N/A</v>
      </c>
      <c r="AL494" t="e">
        <f t="shared" si="8"/>
        <v>#N/A</v>
      </c>
      <c r="AM494" t="e">
        <f t="shared" si="8"/>
        <v>#N/A</v>
      </c>
    </row>
    <row r="495" spans="30:39">
      <c r="AD495">
        <f t="shared" si="9"/>
        <v>0</v>
      </c>
      <c r="AE495">
        <f t="shared" si="9"/>
        <v>0</v>
      </c>
      <c r="AF495">
        <f t="shared" si="9"/>
        <v>0</v>
      </c>
      <c r="AG495">
        <f t="shared" si="8"/>
        <v>0</v>
      </c>
      <c r="AH495">
        <f t="shared" si="8"/>
        <v>0</v>
      </c>
      <c r="AI495">
        <f t="shared" si="8"/>
        <v>0</v>
      </c>
      <c r="AJ495">
        <f t="shared" si="8"/>
        <v>0</v>
      </c>
      <c r="AK495">
        <f t="shared" si="8"/>
        <v>0</v>
      </c>
      <c r="AL495">
        <f t="shared" si="8"/>
        <v>0</v>
      </c>
      <c r="AM495">
        <f t="shared" si="8"/>
        <v>0</v>
      </c>
    </row>
    <row r="496" spans="30:39">
      <c r="AD496">
        <f t="shared" si="9"/>
        <v>0</v>
      </c>
      <c r="AE496">
        <f t="shared" si="9"/>
        <v>0</v>
      </c>
      <c r="AF496">
        <f t="shared" si="9"/>
        <v>0</v>
      </c>
      <c r="AG496">
        <f t="shared" si="8"/>
        <v>0</v>
      </c>
      <c r="AH496">
        <f t="shared" si="8"/>
        <v>0</v>
      </c>
      <c r="AI496">
        <f t="shared" si="8"/>
        <v>0</v>
      </c>
      <c r="AJ496">
        <f t="shared" si="8"/>
        <v>0</v>
      </c>
      <c r="AK496">
        <f t="shared" si="8"/>
        <v>0</v>
      </c>
      <c r="AL496">
        <f t="shared" si="8"/>
        <v>0</v>
      </c>
      <c r="AM496">
        <f t="shared" si="8"/>
        <v>0</v>
      </c>
    </row>
    <row r="497" spans="30:39">
      <c r="AD497" t="str">
        <f t="shared" si="9"/>
        <v/>
      </c>
      <c r="AE497" t="str">
        <f t="shared" si="9"/>
        <v>kod</v>
      </c>
      <c r="AF497">
        <f t="shared" si="9"/>
        <v>0</v>
      </c>
      <c r="AG497" t="str">
        <f t="shared" si="8"/>
        <v>č.zapasu</v>
      </c>
      <c r="AH497" t="str">
        <f t="shared" si="8"/>
        <v>čas</v>
      </c>
      <c r="AI497" t="str">
        <f t="shared" si="8"/>
        <v>zápas</v>
      </c>
      <c r="AJ497" t="str">
        <f t="shared" si="8"/>
        <v>stôl</v>
      </c>
      <c r="AK497" t="str">
        <f t="shared" si="8"/>
        <v>meno</v>
      </c>
      <c r="AL497" t="str">
        <f t="shared" si="8"/>
        <v>meno</v>
      </c>
      <c r="AM497" t="str">
        <f t="shared" si="8"/>
        <v>rozhodca</v>
      </c>
    </row>
    <row r="498" spans="30:39">
      <c r="AD498">
        <f t="shared" si="9"/>
        <v>0</v>
      </c>
      <c r="AE498" t="str">
        <f t="shared" si="9"/>
        <v>41X2</v>
      </c>
      <c r="AF498" t="str">
        <f t="shared" si="9"/>
        <v>X</v>
      </c>
      <c r="AG498">
        <f t="shared" si="8"/>
        <v>0</v>
      </c>
      <c r="AH498">
        <f t="shared" si="8"/>
        <v>0</v>
      </c>
      <c r="AI498" t="str">
        <f t="shared" si="8"/>
        <v xml:space="preserve"> 2-4</v>
      </c>
      <c r="AJ498">
        <f t="shared" si="8"/>
        <v>0</v>
      </c>
      <c r="AK498" t="e">
        <f t="shared" si="8"/>
        <v>#N/A</v>
      </c>
      <c r="AL498" t="e">
        <f t="shared" si="8"/>
        <v>#N/A</v>
      </c>
      <c r="AM498" t="e">
        <f t="shared" si="8"/>
        <v>#N/A</v>
      </c>
    </row>
    <row r="499" spans="30:39">
      <c r="AD499">
        <f t="shared" si="9"/>
        <v>0</v>
      </c>
      <c r="AE499" t="str">
        <f t="shared" si="9"/>
        <v>42X2</v>
      </c>
      <c r="AF499" t="str">
        <f t="shared" si="9"/>
        <v>X</v>
      </c>
      <c r="AG499">
        <f t="shared" si="8"/>
        <v>0</v>
      </c>
      <c r="AH499">
        <f t="shared" si="8"/>
        <v>0</v>
      </c>
      <c r="AI499" t="str">
        <f t="shared" si="8"/>
        <v xml:space="preserve"> 3-4</v>
      </c>
      <c r="AJ499">
        <f t="shared" si="8"/>
        <v>0</v>
      </c>
      <c r="AK499" t="e">
        <f t="shared" si="8"/>
        <v>#N/A</v>
      </c>
      <c r="AL499" t="e">
        <f t="shared" si="8"/>
        <v>#N/A</v>
      </c>
      <c r="AM499" t="e">
        <f t="shared" si="8"/>
        <v>#N/A</v>
      </c>
    </row>
    <row r="500" spans="30:39">
      <c r="AD500">
        <f t="shared" si="9"/>
        <v>0</v>
      </c>
      <c r="AE500" t="str">
        <f t="shared" si="9"/>
        <v>43X2</v>
      </c>
      <c r="AF500" t="str">
        <f t="shared" si="9"/>
        <v>X</v>
      </c>
      <c r="AG500">
        <f t="shared" si="8"/>
        <v>0</v>
      </c>
      <c r="AH500">
        <f t="shared" si="8"/>
        <v>0</v>
      </c>
      <c r="AI500" t="str">
        <f t="shared" si="8"/>
        <v xml:space="preserve"> 2-3</v>
      </c>
      <c r="AJ500">
        <f t="shared" si="8"/>
        <v>0</v>
      </c>
      <c r="AK500" t="e">
        <f t="shared" si="8"/>
        <v>#N/A</v>
      </c>
      <c r="AL500" t="e">
        <f t="shared" si="8"/>
        <v>#N/A</v>
      </c>
      <c r="AM500" t="e">
        <f t="shared" si="8"/>
        <v>#N/A</v>
      </c>
    </row>
    <row r="501" spans="30:39">
      <c r="AD501">
        <f t="shared" si="9"/>
        <v>0</v>
      </c>
      <c r="AE501">
        <f t="shared" si="9"/>
        <v>0</v>
      </c>
      <c r="AF501">
        <f t="shared" si="9"/>
        <v>0</v>
      </c>
      <c r="AG501">
        <f t="shared" si="8"/>
        <v>0</v>
      </c>
      <c r="AH501">
        <f t="shared" si="8"/>
        <v>0</v>
      </c>
      <c r="AI501">
        <f t="shared" si="8"/>
        <v>0</v>
      </c>
      <c r="AJ501">
        <f t="shared" si="8"/>
        <v>0</v>
      </c>
      <c r="AK501">
        <f t="shared" si="8"/>
        <v>0</v>
      </c>
      <c r="AL501">
        <f t="shared" si="8"/>
        <v>0</v>
      </c>
      <c r="AM501">
        <f t="shared" si="8"/>
        <v>0</v>
      </c>
    </row>
    <row r="502" spans="30:39">
      <c r="AD502">
        <f t="shared" si="9"/>
        <v>0</v>
      </c>
      <c r="AE502">
        <f t="shared" si="9"/>
        <v>0</v>
      </c>
      <c r="AF502">
        <f t="shared" si="9"/>
        <v>0</v>
      </c>
      <c r="AG502">
        <f t="shared" si="8"/>
        <v>0</v>
      </c>
      <c r="AH502">
        <f t="shared" si="8"/>
        <v>0</v>
      </c>
      <c r="AI502">
        <f t="shared" si="8"/>
        <v>0</v>
      </c>
      <c r="AJ502">
        <f t="shared" si="8"/>
        <v>0</v>
      </c>
      <c r="AK502">
        <f t="shared" si="8"/>
        <v>0</v>
      </c>
      <c r="AL502">
        <f t="shared" si="8"/>
        <v>0</v>
      </c>
      <c r="AM502">
        <f t="shared" si="8"/>
        <v>0</v>
      </c>
    </row>
    <row r="503" spans="30:39">
      <c r="AD503" t="str">
        <f t="shared" si="9"/>
        <v/>
      </c>
      <c r="AE503" t="str">
        <f t="shared" si="9"/>
        <v>kod</v>
      </c>
      <c r="AF503">
        <f t="shared" si="9"/>
        <v>0</v>
      </c>
      <c r="AG503" t="str">
        <f t="shared" si="8"/>
        <v>č.zapasu</v>
      </c>
      <c r="AH503" t="str">
        <f t="shared" si="8"/>
        <v>čas</v>
      </c>
      <c r="AI503" t="str">
        <f t="shared" si="8"/>
        <v>zápas</v>
      </c>
      <c r="AJ503" t="str">
        <f t="shared" si="8"/>
        <v>stôl</v>
      </c>
      <c r="AK503" t="str">
        <f t="shared" si="8"/>
        <v>meno</v>
      </c>
      <c r="AL503" t="str">
        <f t="shared" si="8"/>
        <v>meno</v>
      </c>
      <c r="AM503" t="str">
        <f t="shared" si="8"/>
        <v>rozhodca</v>
      </c>
    </row>
    <row r="504" spans="30:39">
      <c r="AD504">
        <f t="shared" si="9"/>
        <v>0</v>
      </c>
      <c r="AE504" t="str">
        <f t="shared" si="9"/>
        <v>41X2</v>
      </c>
      <c r="AF504" t="str">
        <f t="shared" si="9"/>
        <v>X</v>
      </c>
      <c r="AG504">
        <f t="shared" si="8"/>
        <v>0</v>
      </c>
      <c r="AH504">
        <f t="shared" si="8"/>
        <v>0</v>
      </c>
      <c r="AI504" t="str">
        <f t="shared" si="8"/>
        <v xml:space="preserve"> 2-4</v>
      </c>
      <c r="AJ504">
        <f t="shared" si="8"/>
        <v>0</v>
      </c>
      <c r="AK504" t="e">
        <f t="shared" si="8"/>
        <v>#N/A</v>
      </c>
      <c r="AL504" t="e">
        <f t="shared" si="8"/>
        <v>#N/A</v>
      </c>
      <c r="AM504" t="e">
        <f t="shared" si="8"/>
        <v>#N/A</v>
      </c>
    </row>
    <row r="505" spans="30:39">
      <c r="AD505">
        <f t="shared" si="9"/>
        <v>0</v>
      </c>
      <c r="AE505" t="str">
        <f t="shared" si="9"/>
        <v>42X2</v>
      </c>
      <c r="AF505" t="str">
        <f t="shared" si="9"/>
        <v>X</v>
      </c>
      <c r="AG505">
        <f t="shared" si="8"/>
        <v>0</v>
      </c>
      <c r="AH505">
        <f t="shared" si="8"/>
        <v>0</v>
      </c>
      <c r="AI505" t="str">
        <f t="shared" si="8"/>
        <v xml:space="preserve"> 3-4</v>
      </c>
      <c r="AJ505">
        <f t="shared" si="8"/>
        <v>0</v>
      </c>
      <c r="AK505" t="e">
        <f t="shared" si="8"/>
        <v>#N/A</v>
      </c>
      <c r="AL505" t="e">
        <f t="shared" si="8"/>
        <v>#N/A</v>
      </c>
      <c r="AM505" t="e">
        <f t="shared" si="8"/>
        <v>#N/A</v>
      </c>
    </row>
    <row r="506" spans="30:39">
      <c r="AD506">
        <f t="shared" si="9"/>
        <v>0</v>
      </c>
      <c r="AE506" t="str">
        <f t="shared" si="9"/>
        <v>43X2</v>
      </c>
      <c r="AF506" t="str">
        <f t="shared" si="9"/>
        <v>X</v>
      </c>
      <c r="AG506">
        <f t="shared" si="8"/>
        <v>0</v>
      </c>
      <c r="AH506">
        <f t="shared" si="8"/>
        <v>0</v>
      </c>
      <c r="AI506" t="str">
        <f t="shared" si="8"/>
        <v xml:space="preserve"> 2-3</v>
      </c>
      <c r="AJ506">
        <f t="shared" si="8"/>
        <v>0</v>
      </c>
      <c r="AK506" t="e">
        <f t="shared" si="8"/>
        <v>#N/A</v>
      </c>
      <c r="AL506" t="e">
        <f t="shared" si="8"/>
        <v>#N/A</v>
      </c>
      <c r="AM506" t="e">
        <f t="shared" si="8"/>
        <v>#N/A</v>
      </c>
    </row>
    <row r="507" spans="30:39">
      <c r="AD507">
        <f t="shared" si="9"/>
        <v>0</v>
      </c>
      <c r="AE507">
        <f t="shared" si="9"/>
        <v>0</v>
      </c>
      <c r="AF507">
        <f t="shared" si="9"/>
        <v>0</v>
      </c>
      <c r="AG507">
        <f t="shared" si="8"/>
        <v>0</v>
      </c>
      <c r="AH507">
        <f t="shared" si="8"/>
        <v>0</v>
      </c>
      <c r="AI507">
        <f t="shared" si="8"/>
        <v>0</v>
      </c>
      <c r="AJ507">
        <f t="shared" si="8"/>
        <v>0</v>
      </c>
      <c r="AK507">
        <f t="shared" si="8"/>
        <v>0</v>
      </c>
      <c r="AL507">
        <f t="shared" si="8"/>
        <v>0</v>
      </c>
      <c r="AM507">
        <f t="shared" si="8"/>
        <v>0</v>
      </c>
    </row>
    <row r="508" spans="30:39">
      <c r="AD508">
        <f t="shared" si="9"/>
        <v>0</v>
      </c>
      <c r="AE508">
        <f t="shared" si="9"/>
        <v>0</v>
      </c>
      <c r="AF508">
        <f t="shared" si="9"/>
        <v>0</v>
      </c>
      <c r="AG508">
        <f t="shared" si="9"/>
        <v>0</v>
      </c>
      <c r="AH508">
        <f t="shared" si="9"/>
        <v>0</v>
      </c>
      <c r="AI508">
        <f t="shared" si="9"/>
        <v>0</v>
      </c>
      <c r="AJ508">
        <f t="shared" si="9"/>
        <v>0</v>
      </c>
      <c r="AK508">
        <f t="shared" si="9"/>
        <v>0</v>
      </c>
      <c r="AL508">
        <f t="shared" si="9"/>
        <v>0</v>
      </c>
      <c r="AM508">
        <f t="shared" si="9"/>
        <v>0</v>
      </c>
    </row>
    <row r="509" spans="30:39">
      <c r="AD509" t="str">
        <f t="shared" si="9"/>
        <v/>
      </c>
      <c r="AE509" t="str">
        <f t="shared" si="9"/>
        <v>kod</v>
      </c>
      <c r="AF509">
        <f t="shared" si="9"/>
        <v>0</v>
      </c>
      <c r="AG509" t="str">
        <f t="shared" si="9"/>
        <v>č.zapasu</v>
      </c>
      <c r="AH509" t="str">
        <f t="shared" si="9"/>
        <v>čas</v>
      </c>
      <c r="AI509" t="str">
        <f t="shared" si="9"/>
        <v>zápas</v>
      </c>
      <c r="AJ509" t="str">
        <f t="shared" si="9"/>
        <v>stôl</v>
      </c>
      <c r="AK509" t="str">
        <f t="shared" si="9"/>
        <v>meno</v>
      </c>
      <c r="AL509" t="str">
        <f t="shared" si="9"/>
        <v>meno</v>
      </c>
      <c r="AM509" t="str">
        <f t="shared" si="9"/>
        <v>rozhodca</v>
      </c>
    </row>
    <row r="510" spans="30:39">
      <c r="AD510">
        <f t="shared" si="9"/>
        <v>0</v>
      </c>
      <c r="AE510" t="str">
        <f t="shared" si="9"/>
        <v>41X2</v>
      </c>
      <c r="AF510" t="str">
        <f t="shared" si="9"/>
        <v>X</v>
      </c>
      <c r="AG510">
        <f t="shared" si="9"/>
        <v>0</v>
      </c>
      <c r="AH510">
        <f t="shared" si="9"/>
        <v>0</v>
      </c>
      <c r="AI510" t="str">
        <f t="shared" si="9"/>
        <v xml:space="preserve"> 2-4</v>
      </c>
      <c r="AJ510">
        <f t="shared" si="9"/>
        <v>0</v>
      </c>
      <c r="AK510" t="e">
        <f t="shared" si="9"/>
        <v>#N/A</v>
      </c>
      <c r="AL510" t="e">
        <f t="shared" si="9"/>
        <v>#N/A</v>
      </c>
      <c r="AM510" t="e">
        <f t="shared" si="9"/>
        <v>#N/A</v>
      </c>
    </row>
    <row r="511" spans="30:39">
      <c r="AD511">
        <f t="shared" si="9"/>
        <v>0</v>
      </c>
      <c r="AE511" t="str">
        <f t="shared" si="9"/>
        <v>42X2</v>
      </c>
      <c r="AF511" t="str">
        <f t="shared" si="9"/>
        <v>X</v>
      </c>
      <c r="AG511">
        <f t="shared" si="9"/>
        <v>0</v>
      </c>
      <c r="AH511">
        <f t="shared" si="9"/>
        <v>0</v>
      </c>
      <c r="AI511" t="str">
        <f t="shared" si="9"/>
        <v xml:space="preserve"> 3-4</v>
      </c>
      <c r="AJ511">
        <f t="shared" si="9"/>
        <v>0</v>
      </c>
      <c r="AK511" t="e">
        <f t="shared" si="9"/>
        <v>#N/A</v>
      </c>
      <c r="AL511" t="e">
        <f t="shared" si="9"/>
        <v>#N/A</v>
      </c>
      <c r="AM511" t="e">
        <f t="shared" si="9"/>
        <v>#N/A</v>
      </c>
    </row>
    <row r="512" spans="30:39">
      <c r="AD512">
        <f t="shared" si="9"/>
        <v>0</v>
      </c>
      <c r="AE512" t="str">
        <f t="shared" si="9"/>
        <v>43X2</v>
      </c>
      <c r="AF512" t="str">
        <f t="shared" si="9"/>
        <v>X</v>
      </c>
      <c r="AG512">
        <f t="shared" si="9"/>
        <v>0</v>
      </c>
      <c r="AH512">
        <f t="shared" si="9"/>
        <v>0</v>
      </c>
      <c r="AI512" t="str">
        <f t="shared" si="9"/>
        <v xml:space="preserve"> 2-3</v>
      </c>
      <c r="AJ512">
        <f t="shared" si="9"/>
        <v>0</v>
      </c>
      <c r="AK512" t="e">
        <f t="shared" si="9"/>
        <v>#N/A</v>
      </c>
      <c r="AL512" t="e">
        <f t="shared" si="9"/>
        <v>#N/A</v>
      </c>
      <c r="AM512" t="e">
        <f t="shared" si="9"/>
        <v>#N/A</v>
      </c>
    </row>
    <row r="513" spans="30:39">
      <c r="AD513">
        <f t="shared" si="9"/>
        <v>0</v>
      </c>
      <c r="AE513">
        <f t="shared" si="9"/>
        <v>0</v>
      </c>
      <c r="AF513">
        <f t="shared" si="9"/>
        <v>0</v>
      </c>
      <c r="AG513">
        <f t="shared" si="9"/>
        <v>0</v>
      </c>
      <c r="AH513">
        <f t="shared" si="9"/>
        <v>0</v>
      </c>
      <c r="AI513">
        <f t="shared" si="9"/>
        <v>0</v>
      </c>
      <c r="AJ513">
        <f t="shared" si="9"/>
        <v>0</v>
      </c>
      <c r="AK513">
        <f t="shared" si="9"/>
        <v>0</v>
      </c>
      <c r="AL513">
        <f t="shared" si="9"/>
        <v>0</v>
      </c>
      <c r="AM513">
        <f t="shared" si="9"/>
        <v>0</v>
      </c>
    </row>
    <row r="514" spans="30:39">
      <c r="AD514">
        <f t="shared" si="9"/>
        <v>0</v>
      </c>
      <c r="AE514">
        <f t="shared" si="9"/>
        <v>0</v>
      </c>
      <c r="AF514">
        <f t="shared" si="9"/>
        <v>0</v>
      </c>
      <c r="AG514">
        <f t="shared" si="9"/>
        <v>0</v>
      </c>
      <c r="AH514">
        <f t="shared" si="9"/>
        <v>0</v>
      </c>
      <c r="AI514">
        <f t="shared" si="9"/>
        <v>0</v>
      </c>
      <c r="AJ514">
        <f t="shared" si="9"/>
        <v>0</v>
      </c>
      <c r="AK514">
        <f t="shared" si="9"/>
        <v>0</v>
      </c>
      <c r="AL514">
        <f t="shared" si="9"/>
        <v>0</v>
      </c>
      <c r="AM514">
        <f t="shared" si="9"/>
        <v>0</v>
      </c>
    </row>
    <row r="515" spans="30:39">
      <c r="AD515" t="str">
        <f t="shared" si="9"/>
        <v/>
      </c>
      <c r="AE515" t="str">
        <f t="shared" si="9"/>
        <v>kod</v>
      </c>
      <c r="AF515">
        <f t="shared" si="9"/>
        <v>0</v>
      </c>
      <c r="AG515" t="str">
        <f t="shared" si="9"/>
        <v>č.zapasu</v>
      </c>
      <c r="AH515" t="str">
        <f t="shared" si="9"/>
        <v>čas</v>
      </c>
      <c r="AI515" t="str">
        <f t="shared" si="9"/>
        <v>zápas</v>
      </c>
      <c r="AJ515" t="str">
        <f t="shared" si="9"/>
        <v>stôl</v>
      </c>
      <c r="AK515" t="str">
        <f t="shared" si="9"/>
        <v>meno</v>
      </c>
      <c r="AL515" t="str">
        <f t="shared" si="9"/>
        <v>meno</v>
      </c>
      <c r="AM515" t="str">
        <f t="shared" si="9"/>
        <v>rozhodca</v>
      </c>
    </row>
    <row r="516" spans="30:39">
      <c r="AD516">
        <f t="shared" si="9"/>
        <v>0</v>
      </c>
      <c r="AE516" t="str">
        <f t="shared" si="9"/>
        <v>41X2</v>
      </c>
      <c r="AF516" t="str">
        <f t="shared" si="9"/>
        <v>X</v>
      </c>
      <c r="AG516">
        <f t="shared" si="9"/>
        <v>0</v>
      </c>
      <c r="AH516">
        <f t="shared" si="9"/>
        <v>0</v>
      </c>
      <c r="AI516" t="str">
        <f t="shared" si="9"/>
        <v xml:space="preserve"> 2-4</v>
      </c>
      <c r="AJ516">
        <f t="shared" si="9"/>
        <v>0</v>
      </c>
      <c r="AK516" t="e">
        <f t="shared" si="9"/>
        <v>#N/A</v>
      </c>
      <c r="AL516" t="e">
        <f t="shared" si="9"/>
        <v>#N/A</v>
      </c>
      <c r="AM516" t="e">
        <f t="shared" si="9"/>
        <v>#N/A</v>
      </c>
    </row>
    <row r="517" spans="30:39">
      <c r="AD517">
        <f t="shared" si="9"/>
        <v>0</v>
      </c>
      <c r="AE517" t="str">
        <f t="shared" si="9"/>
        <v>42X2</v>
      </c>
      <c r="AF517" t="str">
        <f t="shared" si="9"/>
        <v>X</v>
      </c>
      <c r="AG517">
        <f t="shared" si="9"/>
        <v>0</v>
      </c>
      <c r="AH517">
        <f t="shared" si="9"/>
        <v>0</v>
      </c>
      <c r="AI517" t="str">
        <f t="shared" si="9"/>
        <v xml:space="preserve"> 3-4</v>
      </c>
      <c r="AJ517">
        <f t="shared" si="9"/>
        <v>0</v>
      </c>
      <c r="AK517" t="e">
        <f t="shared" si="9"/>
        <v>#N/A</v>
      </c>
      <c r="AL517" t="e">
        <f t="shared" si="9"/>
        <v>#N/A</v>
      </c>
      <c r="AM517" t="e">
        <f t="shared" si="9"/>
        <v>#N/A</v>
      </c>
    </row>
    <row r="518" spans="30:39">
      <c r="AD518">
        <f t="shared" si="9"/>
        <v>0</v>
      </c>
      <c r="AE518" t="str">
        <f t="shared" si="9"/>
        <v>43X2</v>
      </c>
      <c r="AF518" t="str">
        <f t="shared" si="9"/>
        <v>X</v>
      </c>
      <c r="AG518">
        <f t="shared" si="9"/>
        <v>0</v>
      </c>
      <c r="AH518">
        <f t="shared" si="9"/>
        <v>0</v>
      </c>
      <c r="AI518" t="str">
        <f t="shared" si="9"/>
        <v xml:space="preserve"> 2-3</v>
      </c>
      <c r="AJ518">
        <f t="shared" si="9"/>
        <v>0</v>
      </c>
      <c r="AK518" t="e">
        <f t="shared" si="9"/>
        <v>#N/A</v>
      </c>
      <c r="AL518" t="e">
        <f t="shared" si="9"/>
        <v>#N/A</v>
      </c>
      <c r="AM518" t="e">
        <f t="shared" si="9"/>
        <v>#N/A</v>
      </c>
    </row>
    <row r="519" spans="30:39">
      <c r="AD519">
        <f t="shared" si="9"/>
        <v>0</v>
      </c>
      <c r="AE519">
        <f t="shared" si="9"/>
        <v>0</v>
      </c>
      <c r="AF519">
        <f t="shared" si="9"/>
        <v>0</v>
      </c>
      <c r="AG519">
        <f t="shared" si="9"/>
        <v>0</v>
      </c>
      <c r="AH519">
        <f t="shared" ref="AH519:AM582" si="10">AT219</f>
        <v>0</v>
      </c>
      <c r="AI519">
        <f t="shared" si="10"/>
        <v>0</v>
      </c>
      <c r="AJ519">
        <f t="shared" si="10"/>
        <v>0</v>
      </c>
      <c r="AK519">
        <f t="shared" si="10"/>
        <v>0</v>
      </c>
      <c r="AL519">
        <f t="shared" si="10"/>
        <v>0</v>
      </c>
      <c r="AM519">
        <f t="shared" si="10"/>
        <v>0</v>
      </c>
    </row>
    <row r="520" spans="30:39">
      <c r="AD520">
        <f t="shared" ref="AD520:AJ583" si="11">AP220</f>
        <v>0</v>
      </c>
      <c r="AE520">
        <f t="shared" si="11"/>
        <v>0</v>
      </c>
      <c r="AF520">
        <f t="shared" si="11"/>
        <v>0</v>
      </c>
      <c r="AG520">
        <f t="shared" si="11"/>
        <v>0</v>
      </c>
      <c r="AH520">
        <f t="shared" si="10"/>
        <v>0</v>
      </c>
      <c r="AI520">
        <f t="shared" si="10"/>
        <v>0</v>
      </c>
      <c r="AJ520">
        <f t="shared" si="10"/>
        <v>0</v>
      </c>
      <c r="AK520">
        <f t="shared" si="10"/>
        <v>0</v>
      </c>
      <c r="AL520">
        <f t="shared" si="10"/>
        <v>0</v>
      </c>
      <c r="AM520">
        <f t="shared" si="10"/>
        <v>0</v>
      </c>
    </row>
    <row r="521" spans="30:39">
      <c r="AD521" t="str">
        <f t="shared" si="11"/>
        <v/>
      </c>
      <c r="AE521" t="str">
        <f t="shared" si="11"/>
        <v>kod</v>
      </c>
      <c r="AF521">
        <f t="shared" si="11"/>
        <v>0</v>
      </c>
      <c r="AG521" t="str">
        <f t="shared" si="11"/>
        <v>č.zapasu</v>
      </c>
      <c r="AH521" t="str">
        <f t="shared" si="10"/>
        <v>čas</v>
      </c>
      <c r="AI521" t="str">
        <f t="shared" si="10"/>
        <v>zápas</v>
      </c>
      <c r="AJ521" t="str">
        <f t="shared" si="10"/>
        <v>stôl</v>
      </c>
      <c r="AK521" t="str">
        <f t="shared" si="10"/>
        <v>meno</v>
      </c>
      <c r="AL521" t="str">
        <f t="shared" si="10"/>
        <v>meno</v>
      </c>
      <c r="AM521" t="str">
        <f t="shared" si="10"/>
        <v>rozhodca</v>
      </c>
    </row>
    <row r="522" spans="30:39">
      <c r="AD522">
        <f t="shared" si="11"/>
        <v>0</v>
      </c>
      <c r="AE522" t="str">
        <f t="shared" si="11"/>
        <v>41X2</v>
      </c>
      <c r="AF522" t="str">
        <f t="shared" si="11"/>
        <v>X</v>
      </c>
      <c r="AG522">
        <f t="shared" si="11"/>
        <v>0</v>
      </c>
      <c r="AH522">
        <f t="shared" si="10"/>
        <v>0</v>
      </c>
      <c r="AI522" t="str">
        <f t="shared" si="10"/>
        <v xml:space="preserve"> 2-4</v>
      </c>
      <c r="AJ522">
        <f t="shared" si="10"/>
        <v>0</v>
      </c>
      <c r="AK522" t="e">
        <f t="shared" si="10"/>
        <v>#N/A</v>
      </c>
      <c r="AL522" t="e">
        <f t="shared" si="10"/>
        <v>#N/A</v>
      </c>
      <c r="AM522" t="e">
        <f t="shared" si="10"/>
        <v>#N/A</v>
      </c>
    </row>
    <row r="523" spans="30:39">
      <c r="AD523">
        <f t="shared" si="11"/>
        <v>0</v>
      </c>
      <c r="AE523" t="str">
        <f t="shared" si="11"/>
        <v>42X2</v>
      </c>
      <c r="AF523" t="str">
        <f t="shared" si="11"/>
        <v>X</v>
      </c>
      <c r="AG523">
        <f t="shared" si="11"/>
        <v>0</v>
      </c>
      <c r="AH523">
        <f t="shared" si="10"/>
        <v>0</v>
      </c>
      <c r="AI523" t="str">
        <f t="shared" si="10"/>
        <v xml:space="preserve"> 3-4</v>
      </c>
      <c r="AJ523">
        <f t="shared" si="10"/>
        <v>0</v>
      </c>
      <c r="AK523" t="e">
        <f t="shared" si="10"/>
        <v>#N/A</v>
      </c>
      <c r="AL523" t="e">
        <f t="shared" si="10"/>
        <v>#N/A</v>
      </c>
      <c r="AM523" t="e">
        <f t="shared" si="10"/>
        <v>#N/A</v>
      </c>
    </row>
    <row r="524" spans="30:39">
      <c r="AD524">
        <f t="shared" si="11"/>
        <v>0</v>
      </c>
      <c r="AE524" t="str">
        <f t="shared" si="11"/>
        <v>43X2</v>
      </c>
      <c r="AF524" t="str">
        <f t="shared" si="11"/>
        <v>X</v>
      </c>
      <c r="AG524">
        <f t="shared" si="11"/>
        <v>0</v>
      </c>
      <c r="AH524">
        <f t="shared" si="10"/>
        <v>0</v>
      </c>
      <c r="AI524" t="str">
        <f t="shared" si="10"/>
        <v xml:space="preserve"> 2-3</v>
      </c>
      <c r="AJ524">
        <f t="shared" si="10"/>
        <v>0</v>
      </c>
      <c r="AK524" t="e">
        <f t="shared" si="10"/>
        <v>#N/A</v>
      </c>
      <c r="AL524" t="e">
        <f t="shared" si="10"/>
        <v>#N/A</v>
      </c>
      <c r="AM524" t="e">
        <f t="shared" si="10"/>
        <v>#N/A</v>
      </c>
    </row>
    <row r="525" spans="30:39">
      <c r="AD525">
        <f t="shared" si="11"/>
        <v>0</v>
      </c>
      <c r="AE525">
        <f t="shared" si="11"/>
        <v>0</v>
      </c>
      <c r="AF525">
        <f t="shared" si="11"/>
        <v>0</v>
      </c>
      <c r="AG525">
        <f t="shared" si="11"/>
        <v>0</v>
      </c>
      <c r="AH525">
        <f t="shared" si="10"/>
        <v>0</v>
      </c>
      <c r="AI525">
        <f t="shared" si="10"/>
        <v>0</v>
      </c>
      <c r="AJ525">
        <f t="shared" si="10"/>
        <v>0</v>
      </c>
      <c r="AK525">
        <f t="shared" si="10"/>
        <v>0</v>
      </c>
      <c r="AL525">
        <f t="shared" si="10"/>
        <v>0</v>
      </c>
      <c r="AM525">
        <f t="shared" si="10"/>
        <v>0</v>
      </c>
    </row>
    <row r="526" spans="30:39">
      <c r="AD526">
        <f t="shared" si="11"/>
        <v>0</v>
      </c>
      <c r="AE526">
        <f t="shared" si="11"/>
        <v>0</v>
      </c>
      <c r="AF526">
        <f t="shared" si="11"/>
        <v>0</v>
      </c>
      <c r="AG526">
        <f t="shared" si="11"/>
        <v>0</v>
      </c>
      <c r="AH526">
        <f t="shared" si="10"/>
        <v>0</v>
      </c>
      <c r="AI526">
        <f t="shared" si="10"/>
        <v>0</v>
      </c>
      <c r="AJ526">
        <f t="shared" si="10"/>
        <v>0</v>
      </c>
      <c r="AK526">
        <f t="shared" si="10"/>
        <v>0</v>
      </c>
      <c r="AL526">
        <f t="shared" si="10"/>
        <v>0</v>
      </c>
      <c r="AM526">
        <f t="shared" si="10"/>
        <v>0</v>
      </c>
    </row>
    <row r="527" spans="30:39">
      <c r="AD527" t="str">
        <f t="shared" si="11"/>
        <v/>
      </c>
      <c r="AE527" t="str">
        <f t="shared" si="11"/>
        <v>kod</v>
      </c>
      <c r="AF527">
        <f t="shared" si="11"/>
        <v>0</v>
      </c>
      <c r="AG527" t="str">
        <f t="shared" si="11"/>
        <v>č.zapasu</v>
      </c>
      <c r="AH527" t="str">
        <f t="shared" si="10"/>
        <v>čas</v>
      </c>
      <c r="AI527" t="str">
        <f t="shared" si="10"/>
        <v>zápas</v>
      </c>
      <c r="AJ527" t="str">
        <f t="shared" si="10"/>
        <v>stôl</v>
      </c>
      <c r="AK527" t="str">
        <f t="shared" si="10"/>
        <v>meno</v>
      </c>
      <c r="AL527" t="str">
        <f t="shared" si="10"/>
        <v>meno</v>
      </c>
      <c r="AM527" t="str">
        <f t="shared" si="10"/>
        <v>rozhodca</v>
      </c>
    </row>
    <row r="528" spans="30:39">
      <c r="AD528">
        <f t="shared" si="11"/>
        <v>0</v>
      </c>
      <c r="AE528" t="str">
        <f t="shared" si="11"/>
        <v>41X2</v>
      </c>
      <c r="AF528" t="str">
        <f t="shared" si="11"/>
        <v>X</v>
      </c>
      <c r="AG528">
        <f t="shared" si="11"/>
        <v>0</v>
      </c>
      <c r="AH528">
        <f t="shared" si="10"/>
        <v>0</v>
      </c>
      <c r="AI528" t="str">
        <f t="shared" si="10"/>
        <v xml:space="preserve"> 2-4</v>
      </c>
      <c r="AJ528">
        <f t="shared" si="10"/>
        <v>0</v>
      </c>
      <c r="AK528" t="e">
        <f t="shared" si="10"/>
        <v>#N/A</v>
      </c>
      <c r="AL528" t="e">
        <f t="shared" si="10"/>
        <v>#N/A</v>
      </c>
      <c r="AM528" t="e">
        <f t="shared" si="10"/>
        <v>#N/A</v>
      </c>
    </row>
    <row r="529" spans="30:39">
      <c r="AD529">
        <f t="shared" si="11"/>
        <v>0</v>
      </c>
      <c r="AE529" t="str">
        <f t="shared" si="11"/>
        <v>42X2</v>
      </c>
      <c r="AF529" t="str">
        <f t="shared" si="11"/>
        <v>X</v>
      </c>
      <c r="AG529">
        <f t="shared" si="11"/>
        <v>0</v>
      </c>
      <c r="AH529">
        <f t="shared" si="10"/>
        <v>0</v>
      </c>
      <c r="AI529" t="str">
        <f t="shared" si="10"/>
        <v xml:space="preserve"> 3-4</v>
      </c>
      <c r="AJ529">
        <f t="shared" si="10"/>
        <v>0</v>
      </c>
      <c r="AK529" t="e">
        <f t="shared" si="10"/>
        <v>#N/A</v>
      </c>
      <c r="AL529" t="e">
        <f t="shared" si="10"/>
        <v>#N/A</v>
      </c>
      <c r="AM529" t="e">
        <f t="shared" si="10"/>
        <v>#N/A</v>
      </c>
    </row>
    <row r="530" spans="30:39">
      <c r="AD530">
        <f t="shared" si="11"/>
        <v>0</v>
      </c>
      <c r="AE530" t="str">
        <f t="shared" si="11"/>
        <v>43X2</v>
      </c>
      <c r="AF530" t="str">
        <f t="shared" si="11"/>
        <v>X</v>
      </c>
      <c r="AG530">
        <f t="shared" si="11"/>
        <v>0</v>
      </c>
      <c r="AH530">
        <f t="shared" si="10"/>
        <v>0</v>
      </c>
      <c r="AI530" t="str">
        <f t="shared" si="10"/>
        <v xml:space="preserve"> 2-3</v>
      </c>
      <c r="AJ530">
        <f t="shared" si="10"/>
        <v>0</v>
      </c>
      <c r="AK530" t="e">
        <f t="shared" si="10"/>
        <v>#N/A</v>
      </c>
      <c r="AL530" t="e">
        <f t="shared" si="10"/>
        <v>#N/A</v>
      </c>
      <c r="AM530" t="e">
        <f t="shared" si="10"/>
        <v>#N/A</v>
      </c>
    </row>
    <row r="531" spans="30:39">
      <c r="AD531">
        <f t="shared" si="11"/>
        <v>0</v>
      </c>
      <c r="AE531">
        <f t="shared" si="11"/>
        <v>0</v>
      </c>
      <c r="AF531">
        <f t="shared" si="11"/>
        <v>0</v>
      </c>
      <c r="AG531">
        <f t="shared" si="11"/>
        <v>0</v>
      </c>
      <c r="AH531">
        <f t="shared" si="10"/>
        <v>0</v>
      </c>
      <c r="AI531">
        <f t="shared" si="10"/>
        <v>0</v>
      </c>
      <c r="AJ531">
        <f t="shared" si="10"/>
        <v>0</v>
      </c>
      <c r="AK531">
        <f t="shared" si="10"/>
        <v>0</v>
      </c>
      <c r="AL531">
        <f t="shared" si="10"/>
        <v>0</v>
      </c>
      <c r="AM531">
        <f t="shared" si="10"/>
        <v>0</v>
      </c>
    </row>
    <row r="532" spans="30:39">
      <c r="AD532">
        <f t="shared" si="11"/>
        <v>0</v>
      </c>
      <c r="AE532">
        <f t="shared" si="11"/>
        <v>0</v>
      </c>
      <c r="AF532">
        <f t="shared" si="11"/>
        <v>0</v>
      </c>
      <c r="AG532">
        <f t="shared" si="11"/>
        <v>0</v>
      </c>
      <c r="AH532">
        <f t="shared" si="10"/>
        <v>0</v>
      </c>
      <c r="AI532">
        <f t="shared" si="10"/>
        <v>0</v>
      </c>
      <c r="AJ532">
        <f t="shared" si="10"/>
        <v>0</v>
      </c>
      <c r="AK532">
        <f t="shared" si="10"/>
        <v>0</v>
      </c>
      <c r="AL532">
        <f t="shared" si="10"/>
        <v>0</v>
      </c>
      <c r="AM532">
        <f t="shared" si="10"/>
        <v>0</v>
      </c>
    </row>
    <row r="533" spans="30:39">
      <c r="AD533" t="str">
        <f t="shared" si="11"/>
        <v/>
      </c>
      <c r="AE533" t="str">
        <f t="shared" si="11"/>
        <v>kod</v>
      </c>
      <c r="AF533">
        <f t="shared" si="11"/>
        <v>0</v>
      </c>
      <c r="AG533" t="str">
        <f t="shared" si="11"/>
        <v>č.zapasu</v>
      </c>
      <c r="AH533" t="str">
        <f t="shared" si="10"/>
        <v>čas</v>
      </c>
      <c r="AI533" t="str">
        <f t="shared" si="10"/>
        <v>zápas</v>
      </c>
      <c r="AJ533" t="str">
        <f t="shared" si="10"/>
        <v>stôl</v>
      </c>
      <c r="AK533" t="str">
        <f t="shared" si="10"/>
        <v>meno</v>
      </c>
      <c r="AL533" t="str">
        <f t="shared" si="10"/>
        <v>meno</v>
      </c>
      <c r="AM533" t="str">
        <f t="shared" si="10"/>
        <v>rozhodca</v>
      </c>
    </row>
    <row r="534" spans="30:39">
      <c r="AD534">
        <f t="shared" si="11"/>
        <v>0</v>
      </c>
      <c r="AE534" t="str">
        <f t="shared" si="11"/>
        <v>41X2</v>
      </c>
      <c r="AF534" t="str">
        <f t="shared" si="11"/>
        <v>X</v>
      </c>
      <c r="AG534">
        <f t="shared" si="11"/>
        <v>0</v>
      </c>
      <c r="AH534">
        <f t="shared" si="10"/>
        <v>0</v>
      </c>
      <c r="AI534" t="str">
        <f t="shared" si="10"/>
        <v xml:space="preserve"> 2-4</v>
      </c>
      <c r="AJ534">
        <f t="shared" si="10"/>
        <v>0</v>
      </c>
      <c r="AK534" t="e">
        <f t="shared" si="10"/>
        <v>#N/A</v>
      </c>
      <c r="AL534" t="e">
        <f t="shared" si="10"/>
        <v>#N/A</v>
      </c>
      <c r="AM534" t="e">
        <f t="shared" si="10"/>
        <v>#N/A</v>
      </c>
    </row>
    <row r="535" spans="30:39">
      <c r="AD535">
        <f t="shared" si="11"/>
        <v>0</v>
      </c>
      <c r="AE535" t="str">
        <f t="shared" si="11"/>
        <v>42X2</v>
      </c>
      <c r="AF535" t="str">
        <f t="shared" si="11"/>
        <v>X</v>
      </c>
      <c r="AG535">
        <f t="shared" si="11"/>
        <v>0</v>
      </c>
      <c r="AH535">
        <f t="shared" si="10"/>
        <v>0</v>
      </c>
      <c r="AI535" t="str">
        <f t="shared" si="10"/>
        <v xml:space="preserve"> 3-4</v>
      </c>
      <c r="AJ535">
        <f t="shared" si="10"/>
        <v>0</v>
      </c>
      <c r="AK535" t="e">
        <f t="shared" si="10"/>
        <v>#N/A</v>
      </c>
      <c r="AL535" t="e">
        <f t="shared" si="10"/>
        <v>#N/A</v>
      </c>
      <c r="AM535" t="e">
        <f t="shared" si="10"/>
        <v>#N/A</v>
      </c>
    </row>
    <row r="536" spans="30:39">
      <c r="AD536">
        <f t="shared" si="11"/>
        <v>0</v>
      </c>
      <c r="AE536" t="str">
        <f t="shared" si="11"/>
        <v>43X2</v>
      </c>
      <c r="AF536" t="str">
        <f t="shared" si="11"/>
        <v>X</v>
      </c>
      <c r="AG536">
        <f t="shared" si="11"/>
        <v>0</v>
      </c>
      <c r="AH536">
        <f t="shared" si="10"/>
        <v>0</v>
      </c>
      <c r="AI536" t="str">
        <f t="shared" si="10"/>
        <v xml:space="preserve"> 2-3</v>
      </c>
      <c r="AJ536">
        <f t="shared" si="10"/>
        <v>0</v>
      </c>
      <c r="AK536" t="e">
        <f t="shared" si="10"/>
        <v>#N/A</v>
      </c>
      <c r="AL536" t="e">
        <f t="shared" si="10"/>
        <v>#N/A</v>
      </c>
      <c r="AM536" t="e">
        <f t="shared" si="10"/>
        <v>#N/A</v>
      </c>
    </row>
    <row r="537" spans="30:39">
      <c r="AD537">
        <f t="shared" si="11"/>
        <v>0</v>
      </c>
      <c r="AE537">
        <f t="shared" si="11"/>
        <v>0</v>
      </c>
      <c r="AF537">
        <f t="shared" si="11"/>
        <v>0</v>
      </c>
      <c r="AG537">
        <f t="shared" si="11"/>
        <v>0</v>
      </c>
      <c r="AH537">
        <f t="shared" si="10"/>
        <v>0</v>
      </c>
      <c r="AI537">
        <f t="shared" si="10"/>
        <v>0</v>
      </c>
      <c r="AJ537">
        <f t="shared" si="10"/>
        <v>0</v>
      </c>
      <c r="AK537">
        <f t="shared" si="10"/>
        <v>0</v>
      </c>
      <c r="AL537">
        <f t="shared" si="10"/>
        <v>0</v>
      </c>
      <c r="AM537">
        <f t="shared" si="10"/>
        <v>0</v>
      </c>
    </row>
    <row r="538" spans="30:39">
      <c r="AD538">
        <f t="shared" si="11"/>
        <v>0</v>
      </c>
      <c r="AE538">
        <f t="shared" si="11"/>
        <v>0</v>
      </c>
      <c r="AF538">
        <f t="shared" si="11"/>
        <v>0</v>
      </c>
      <c r="AG538">
        <f t="shared" si="11"/>
        <v>0</v>
      </c>
      <c r="AH538">
        <f t="shared" si="10"/>
        <v>0</v>
      </c>
      <c r="AI538">
        <f t="shared" si="10"/>
        <v>0</v>
      </c>
      <c r="AJ538">
        <f t="shared" si="10"/>
        <v>0</v>
      </c>
      <c r="AK538">
        <f t="shared" si="10"/>
        <v>0</v>
      </c>
      <c r="AL538">
        <f t="shared" si="10"/>
        <v>0</v>
      </c>
      <c r="AM538">
        <f t="shared" si="10"/>
        <v>0</v>
      </c>
    </row>
    <row r="539" spans="30:39">
      <c r="AD539" t="str">
        <f t="shared" si="11"/>
        <v/>
      </c>
      <c r="AE539" t="str">
        <f t="shared" si="11"/>
        <v>kod</v>
      </c>
      <c r="AF539">
        <f t="shared" si="11"/>
        <v>0</v>
      </c>
      <c r="AG539" t="str">
        <f t="shared" si="11"/>
        <v>č.zapasu</v>
      </c>
      <c r="AH539" t="str">
        <f t="shared" si="10"/>
        <v>čas</v>
      </c>
      <c r="AI539" t="str">
        <f t="shared" si="10"/>
        <v>zápas</v>
      </c>
      <c r="AJ539" t="str">
        <f t="shared" si="10"/>
        <v>stôl</v>
      </c>
      <c r="AK539" t="str">
        <f t="shared" si="10"/>
        <v>meno</v>
      </c>
      <c r="AL539" t="str">
        <f t="shared" si="10"/>
        <v>meno</v>
      </c>
      <c r="AM539" t="str">
        <f t="shared" si="10"/>
        <v>rozhodca</v>
      </c>
    </row>
    <row r="540" spans="30:39">
      <c r="AD540">
        <f t="shared" si="11"/>
        <v>0</v>
      </c>
      <c r="AE540" t="str">
        <f t="shared" si="11"/>
        <v>41X2</v>
      </c>
      <c r="AF540" t="str">
        <f t="shared" si="11"/>
        <v>X</v>
      </c>
      <c r="AG540">
        <f t="shared" si="11"/>
        <v>0</v>
      </c>
      <c r="AH540">
        <f t="shared" si="10"/>
        <v>0</v>
      </c>
      <c r="AI540" t="str">
        <f t="shared" si="10"/>
        <v xml:space="preserve"> 2-4</v>
      </c>
      <c r="AJ540">
        <f t="shared" si="10"/>
        <v>0</v>
      </c>
      <c r="AK540" t="e">
        <f t="shared" si="10"/>
        <v>#N/A</v>
      </c>
      <c r="AL540" t="e">
        <f t="shared" si="10"/>
        <v>#N/A</v>
      </c>
      <c r="AM540" t="e">
        <f t="shared" si="10"/>
        <v>#N/A</v>
      </c>
    </row>
    <row r="541" spans="30:39">
      <c r="AD541">
        <f t="shared" si="11"/>
        <v>0</v>
      </c>
      <c r="AE541" t="str">
        <f t="shared" si="11"/>
        <v>42X2</v>
      </c>
      <c r="AF541" t="str">
        <f t="shared" si="11"/>
        <v>X</v>
      </c>
      <c r="AG541">
        <f t="shared" si="11"/>
        <v>0</v>
      </c>
      <c r="AH541">
        <f t="shared" si="10"/>
        <v>0</v>
      </c>
      <c r="AI541" t="str">
        <f t="shared" si="10"/>
        <v xml:space="preserve"> 3-4</v>
      </c>
      <c r="AJ541">
        <f t="shared" si="10"/>
        <v>0</v>
      </c>
      <c r="AK541" t="e">
        <f t="shared" si="10"/>
        <v>#N/A</v>
      </c>
      <c r="AL541" t="e">
        <f t="shared" si="10"/>
        <v>#N/A</v>
      </c>
      <c r="AM541" t="e">
        <f t="shared" si="10"/>
        <v>#N/A</v>
      </c>
    </row>
    <row r="542" spans="30:39">
      <c r="AD542">
        <f t="shared" si="11"/>
        <v>0</v>
      </c>
      <c r="AE542" t="str">
        <f t="shared" si="11"/>
        <v>43X2</v>
      </c>
      <c r="AF542" t="str">
        <f t="shared" si="11"/>
        <v>X</v>
      </c>
      <c r="AG542">
        <f t="shared" si="11"/>
        <v>0</v>
      </c>
      <c r="AH542">
        <f t="shared" si="10"/>
        <v>0</v>
      </c>
      <c r="AI542" t="str">
        <f t="shared" si="10"/>
        <v xml:space="preserve"> 2-3</v>
      </c>
      <c r="AJ542">
        <f t="shared" si="10"/>
        <v>0</v>
      </c>
      <c r="AK542" t="e">
        <f t="shared" si="10"/>
        <v>#N/A</v>
      </c>
      <c r="AL542" t="e">
        <f t="shared" si="10"/>
        <v>#N/A</v>
      </c>
      <c r="AM542" t="e">
        <f t="shared" si="10"/>
        <v>#N/A</v>
      </c>
    </row>
    <row r="543" spans="30:39">
      <c r="AD543">
        <f t="shared" si="11"/>
        <v>0</v>
      </c>
      <c r="AE543">
        <f t="shared" si="11"/>
        <v>0</v>
      </c>
      <c r="AF543">
        <f t="shared" si="11"/>
        <v>0</v>
      </c>
      <c r="AG543">
        <f t="shared" si="11"/>
        <v>0</v>
      </c>
      <c r="AH543">
        <f t="shared" si="10"/>
        <v>0</v>
      </c>
      <c r="AI543">
        <f t="shared" si="10"/>
        <v>0</v>
      </c>
      <c r="AJ543">
        <f t="shared" si="10"/>
        <v>0</v>
      </c>
      <c r="AK543">
        <f t="shared" si="10"/>
        <v>0</v>
      </c>
      <c r="AL543">
        <f t="shared" si="10"/>
        <v>0</v>
      </c>
      <c r="AM543">
        <f t="shared" si="10"/>
        <v>0</v>
      </c>
    </row>
    <row r="544" spans="30:39">
      <c r="AD544">
        <f t="shared" si="11"/>
        <v>0</v>
      </c>
      <c r="AE544">
        <f t="shared" si="11"/>
        <v>0</v>
      </c>
      <c r="AF544">
        <f t="shared" si="11"/>
        <v>0</v>
      </c>
      <c r="AG544">
        <f t="shared" si="11"/>
        <v>0</v>
      </c>
      <c r="AH544">
        <f t="shared" si="10"/>
        <v>0</v>
      </c>
      <c r="AI544">
        <f t="shared" si="10"/>
        <v>0</v>
      </c>
      <c r="AJ544">
        <f t="shared" si="10"/>
        <v>0</v>
      </c>
      <c r="AK544">
        <f t="shared" si="10"/>
        <v>0</v>
      </c>
      <c r="AL544">
        <f t="shared" si="10"/>
        <v>0</v>
      </c>
      <c r="AM544">
        <f t="shared" si="10"/>
        <v>0</v>
      </c>
    </row>
    <row r="545" spans="30:39">
      <c r="AD545" t="str">
        <f t="shared" si="11"/>
        <v/>
      </c>
      <c r="AE545" t="str">
        <f t="shared" si="11"/>
        <v>kod</v>
      </c>
      <c r="AF545">
        <f t="shared" si="11"/>
        <v>0</v>
      </c>
      <c r="AG545" t="str">
        <f t="shared" si="11"/>
        <v>č.zapasu</v>
      </c>
      <c r="AH545" t="str">
        <f t="shared" si="10"/>
        <v>čas</v>
      </c>
      <c r="AI545" t="str">
        <f t="shared" si="10"/>
        <v>zápas</v>
      </c>
      <c r="AJ545" t="str">
        <f t="shared" si="10"/>
        <v>stôl</v>
      </c>
      <c r="AK545" t="str">
        <f t="shared" si="10"/>
        <v>meno</v>
      </c>
      <c r="AL545" t="str">
        <f t="shared" si="10"/>
        <v>meno</v>
      </c>
      <c r="AM545" t="str">
        <f t="shared" si="10"/>
        <v>rozhodca</v>
      </c>
    </row>
    <row r="546" spans="30:39">
      <c r="AD546">
        <f t="shared" si="11"/>
        <v>0</v>
      </c>
      <c r="AE546" t="str">
        <f t="shared" si="11"/>
        <v>41X2</v>
      </c>
      <c r="AF546" t="str">
        <f t="shared" si="11"/>
        <v>X</v>
      </c>
      <c r="AG546">
        <f t="shared" si="11"/>
        <v>0</v>
      </c>
      <c r="AH546">
        <f t="shared" si="10"/>
        <v>0</v>
      </c>
      <c r="AI546" t="str">
        <f t="shared" si="10"/>
        <v xml:space="preserve"> 2-4</v>
      </c>
      <c r="AJ546">
        <f t="shared" si="10"/>
        <v>0</v>
      </c>
      <c r="AK546" t="e">
        <f t="shared" si="10"/>
        <v>#N/A</v>
      </c>
      <c r="AL546" t="e">
        <f t="shared" si="10"/>
        <v>#N/A</v>
      </c>
      <c r="AM546" t="e">
        <f t="shared" si="10"/>
        <v>#N/A</v>
      </c>
    </row>
    <row r="547" spans="30:39">
      <c r="AD547">
        <f t="shared" si="11"/>
        <v>0</v>
      </c>
      <c r="AE547" t="str">
        <f t="shared" si="11"/>
        <v>42X2</v>
      </c>
      <c r="AF547" t="str">
        <f t="shared" si="11"/>
        <v>X</v>
      </c>
      <c r="AG547">
        <f t="shared" si="11"/>
        <v>0</v>
      </c>
      <c r="AH547">
        <f t="shared" si="10"/>
        <v>0</v>
      </c>
      <c r="AI547" t="str">
        <f t="shared" si="10"/>
        <v xml:space="preserve"> 3-4</v>
      </c>
      <c r="AJ547">
        <f t="shared" si="10"/>
        <v>0</v>
      </c>
      <c r="AK547" t="e">
        <f t="shared" si="10"/>
        <v>#N/A</v>
      </c>
      <c r="AL547" t="e">
        <f t="shared" si="10"/>
        <v>#N/A</v>
      </c>
      <c r="AM547" t="e">
        <f t="shared" si="10"/>
        <v>#N/A</v>
      </c>
    </row>
    <row r="548" spans="30:39">
      <c r="AD548">
        <f t="shared" si="11"/>
        <v>0</v>
      </c>
      <c r="AE548" t="str">
        <f t="shared" si="11"/>
        <v>43X2</v>
      </c>
      <c r="AF548" t="str">
        <f t="shared" si="11"/>
        <v>X</v>
      </c>
      <c r="AG548">
        <f t="shared" si="11"/>
        <v>0</v>
      </c>
      <c r="AH548">
        <f t="shared" si="10"/>
        <v>0</v>
      </c>
      <c r="AI548" t="str">
        <f t="shared" si="10"/>
        <v xml:space="preserve"> 2-3</v>
      </c>
      <c r="AJ548">
        <f t="shared" si="10"/>
        <v>0</v>
      </c>
      <c r="AK548" t="e">
        <f t="shared" si="10"/>
        <v>#N/A</v>
      </c>
      <c r="AL548" t="e">
        <f t="shared" si="10"/>
        <v>#N/A</v>
      </c>
      <c r="AM548" t="e">
        <f t="shared" si="10"/>
        <v>#N/A</v>
      </c>
    </row>
    <row r="549" spans="30:39">
      <c r="AD549">
        <f t="shared" si="11"/>
        <v>0</v>
      </c>
      <c r="AE549">
        <f t="shared" si="11"/>
        <v>0</v>
      </c>
      <c r="AF549">
        <f t="shared" si="11"/>
        <v>0</v>
      </c>
      <c r="AG549">
        <f t="shared" si="11"/>
        <v>0</v>
      </c>
      <c r="AH549">
        <f t="shared" si="10"/>
        <v>0</v>
      </c>
      <c r="AI549">
        <f t="shared" si="10"/>
        <v>0</v>
      </c>
      <c r="AJ549">
        <f t="shared" si="10"/>
        <v>0</v>
      </c>
      <c r="AK549">
        <f t="shared" si="10"/>
        <v>0</v>
      </c>
      <c r="AL549">
        <f t="shared" si="10"/>
        <v>0</v>
      </c>
      <c r="AM549">
        <f t="shared" si="10"/>
        <v>0</v>
      </c>
    </row>
    <row r="550" spans="30:39">
      <c r="AD550">
        <f t="shared" si="11"/>
        <v>0</v>
      </c>
      <c r="AE550">
        <f t="shared" si="11"/>
        <v>0</v>
      </c>
      <c r="AF550">
        <f t="shared" si="11"/>
        <v>0</v>
      </c>
      <c r="AG550">
        <f t="shared" si="11"/>
        <v>0</v>
      </c>
      <c r="AH550">
        <f t="shared" si="10"/>
        <v>0</v>
      </c>
      <c r="AI550">
        <f t="shared" si="10"/>
        <v>0</v>
      </c>
      <c r="AJ550">
        <f t="shared" si="10"/>
        <v>0</v>
      </c>
      <c r="AK550">
        <f t="shared" si="10"/>
        <v>0</v>
      </c>
      <c r="AL550">
        <f t="shared" si="10"/>
        <v>0</v>
      </c>
      <c r="AM550">
        <f t="shared" si="10"/>
        <v>0</v>
      </c>
    </row>
    <row r="551" spans="30:39">
      <c r="AD551" t="str">
        <f t="shared" si="11"/>
        <v/>
      </c>
      <c r="AE551" t="str">
        <f t="shared" si="11"/>
        <v>kod</v>
      </c>
      <c r="AF551">
        <f t="shared" si="11"/>
        <v>0</v>
      </c>
      <c r="AG551" t="str">
        <f t="shared" si="11"/>
        <v>č.zapasu</v>
      </c>
      <c r="AH551" t="str">
        <f t="shared" si="10"/>
        <v>čas</v>
      </c>
      <c r="AI551" t="str">
        <f t="shared" si="10"/>
        <v>zápas</v>
      </c>
      <c r="AJ551" t="str">
        <f t="shared" si="10"/>
        <v>stôl</v>
      </c>
      <c r="AK551" t="str">
        <f t="shared" si="10"/>
        <v>meno</v>
      </c>
      <c r="AL551" t="str">
        <f t="shared" si="10"/>
        <v>meno</v>
      </c>
      <c r="AM551" t="str">
        <f t="shared" si="10"/>
        <v>rozhodca</v>
      </c>
    </row>
    <row r="552" spans="30:39">
      <c r="AD552">
        <f t="shared" si="11"/>
        <v>0</v>
      </c>
      <c r="AE552" t="str">
        <f t="shared" si="11"/>
        <v>41X2</v>
      </c>
      <c r="AF552" t="str">
        <f t="shared" si="11"/>
        <v>X</v>
      </c>
      <c r="AG552">
        <f t="shared" si="11"/>
        <v>0</v>
      </c>
      <c r="AH552">
        <f t="shared" si="10"/>
        <v>0</v>
      </c>
      <c r="AI552" t="str">
        <f t="shared" si="10"/>
        <v xml:space="preserve"> 2-4</v>
      </c>
      <c r="AJ552">
        <f t="shared" si="10"/>
        <v>0</v>
      </c>
      <c r="AK552" t="e">
        <f t="shared" si="10"/>
        <v>#N/A</v>
      </c>
      <c r="AL552" t="e">
        <f t="shared" si="10"/>
        <v>#N/A</v>
      </c>
      <c r="AM552" t="e">
        <f t="shared" si="10"/>
        <v>#N/A</v>
      </c>
    </row>
    <row r="553" spans="30:39">
      <c r="AD553">
        <f t="shared" si="11"/>
        <v>0</v>
      </c>
      <c r="AE553" t="str">
        <f t="shared" si="11"/>
        <v>42X2</v>
      </c>
      <c r="AF553" t="str">
        <f t="shared" si="11"/>
        <v>X</v>
      </c>
      <c r="AG553">
        <f t="shared" si="11"/>
        <v>0</v>
      </c>
      <c r="AH553">
        <f t="shared" si="10"/>
        <v>0</v>
      </c>
      <c r="AI553" t="str">
        <f t="shared" si="10"/>
        <v xml:space="preserve"> 3-4</v>
      </c>
      <c r="AJ553">
        <f t="shared" si="10"/>
        <v>0</v>
      </c>
      <c r="AK553" t="e">
        <f t="shared" si="10"/>
        <v>#N/A</v>
      </c>
      <c r="AL553" t="e">
        <f t="shared" si="10"/>
        <v>#N/A</v>
      </c>
      <c r="AM553" t="e">
        <f t="shared" si="10"/>
        <v>#N/A</v>
      </c>
    </row>
    <row r="554" spans="30:39">
      <c r="AD554">
        <f t="shared" si="11"/>
        <v>0</v>
      </c>
      <c r="AE554" t="str">
        <f t="shared" si="11"/>
        <v>43X2</v>
      </c>
      <c r="AF554" t="str">
        <f t="shared" si="11"/>
        <v>X</v>
      </c>
      <c r="AG554">
        <f t="shared" si="11"/>
        <v>0</v>
      </c>
      <c r="AH554">
        <f t="shared" si="10"/>
        <v>0</v>
      </c>
      <c r="AI554" t="str">
        <f t="shared" si="10"/>
        <v xml:space="preserve"> 2-3</v>
      </c>
      <c r="AJ554">
        <f t="shared" si="10"/>
        <v>0</v>
      </c>
      <c r="AK554" t="e">
        <f t="shared" si="10"/>
        <v>#N/A</v>
      </c>
      <c r="AL554" t="e">
        <f t="shared" si="10"/>
        <v>#N/A</v>
      </c>
      <c r="AM554" t="e">
        <f t="shared" si="10"/>
        <v>#N/A</v>
      </c>
    </row>
    <row r="555" spans="30:39">
      <c r="AD555">
        <f t="shared" si="11"/>
        <v>0</v>
      </c>
      <c r="AE555">
        <f t="shared" si="11"/>
        <v>0</v>
      </c>
      <c r="AF555">
        <f t="shared" si="11"/>
        <v>0</v>
      </c>
      <c r="AG555">
        <f t="shared" si="11"/>
        <v>0</v>
      </c>
      <c r="AH555">
        <f t="shared" si="10"/>
        <v>0</v>
      </c>
      <c r="AI555">
        <f t="shared" si="10"/>
        <v>0</v>
      </c>
      <c r="AJ555">
        <f t="shared" si="10"/>
        <v>0</v>
      </c>
      <c r="AK555">
        <f t="shared" si="10"/>
        <v>0</v>
      </c>
      <c r="AL555">
        <f t="shared" si="10"/>
        <v>0</v>
      </c>
      <c r="AM555">
        <f t="shared" si="10"/>
        <v>0</v>
      </c>
    </row>
    <row r="556" spans="30:39">
      <c r="AD556">
        <f t="shared" si="11"/>
        <v>0</v>
      </c>
      <c r="AE556">
        <f t="shared" si="11"/>
        <v>0</v>
      </c>
      <c r="AF556">
        <f t="shared" si="11"/>
        <v>0</v>
      </c>
      <c r="AG556">
        <f t="shared" si="11"/>
        <v>0</v>
      </c>
      <c r="AH556">
        <f t="shared" si="10"/>
        <v>0</v>
      </c>
      <c r="AI556">
        <f t="shared" si="10"/>
        <v>0</v>
      </c>
      <c r="AJ556">
        <f t="shared" si="10"/>
        <v>0</v>
      </c>
      <c r="AK556">
        <f t="shared" si="10"/>
        <v>0</v>
      </c>
      <c r="AL556">
        <f t="shared" si="10"/>
        <v>0</v>
      </c>
      <c r="AM556">
        <f t="shared" si="10"/>
        <v>0</v>
      </c>
    </row>
    <row r="557" spans="30:39">
      <c r="AD557" t="str">
        <f t="shared" si="11"/>
        <v/>
      </c>
      <c r="AE557" t="str">
        <f t="shared" si="11"/>
        <v>kod</v>
      </c>
      <c r="AF557">
        <f t="shared" si="11"/>
        <v>0</v>
      </c>
      <c r="AG557" t="str">
        <f t="shared" si="11"/>
        <v>č.zapasu</v>
      </c>
      <c r="AH557" t="str">
        <f t="shared" si="10"/>
        <v>čas</v>
      </c>
      <c r="AI557" t="str">
        <f t="shared" si="10"/>
        <v>zápas</v>
      </c>
      <c r="AJ557" t="str">
        <f t="shared" si="10"/>
        <v>stôl</v>
      </c>
      <c r="AK557" t="str">
        <f t="shared" si="10"/>
        <v>meno</v>
      </c>
      <c r="AL557" t="str">
        <f t="shared" si="10"/>
        <v>meno</v>
      </c>
      <c r="AM557" t="str">
        <f t="shared" si="10"/>
        <v>rozhodca</v>
      </c>
    </row>
    <row r="558" spans="30:39">
      <c r="AD558">
        <f t="shared" si="11"/>
        <v>0</v>
      </c>
      <c r="AE558" t="str">
        <f t="shared" si="11"/>
        <v>41X2</v>
      </c>
      <c r="AF558" t="str">
        <f t="shared" si="11"/>
        <v>X</v>
      </c>
      <c r="AG558">
        <f t="shared" si="11"/>
        <v>0</v>
      </c>
      <c r="AH558">
        <f t="shared" si="10"/>
        <v>0</v>
      </c>
      <c r="AI558" t="str">
        <f t="shared" si="10"/>
        <v xml:space="preserve"> 2-4</v>
      </c>
      <c r="AJ558">
        <f t="shared" si="10"/>
        <v>0</v>
      </c>
      <c r="AK558" t="e">
        <f t="shared" si="10"/>
        <v>#N/A</v>
      </c>
      <c r="AL558" t="e">
        <f t="shared" si="10"/>
        <v>#N/A</v>
      </c>
      <c r="AM558" t="e">
        <f t="shared" si="10"/>
        <v>#N/A</v>
      </c>
    </row>
    <row r="559" spans="30:39">
      <c r="AD559">
        <f t="shared" si="11"/>
        <v>0</v>
      </c>
      <c r="AE559" t="str">
        <f t="shared" si="11"/>
        <v>42X2</v>
      </c>
      <c r="AF559" t="str">
        <f t="shared" si="11"/>
        <v>X</v>
      </c>
      <c r="AG559">
        <f t="shared" si="11"/>
        <v>0</v>
      </c>
      <c r="AH559">
        <f t="shared" si="10"/>
        <v>0</v>
      </c>
      <c r="AI559" t="str">
        <f t="shared" si="10"/>
        <v xml:space="preserve"> 3-4</v>
      </c>
      <c r="AJ559">
        <f t="shared" si="10"/>
        <v>0</v>
      </c>
      <c r="AK559" t="e">
        <f t="shared" si="10"/>
        <v>#N/A</v>
      </c>
      <c r="AL559" t="e">
        <f t="shared" si="10"/>
        <v>#N/A</v>
      </c>
      <c r="AM559" t="e">
        <f t="shared" si="10"/>
        <v>#N/A</v>
      </c>
    </row>
    <row r="560" spans="30:39">
      <c r="AD560">
        <f t="shared" si="11"/>
        <v>0</v>
      </c>
      <c r="AE560" t="str">
        <f t="shared" si="11"/>
        <v>43X2</v>
      </c>
      <c r="AF560" t="str">
        <f t="shared" si="11"/>
        <v>X</v>
      </c>
      <c r="AG560">
        <f t="shared" si="11"/>
        <v>0</v>
      </c>
      <c r="AH560">
        <f t="shared" si="10"/>
        <v>0</v>
      </c>
      <c r="AI560" t="str">
        <f t="shared" si="10"/>
        <v xml:space="preserve"> 2-3</v>
      </c>
      <c r="AJ560">
        <f t="shared" si="10"/>
        <v>0</v>
      </c>
      <c r="AK560" t="e">
        <f t="shared" si="10"/>
        <v>#N/A</v>
      </c>
      <c r="AL560" t="e">
        <f t="shared" si="10"/>
        <v>#N/A</v>
      </c>
      <c r="AM560" t="e">
        <f t="shared" si="10"/>
        <v>#N/A</v>
      </c>
    </row>
    <row r="561" spans="30:39">
      <c r="AD561">
        <f t="shared" si="11"/>
        <v>0</v>
      </c>
      <c r="AE561">
        <f t="shared" si="11"/>
        <v>0</v>
      </c>
      <c r="AF561">
        <f t="shared" si="11"/>
        <v>0</v>
      </c>
      <c r="AG561">
        <f t="shared" si="11"/>
        <v>0</v>
      </c>
      <c r="AH561">
        <f t="shared" si="10"/>
        <v>0</v>
      </c>
      <c r="AI561">
        <f t="shared" si="10"/>
        <v>0</v>
      </c>
      <c r="AJ561">
        <f t="shared" si="10"/>
        <v>0</v>
      </c>
      <c r="AK561">
        <f t="shared" ref="AK561:AM624" si="12">AW261</f>
        <v>0</v>
      </c>
      <c r="AL561">
        <f t="shared" si="12"/>
        <v>0</v>
      </c>
      <c r="AM561">
        <f t="shared" si="12"/>
        <v>0</v>
      </c>
    </row>
    <row r="562" spans="30:39">
      <c r="AD562">
        <f t="shared" si="11"/>
        <v>0</v>
      </c>
      <c r="AE562">
        <f t="shared" si="11"/>
        <v>0</v>
      </c>
      <c r="AF562">
        <f t="shared" si="11"/>
        <v>0</v>
      </c>
      <c r="AG562">
        <f t="shared" si="11"/>
        <v>0</v>
      </c>
      <c r="AH562">
        <f t="shared" si="11"/>
        <v>0</v>
      </c>
      <c r="AI562">
        <f t="shared" si="11"/>
        <v>0</v>
      </c>
      <c r="AJ562">
        <f t="shared" si="11"/>
        <v>0</v>
      </c>
      <c r="AK562">
        <f t="shared" si="12"/>
        <v>0</v>
      </c>
      <c r="AL562">
        <f t="shared" si="12"/>
        <v>0</v>
      </c>
      <c r="AM562">
        <f t="shared" si="12"/>
        <v>0</v>
      </c>
    </row>
    <row r="563" spans="30:39">
      <c r="AD563" t="str">
        <f t="shared" si="11"/>
        <v/>
      </c>
      <c r="AE563" t="str">
        <f t="shared" si="11"/>
        <v>kod</v>
      </c>
      <c r="AF563">
        <f t="shared" si="11"/>
        <v>0</v>
      </c>
      <c r="AG563" t="str">
        <f t="shared" si="11"/>
        <v>č.zapasu</v>
      </c>
      <c r="AH563" t="str">
        <f t="shared" si="11"/>
        <v>čas</v>
      </c>
      <c r="AI563" t="str">
        <f t="shared" si="11"/>
        <v>zápas</v>
      </c>
      <c r="AJ563" t="str">
        <f t="shared" si="11"/>
        <v>stôl</v>
      </c>
      <c r="AK563" t="str">
        <f t="shared" si="12"/>
        <v>meno</v>
      </c>
      <c r="AL563" t="str">
        <f t="shared" si="12"/>
        <v>meno</v>
      </c>
      <c r="AM563" t="str">
        <f t="shared" si="12"/>
        <v>rozhodca</v>
      </c>
    </row>
    <row r="564" spans="30:39">
      <c r="AD564">
        <f t="shared" si="11"/>
        <v>0</v>
      </c>
      <c r="AE564" t="str">
        <f t="shared" si="11"/>
        <v>41X2</v>
      </c>
      <c r="AF564" t="str">
        <f t="shared" si="11"/>
        <v>X</v>
      </c>
      <c r="AG564">
        <f t="shared" si="11"/>
        <v>0</v>
      </c>
      <c r="AH564">
        <f t="shared" si="11"/>
        <v>0</v>
      </c>
      <c r="AI564" t="str">
        <f t="shared" si="11"/>
        <v xml:space="preserve"> 2-4</v>
      </c>
      <c r="AJ564">
        <f t="shared" si="11"/>
        <v>0</v>
      </c>
      <c r="AK564" t="e">
        <f t="shared" si="12"/>
        <v>#N/A</v>
      </c>
      <c r="AL564" t="e">
        <f t="shared" si="12"/>
        <v>#N/A</v>
      </c>
      <c r="AM564" t="e">
        <f t="shared" si="12"/>
        <v>#N/A</v>
      </c>
    </row>
    <row r="565" spans="30:39">
      <c r="AD565">
        <f t="shared" si="11"/>
        <v>0</v>
      </c>
      <c r="AE565" t="str">
        <f t="shared" si="11"/>
        <v>42X2</v>
      </c>
      <c r="AF565" t="str">
        <f t="shared" si="11"/>
        <v>X</v>
      </c>
      <c r="AG565">
        <f t="shared" si="11"/>
        <v>0</v>
      </c>
      <c r="AH565">
        <f t="shared" si="11"/>
        <v>0</v>
      </c>
      <c r="AI565" t="str">
        <f t="shared" si="11"/>
        <v xml:space="preserve"> 3-4</v>
      </c>
      <c r="AJ565">
        <f t="shared" si="11"/>
        <v>0</v>
      </c>
      <c r="AK565" t="e">
        <f t="shared" si="12"/>
        <v>#N/A</v>
      </c>
      <c r="AL565" t="e">
        <f t="shared" si="12"/>
        <v>#N/A</v>
      </c>
      <c r="AM565" t="e">
        <f t="shared" si="12"/>
        <v>#N/A</v>
      </c>
    </row>
    <row r="566" spans="30:39">
      <c r="AD566">
        <f t="shared" si="11"/>
        <v>0</v>
      </c>
      <c r="AE566" t="str">
        <f t="shared" si="11"/>
        <v>43X2</v>
      </c>
      <c r="AF566" t="str">
        <f t="shared" si="11"/>
        <v>X</v>
      </c>
      <c r="AG566">
        <f t="shared" si="11"/>
        <v>0</v>
      </c>
      <c r="AH566">
        <f t="shared" si="11"/>
        <v>0</v>
      </c>
      <c r="AI566" t="str">
        <f t="shared" si="11"/>
        <v xml:space="preserve"> 2-3</v>
      </c>
      <c r="AJ566">
        <f t="shared" si="11"/>
        <v>0</v>
      </c>
      <c r="AK566" t="e">
        <f t="shared" si="12"/>
        <v>#N/A</v>
      </c>
      <c r="AL566" t="e">
        <f t="shared" si="12"/>
        <v>#N/A</v>
      </c>
      <c r="AM566" t="e">
        <f t="shared" si="12"/>
        <v>#N/A</v>
      </c>
    </row>
    <row r="567" spans="30:39">
      <c r="AD567">
        <f t="shared" si="11"/>
        <v>0</v>
      </c>
      <c r="AE567">
        <f t="shared" si="11"/>
        <v>0</v>
      </c>
      <c r="AF567">
        <f t="shared" si="11"/>
        <v>0</v>
      </c>
      <c r="AG567">
        <f t="shared" si="11"/>
        <v>0</v>
      </c>
      <c r="AH567">
        <f t="shared" si="11"/>
        <v>0</v>
      </c>
      <c r="AI567">
        <f t="shared" si="11"/>
        <v>0</v>
      </c>
      <c r="AJ567">
        <f t="shared" si="11"/>
        <v>0</v>
      </c>
      <c r="AK567">
        <f t="shared" si="12"/>
        <v>0</v>
      </c>
      <c r="AL567">
        <f t="shared" si="12"/>
        <v>0</v>
      </c>
      <c r="AM567">
        <f t="shared" si="12"/>
        <v>0</v>
      </c>
    </row>
    <row r="568" spans="30:39">
      <c r="AD568">
        <f t="shared" si="11"/>
        <v>0</v>
      </c>
      <c r="AE568">
        <f t="shared" si="11"/>
        <v>0</v>
      </c>
      <c r="AF568">
        <f t="shared" si="11"/>
        <v>0</v>
      </c>
      <c r="AG568">
        <f t="shared" si="11"/>
        <v>0</v>
      </c>
      <c r="AH568">
        <f t="shared" si="11"/>
        <v>0</v>
      </c>
      <c r="AI568">
        <f t="shared" si="11"/>
        <v>0</v>
      </c>
      <c r="AJ568">
        <f t="shared" si="11"/>
        <v>0</v>
      </c>
      <c r="AK568">
        <f t="shared" si="12"/>
        <v>0</v>
      </c>
      <c r="AL568">
        <f t="shared" si="12"/>
        <v>0</v>
      </c>
      <c r="AM568">
        <f t="shared" si="12"/>
        <v>0</v>
      </c>
    </row>
    <row r="569" spans="30:39">
      <c r="AD569" t="str">
        <f t="shared" si="11"/>
        <v/>
      </c>
      <c r="AE569" t="str">
        <f t="shared" si="11"/>
        <v>kod</v>
      </c>
      <c r="AF569">
        <f t="shared" si="11"/>
        <v>0</v>
      </c>
      <c r="AG569" t="str">
        <f t="shared" si="11"/>
        <v>č.zapasu</v>
      </c>
      <c r="AH569" t="str">
        <f t="shared" si="11"/>
        <v>čas</v>
      </c>
      <c r="AI569" t="str">
        <f t="shared" si="11"/>
        <v>zápas</v>
      </c>
      <c r="AJ569" t="str">
        <f t="shared" si="11"/>
        <v>stôl</v>
      </c>
      <c r="AK569" t="str">
        <f t="shared" si="12"/>
        <v>meno</v>
      </c>
      <c r="AL569" t="str">
        <f t="shared" si="12"/>
        <v>meno</v>
      </c>
      <c r="AM569" t="str">
        <f t="shared" si="12"/>
        <v>rozhodca</v>
      </c>
    </row>
    <row r="570" spans="30:39">
      <c r="AD570">
        <f t="shared" si="11"/>
        <v>0</v>
      </c>
      <c r="AE570" t="str">
        <f t="shared" si="11"/>
        <v>41X2</v>
      </c>
      <c r="AF570" t="str">
        <f t="shared" si="11"/>
        <v>X</v>
      </c>
      <c r="AG570">
        <f t="shared" si="11"/>
        <v>0</v>
      </c>
      <c r="AH570">
        <f t="shared" si="11"/>
        <v>0</v>
      </c>
      <c r="AI570" t="str">
        <f t="shared" si="11"/>
        <v xml:space="preserve"> 2-4</v>
      </c>
      <c r="AJ570">
        <f t="shared" si="11"/>
        <v>0</v>
      </c>
      <c r="AK570" t="e">
        <f t="shared" si="12"/>
        <v>#N/A</v>
      </c>
      <c r="AL570" t="e">
        <f t="shared" si="12"/>
        <v>#N/A</v>
      </c>
      <c r="AM570" t="e">
        <f t="shared" si="12"/>
        <v>#N/A</v>
      </c>
    </row>
    <row r="571" spans="30:39">
      <c r="AD571">
        <f t="shared" si="11"/>
        <v>0</v>
      </c>
      <c r="AE571" t="str">
        <f t="shared" si="11"/>
        <v>42X2</v>
      </c>
      <c r="AF571" t="str">
        <f t="shared" si="11"/>
        <v>X</v>
      </c>
      <c r="AG571">
        <f t="shared" si="11"/>
        <v>0</v>
      </c>
      <c r="AH571">
        <f t="shared" si="11"/>
        <v>0</v>
      </c>
      <c r="AI571" t="str">
        <f t="shared" si="11"/>
        <v xml:space="preserve"> 3-4</v>
      </c>
      <c r="AJ571">
        <f t="shared" si="11"/>
        <v>0</v>
      </c>
      <c r="AK571" t="e">
        <f t="shared" si="12"/>
        <v>#N/A</v>
      </c>
      <c r="AL571" t="e">
        <f t="shared" si="12"/>
        <v>#N/A</v>
      </c>
      <c r="AM571" t="e">
        <f t="shared" si="12"/>
        <v>#N/A</v>
      </c>
    </row>
    <row r="572" spans="30:39">
      <c r="AD572">
        <f t="shared" si="11"/>
        <v>0</v>
      </c>
      <c r="AE572" t="str">
        <f t="shared" si="11"/>
        <v>43X2</v>
      </c>
      <c r="AF572" t="str">
        <f t="shared" si="11"/>
        <v>X</v>
      </c>
      <c r="AG572">
        <f t="shared" si="11"/>
        <v>0</v>
      </c>
      <c r="AH572">
        <f t="shared" si="11"/>
        <v>0</v>
      </c>
      <c r="AI572" t="str">
        <f t="shared" si="11"/>
        <v xml:space="preserve"> 2-3</v>
      </c>
      <c r="AJ572">
        <f t="shared" si="11"/>
        <v>0</v>
      </c>
      <c r="AK572" t="e">
        <f t="shared" si="12"/>
        <v>#N/A</v>
      </c>
      <c r="AL572" t="e">
        <f t="shared" si="12"/>
        <v>#N/A</v>
      </c>
      <c r="AM572" t="e">
        <f t="shared" si="12"/>
        <v>#N/A</v>
      </c>
    </row>
    <row r="573" spans="30:39">
      <c r="AD573">
        <f t="shared" si="11"/>
        <v>0</v>
      </c>
      <c r="AE573">
        <f t="shared" si="11"/>
        <v>0</v>
      </c>
      <c r="AF573">
        <f t="shared" si="11"/>
        <v>0</v>
      </c>
      <c r="AG573">
        <f t="shared" si="11"/>
        <v>0</v>
      </c>
      <c r="AH573">
        <f t="shared" si="11"/>
        <v>0</v>
      </c>
      <c r="AI573">
        <f t="shared" si="11"/>
        <v>0</v>
      </c>
      <c r="AJ573">
        <f t="shared" si="11"/>
        <v>0</v>
      </c>
      <c r="AK573">
        <f t="shared" si="12"/>
        <v>0</v>
      </c>
      <c r="AL573">
        <f t="shared" si="12"/>
        <v>0</v>
      </c>
      <c r="AM573">
        <f t="shared" si="12"/>
        <v>0</v>
      </c>
    </row>
    <row r="574" spans="30:39">
      <c r="AD574">
        <f t="shared" si="11"/>
        <v>0</v>
      </c>
      <c r="AE574">
        <f t="shared" si="11"/>
        <v>0</v>
      </c>
      <c r="AF574">
        <f t="shared" si="11"/>
        <v>0</v>
      </c>
      <c r="AG574">
        <f t="shared" ref="AG574:AJ616" si="13">AS274</f>
        <v>0</v>
      </c>
      <c r="AH574">
        <f t="shared" si="13"/>
        <v>0</v>
      </c>
      <c r="AI574">
        <f t="shared" si="13"/>
        <v>0</v>
      </c>
      <c r="AJ574">
        <f t="shared" si="13"/>
        <v>0</v>
      </c>
      <c r="AK574">
        <f t="shared" si="12"/>
        <v>0</v>
      </c>
      <c r="AL574">
        <f t="shared" si="12"/>
        <v>0</v>
      </c>
      <c r="AM574">
        <f t="shared" si="12"/>
        <v>0</v>
      </c>
    </row>
    <row r="575" spans="30:39">
      <c r="AD575" t="str">
        <f t="shared" ref="AD575:AF617" si="14">AP275</f>
        <v/>
      </c>
      <c r="AE575" t="str">
        <f t="shared" si="14"/>
        <v>kod</v>
      </c>
      <c r="AF575">
        <f t="shared" si="14"/>
        <v>0</v>
      </c>
      <c r="AG575" t="str">
        <f t="shared" si="13"/>
        <v>č.zapasu</v>
      </c>
      <c r="AH575" t="str">
        <f t="shared" si="13"/>
        <v>čas</v>
      </c>
      <c r="AI575" t="str">
        <f t="shared" si="13"/>
        <v>zápas</v>
      </c>
      <c r="AJ575" t="str">
        <f t="shared" si="13"/>
        <v>stôl</v>
      </c>
      <c r="AK575" t="str">
        <f t="shared" si="12"/>
        <v>meno</v>
      </c>
      <c r="AL575" t="str">
        <f t="shared" si="12"/>
        <v>meno</v>
      </c>
      <c r="AM575" t="str">
        <f t="shared" si="12"/>
        <v>rozhodca</v>
      </c>
    </row>
    <row r="576" spans="30:39">
      <c r="AD576">
        <f t="shared" si="14"/>
        <v>0</v>
      </c>
      <c r="AE576" t="str">
        <f t="shared" si="14"/>
        <v>41X2</v>
      </c>
      <c r="AF576" t="str">
        <f t="shared" si="14"/>
        <v>X</v>
      </c>
      <c r="AG576">
        <f t="shared" si="13"/>
        <v>0</v>
      </c>
      <c r="AH576">
        <f t="shared" si="13"/>
        <v>0</v>
      </c>
      <c r="AI576" t="str">
        <f t="shared" si="13"/>
        <v xml:space="preserve"> 2-4</v>
      </c>
      <c r="AJ576">
        <f t="shared" si="13"/>
        <v>0</v>
      </c>
      <c r="AK576" t="e">
        <f t="shared" si="12"/>
        <v>#N/A</v>
      </c>
      <c r="AL576" t="e">
        <f t="shared" si="12"/>
        <v>#N/A</v>
      </c>
      <c r="AM576" t="e">
        <f t="shared" si="12"/>
        <v>#N/A</v>
      </c>
    </row>
    <row r="577" spans="30:39">
      <c r="AD577">
        <f t="shared" si="14"/>
        <v>0</v>
      </c>
      <c r="AE577" t="str">
        <f t="shared" si="14"/>
        <v>42X2</v>
      </c>
      <c r="AF577" t="str">
        <f t="shared" si="14"/>
        <v>X</v>
      </c>
      <c r="AG577">
        <f t="shared" si="13"/>
        <v>0</v>
      </c>
      <c r="AH577">
        <f t="shared" si="13"/>
        <v>0</v>
      </c>
      <c r="AI577" t="str">
        <f t="shared" si="13"/>
        <v xml:space="preserve"> 3-4</v>
      </c>
      <c r="AJ577">
        <f t="shared" si="13"/>
        <v>0</v>
      </c>
      <c r="AK577" t="e">
        <f t="shared" si="12"/>
        <v>#N/A</v>
      </c>
      <c r="AL577" t="e">
        <f t="shared" si="12"/>
        <v>#N/A</v>
      </c>
      <c r="AM577" t="e">
        <f t="shared" si="12"/>
        <v>#N/A</v>
      </c>
    </row>
    <row r="578" spans="30:39">
      <c r="AD578">
        <f t="shared" si="14"/>
        <v>0</v>
      </c>
      <c r="AE578" t="str">
        <f t="shared" si="14"/>
        <v>43X2</v>
      </c>
      <c r="AF578" t="str">
        <f t="shared" si="14"/>
        <v>X</v>
      </c>
      <c r="AG578">
        <f t="shared" si="13"/>
        <v>0</v>
      </c>
      <c r="AH578">
        <f t="shared" si="13"/>
        <v>0</v>
      </c>
      <c r="AI578" t="str">
        <f t="shared" si="13"/>
        <v xml:space="preserve"> 2-3</v>
      </c>
      <c r="AJ578">
        <f t="shared" si="13"/>
        <v>0</v>
      </c>
      <c r="AK578" t="e">
        <f t="shared" si="12"/>
        <v>#N/A</v>
      </c>
      <c r="AL578" t="e">
        <f t="shared" si="12"/>
        <v>#N/A</v>
      </c>
      <c r="AM578" t="e">
        <f t="shared" si="12"/>
        <v>#N/A</v>
      </c>
    </row>
    <row r="579" spans="30:39">
      <c r="AD579">
        <f t="shared" si="14"/>
        <v>0</v>
      </c>
      <c r="AE579">
        <f t="shared" si="14"/>
        <v>0</v>
      </c>
      <c r="AF579">
        <f t="shared" si="14"/>
        <v>0</v>
      </c>
      <c r="AG579">
        <f t="shared" si="13"/>
        <v>0</v>
      </c>
      <c r="AH579">
        <f t="shared" si="13"/>
        <v>0</v>
      </c>
      <c r="AI579">
        <f t="shared" si="13"/>
        <v>0</v>
      </c>
      <c r="AJ579">
        <f t="shared" si="13"/>
        <v>0</v>
      </c>
      <c r="AK579">
        <f t="shared" si="12"/>
        <v>0</v>
      </c>
      <c r="AL579">
        <f t="shared" si="12"/>
        <v>0</v>
      </c>
      <c r="AM579">
        <f t="shared" si="12"/>
        <v>0</v>
      </c>
    </row>
    <row r="580" spans="30:39">
      <c r="AD580">
        <f t="shared" si="14"/>
        <v>0</v>
      </c>
      <c r="AE580">
        <f t="shared" si="14"/>
        <v>0</v>
      </c>
      <c r="AF580">
        <f t="shared" si="14"/>
        <v>0</v>
      </c>
      <c r="AG580">
        <f t="shared" si="13"/>
        <v>0</v>
      </c>
      <c r="AH580">
        <f t="shared" si="13"/>
        <v>0</v>
      </c>
      <c r="AI580">
        <f t="shared" si="13"/>
        <v>0</v>
      </c>
      <c r="AJ580">
        <f t="shared" si="13"/>
        <v>0</v>
      </c>
      <c r="AK580">
        <f t="shared" si="12"/>
        <v>0</v>
      </c>
      <c r="AL580">
        <f t="shared" si="12"/>
        <v>0</v>
      </c>
      <c r="AM580">
        <f t="shared" si="12"/>
        <v>0</v>
      </c>
    </row>
    <row r="581" spans="30:39">
      <c r="AD581" t="str">
        <f t="shared" si="14"/>
        <v/>
      </c>
      <c r="AE581" t="str">
        <f t="shared" si="14"/>
        <v>kod</v>
      </c>
      <c r="AF581">
        <f t="shared" si="14"/>
        <v>0</v>
      </c>
      <c r="AG581" t="str">
        <f t="shared" si="13"/>
        <v>č.zapasu</v>
      </c>
      <c r="AH581" t="str">
        <f t="shared" si="13"/>
        <v>čas</v>
      </c>
      <c r="AI581" t="str">
        <f t="shared" si="13"/>
        <v>zápas</v>
      </c>
      <c r="AJ581" t="str">
        <f t="shared" si="13"/>
        <v>stôl</v>
      </c>
      <c r="AK581" t="str">
        <f t="shared" si="12"/>
        <v>meno</v>
      </c>
      <c r="AL581" t="str">
        <f t="shared" si="12"/>
        <v>meno</v>
      </c>
      <c r="AM581" t="str">
        <f t="shared" si="12"/>
        <v>rozhodca</v>
      </c>
    </row>
    <row r="582" spans="30:39">
      <c r="AD582">
        <f t="shared" si="14"/>
        <v>0</v>
      </c>
      <c r="AE582" t="str">
        <f t="shared" si="14"/>
        <v>41X2</v>
      </c>
      <c r="AF582" t="str">
        <f t="shared" si="14"/>
        <v>X</v>
      </c>
      <c r="AG582">
        <f t="shared" si="13"/>
        <v>0</v>
      </c>
      <c r="AH582">
        <f t="shared" si="13"/>
        <v>0</v>
      </c>
      <c r="AI582" t="str">
        <f t="shared" si="13"/>
        <v xml:space="preserve"> 2-4</v>
      </c>
      <c r="AJ582">
        <f t="shared" si="13"/>
        <v>0</v>
      </c>
      <c r="AK582" t="e">
        <f t="shared" si="12"/>
        <v>#N/A</v>
      </c>
      <c r="AL582" t="e">
        <f t="shared" si="12"/>
        <v>#N/A</v>
      </c>
      <c r="AM582" t="e">
        <f t="shared" si="12"/>
        <v>#N/A</v>
      </c>
    </row>
    <row r="583" spans="30:39">
      <c r="AD583">
        <f t="shared" si="14"/>
        <v>0</v>
      </c>
      <c r="AE583" t="str">
        <f t="shared" si="14"/>
        <v>42X2</v>
      </c>
      <c r="AF583" t="str">
        <f t="shared" si="14"/>
        <v>X</v>
      </c>
      <c r="AG583">
        <f t="shared" si="13"/>
        <v>0</v>
      </c>
      <c r="AH583">
        <f t="shared" si="13"/>
        <v>0</v>
      </c>
      <c r="AI583" t="str">
        <f t="shared" si="13"/>
        <v xml:space="preserve"> 3-4</v>
      </c>
      <c r="AJ583">
        <f t="shared" si="13"/>
        <v>0</v>
      </c>
      <c r="AK583" t="e">
        <f t="shared" si="12"/>
        <v>#N/A</v>
      </c>
      <c r="AL583" t="e">
        <f t="shared" si="12"/>
        <v>#N/A</v>
      </c>
      <c r="AM583" t="e">
        <f t="shared" si="12"/>
        <v>#N/A</v>
      </c>
    </row>
    <row r="584" spans="30:39">
      <c r="AD584">
        <f t="shared" si="14"/>
        <v>0</v>
      </c>
      <c r="AE584" t="str">
        <f t="shared" si="14"/>
        <v>43X2</v>
      </c>
      <c r="AF584" t="str">
        <f t="shared" si="14"/>
        <v>X</v>
      </c>
      <c r="AG584">
        <f t="shared" si="13"/>
        <v>0</v>
      </c>
      <c r="AH584">
        <f t="shared" si="13"/>
        <v>0</v>
      </c>
      <c r="AI584" t="str">
        <f t="shared" si="13"/>
        <v xml:space="preserve"> 2-3</v>
      </c>
      <c r="AJ584">
        <f t="shared" si="13"/>
        <v>0</v>
      </c>
      <c r="AK584" t="e">
        <f t="shared" si="12"/>
        <v>#N/A</v>
      </c>
      <c r="AL584" t="e">
        <f t="shared" si="12"/>
        <v>#N/A</v>
      </c>
      <c r="AM584" t="e">
        <f t="shared" si="12"/>
        <v>#N/A</v>
      </c>
    </row>
    <row r="585" spans="30:39">
      <c r="AD585">
        <f t="shared" si="14"/>
        <v>0</v>
      </c>
      <c r="AE585">
        <f t="shared" si="14"/>
        <v>0</v>
      </c>
      <c r="AF585">
        <f t="shared" si="14"/>
        <v>0</v>
      </c>
      <c r="AG585">
        <f t="shared" si="13"/>
        <v>0</v>
      </c>
      <c r="AH585">
        <f t="shared" si="13"/>
        <v>0</v>
      </c>
      <c r="AI585">
        <f t="shared" si="13"/>
        <v>0</v>
      </c>
      <c r="AJ585">
        <f t="shared" si="13"/>
        <v>0</v>
      </c>
      <c r="AK585">
        <f t="shared" si="12"/>
        <v>0</v>
      </c>
      <c r="AL585">
        <f t="shared" si="12"/>
        <v>0</v>
      </c>
      <c r="AM585">
        <f t="shared" si="12"/>
        <v>0</v>
      </c>
    </row>
    <row r="586" spans="30:39">
      <c r="AD586">
        <f t="shared" si="14"/>
        <v>0</v>
      </c>
      <c r="AE586">
        <f t="shared" si="14"/>
        <v>0</v>
      </c>
      <c r="AF586">
        <f t="shared" si="14"/>
        <v>0</v>
      </c>
      <c r="AG586">
        <f t="shared" si="13"/>
        <v>0</v>
      </c>
      <c r="AH586">
        <f t="shared" si="13"/>
        <v>0</v>
      </c>
      <c r="AI586">
        <f t="shared" si="13"/>
        <v>0</v>
      </c>
      <c r="AJ586">
        <f t="shared" si="13"/>
        <v>0</v>
      </c>
      <c r="AK586">
        <f t="shared" si="12"/>
        <v>0</v>
      </c>
      <c r="AL586">
        <f t="shared" si="12"/>
        <v>0</v>
      </c>
      <c r="AM586">
        <f t="shared" si="12"/>
        <v>0</v>
      </c>
    </row>
    <row r="587" spans="30:39">
      <c r="AD587" t="str">
        <f t="shared" si="14"/>
        <v/>
      </c>
      <c r="AE587" t="str">
        <f t="shared" si="14"/>
        <v>kod</v>
      </c>
      <c r="AF587">
        <f t="shared" si="14"/>
        <v>0</v>
      </c>
      <c r="AG587" t="str">
        <f t="shared" si="13"/>
        <v>č.zapasu</v>
      </c>
      <c r="AH587" t="str">
        <f t="shared" si="13"/>
        <v>čas</v>
      </c>
      <c r="AI587" t="str">
        <f t="shared" si="13"/>
        <v>zápas</v>
      </c>
      <c r="AJ587" t="str">
        <f t="shared" si="13"/>
        <v>stôl</v>
      </c>
      <c r="AK587" t="str">
        <f t="shared" si="12"/>
        <v>meno</v>
      </c>
      <c r="AL587" t="str">
        <f t="shared" si="12"/>
        <v>meno</v>
      </c>
      <c r="AM587" t="str">
        <f t="shared" si="12"/>
        <v>rozhodca</v>
      </c>
    </row>
    <row r="588" spans="30:39">
      <c r="AD588">
        <f t="shared" si="14"/>
        <v>0</v>
      </c>
      <c r="AE588" t="str">
        <f t="shared" si="14"/>
        <v>41X2</v>
      </c>
      <c r="AF588" t="str">
        <f t="shared" si="14"/>
        <v>X</v>
      </c>
      <c r="AG588">
        <f t="shared" si="13"/>
        <v>0</v>
      </c>
      <c r="AH588">
        <f t="shared" si="13"/>
        <v>0</v>
      </c>
      <c r="AI588" t="str">
        <f t="shared" si="13"/>
        <v xml:space="preserve"> 2-4</v>
      </c>
      <c r="AJ588">
        <f t="shared" si="13"/>
        <v>0</v>
      </c>
      <c r="AK588" t="e">
        <f t="shared" si="12"/>
        <v>#N/A</v>
      </c>
      <c r="AL588" t="e">
        <f t="shared" si="12"/>
        <v>#N/A</v>
      </c>
      <c r="AM588" t="e">
        <f t="shared" si="12"/>
        <v>#N/A</v>
      </c>
    </row>
    <row r="589" spans="30:39">
      <c r="AD589">
        <f t="shared" si="14"/>
        <v>0</v>
      </c>
      <c r="AE589" t="str">
        <f t="shared" si="14"/>
        <v>42X2</v>
      </c>
      <c r="AF589" t="str">
        <f t="shared" si="14"/>
        <v>X</v>
      </c>
      <c r="AG589">
        <f t="shared" si="13"/>
        <v>0</v>
      </c>
      <c r="AH589">
        <f t="shared" si="13"/>
        <v>0</v>
      </c>
      <c r="AI589" t="str">
        <f t="shared" si="13"/>
        <v xml:space="preserve"> 3-4</v>
      </c>
      <c r="AJ589">
        <f t="shared" si="13"/>
        <v>0</v>
      </c>
      <c r="AK589" t="e">
        <f t="shared" si="12"/>
        <v>#N/A</v>
      </c>
      <c r="AL589" t="e">
        <f t="shared" si="12"/>
        <v>#N/A</v>
      </c>
      <c r="AM589" t="e">
        <f t="shared" si="12"/>
        <v>#N/A</v>
      </c>
    </row>
    <row r="590" spans="30:39">
      <c r="AD590">
        <f t="shared" si="14"/>
        <v>0</v>
      </c>
      <c r="AE590" t="str">
        <f t="shared" si="14"/>
        <v>43X2</v>
      </c>
      <c r="AF590" t="str">
        <f t="shared" si="14"/>
        <v>X</v>
      </c>
      <c r="AG590">
        <f t="shared" si="13"/>
        <v>0</v>
      </c>
      <c r="AH590">
        <f t="shared" si="13"/>
        <v>0</v>
      </c>
      <c r="AI590" t="str">
        <f t="shared" si="13"/>
        <v xml:space="preserve"> 2-3</v>
      </c>
      <c r="AJ590">
        <f t="shared" si="13"/>
        <v>0</v>
      </c>
      <c r="AK590" t="e">
        <f t="shared" si="12"/>
        <v>#N/A</v>
      </c>
      <c r="AL590" t="e">
        <f t="shared" si="12"/>
        <v>#N/A</v>
      </c>
      <c r="AM590" t="e">
        <f t="shared" si="12"/>
        <v>#N/A</v>
      </c>
    </row>
    <row r="591" spans="30:39">
      <c r="AD591">
        <f t="shared" si="14"/>
        <v>0</v>
      </c>
      <c r="AE591">
        <f t="shared" si="14"/>
        <v>0</v>
      </c>
      <c r="AF591">
        <f t="shared" si="14"/>
        <v>0</v>
      </c>
      <c r="AG591">
        <f t="shared" si="13"/>
        <v>0</v>
      </c>
      <c r="AH591">
        <f t="shared" si="13"/>
        <v>0</v>
      </c>
      <c r="AI591">
        <f t="shared" si="13"/>
        <v>0</v>
      </c>
      <c r="AJ591">
        <f t="shared" si="13"/>
        <v>0</v>
      </c>
      <c r="AK591">
        <f t="shared" si="12"/>
        <v>0</v>
      </c>
      <c r="AL591">
        <f t="shared" si="12"/>
        <v>0</v>
      </c>
      <c r="AM591">
        <f t="shared" si="12"/>
        <v>0</v>
      </c>
    </row>
    <row r="592" spans="30:39">
      <c r="AD592">
        <f t="shared" si="14"/>
        <v>0</v>
      </c>
      <c r="AE592">
        <f t="shared" si="14"/>
        <v>0</v>
      </c>
      <c r="AF592">
        <f t="shared" si="14"/>
        <v>0</v>
      </c>
      <c r="AG592">
        <f t="shared" si="13"/>
        <v>0</v>
      </c>
      <c r="AH592">
        <f t="shared" si="13"/>
        <v>0</v>
      </c>
      <c r="AI592">
        <f t="shared" si="13"/>
        <v>0</v>
      </c>
      <c r="AJ592">
        <f t="shared" si="13"/>
        <v>0</v>
      </c>
      <c r="AK592">
        <f t="shared" si="12"/>
        <v>0</v>
      </c>
      <c r="AL592">
        <f t="shared" si="12"/>
        <v>0</v>
      </c>
      <c r="AM592">
        <f t="shared" si="12"/>
        <v>0</v>
      </c>
    </row>
    <row r="593" spans="30:39">
      <c r="AD593" t="str">
        <f t="shared" si="14"/>
        <v/>
      </c>
      <c r="AE593" t="str">
        <f t="shared" si="14"/>
        <v>kod</v>
      </c>
      <c r="AF593">
        <f t="shared" si="14"/>
        <v>0</v>
      </c>
      <c r="AG593" t="str">
        <f t="shared" si="13"/>
        <v>č.zapasu</v>
      </c>
      <c r="AH593" t="str">
        <f t="shared" si="13"/>
        <v>čas</v>
      </c>
      <c r="AI593" t="str">
        <f t="shared" si="13"/>
        <v>zápas</v>
      </c>
      <c r="AJ593" t="str">
        <f t="shared" si="13"/>
        <v>stôl</v>
      </c>
      <c r="AK593" t="str">
        <f t="shared" si="12"/>
        <v>meno</v>
      </c>
      <c r="AL593" t="str">
        <f t="shared" si="12"/>
        <v>meno</v>
      </c>
      <c r="AM593" t="str">
        <f t="shared" si="12"/>
        <v>rozhodca</v>
      </c>
    </row>
    <row r="594" spans="30:39">
      <c r="AD594">
        <f t="shared" si="14"/>
        <v>0</v>
      </c>
      <c r="AE594" t="str">
        <f t="shared" si="14"/>
        <v>41X2</v>
      </c>
      <c r="AF594" t="str">
        <f t="shared" si="14"/>
        <v>X</v>
      </c>
      <c r="AG594">
        <f t="shared" si="13"/>
        <v>0</v>
      </c>
      <c r="AH594">
        <f t="shared" si="13"/>
        <v>0</v>
      </c>
      <c r="AI594" t="str">
        <f t="shared" si="13"/>
        <v xml:space="preserve"> 2-4</v>
      </c>
      <c r="AJ594">
        <f t="shared" si="13"/>
        <v>0</v>
      </c>
      <c r="AK594" t="e">
        <f t="shared" si="12"/>
        <v>#N/A</v>
      </c>
      <c r="AL594" t="e">
        <f t="shared" si="12"/>
        <v>#N/A</v>
      </c>
      <c r="AM594" t="e">
        <f t="shared" si="12"/>
        <v>#N/A</v>
      </c>
    </row>
    <row r="595" spans="30:39">
      <c r="AD595">
        <f t="shared" si="14"/>
        <v>0</v>
      </c>
      <c r="AE595" t="str">
        <f t="shared" si="14"/>
        <v>42X2</v>
      </c>
      <c r="AF595" t="str">
        <f t="shared" si="14"/>
        <v>X</v>
      </c>
      <c r="AG595">
        <f t="shared" si="13"/>
        <v>0</v>
      </c>
      <c r="AH595">
        <f t="shared" si="13"/>
        <v>0</v>
      </c>
      <c r="AI595" t="str">
        <f t="shared" si="13"/>
        <v xml:space="preserve"> 3-4</v>
      </c>
      <c r="AJ595">
        <f t="shared" si="13"/>
        <v>0</v>
      </c>
      <c r="AK595" t="e">
        <f t="shared" si="12"/>
        <v>#N/A</v>
      </c>
      <c r="AL595" t="e">
        <f t="shared" si="12"/>
        <v>#N/A</v>
      </c>
      <c r="AM595" t="e">
        <f t="shared" si="12"/>
        <v>#N/A</v>
      </c>
    </row>
    <row r="596" spans="30:39">
      <c r="AD596">
        <f t="shared" si="14"/>
        <v>0</v>
      </c>
      <c r="AE596" t="str">
        <f t="shared" si="14"/>
        <v>43X2</v>
      </c>
      <c r="AF596" t="str">
        <f t="shared" si="14"/>
        <v>X</v>
      </c>
      <c r="AG596">
        <f t="shared" si="13"/>
        <v>0</v>
      </c>
      <c r="AH596">
        <f t="shared" si="13"/>
        <v>0</v>
      </c>
      <c r="AI596" t="str">
        <f t="shared" si="13"/>
        <v xml:space="preserve"> 2-3</v>
      </c>
      <c r="AJ596">
        <f t="shared" si="13"/>
        <v>0</v>
      </c>
      <c r="AK596" t="e">
        <f t="shared" si="12"/>
        <v>#N/A</v>
      </c>
      <c r="AL596" t="e">
        <f t="shared" si="12"/>
        <v>#N/A</v>
      </c>
      <c r="AM596" t="e">
        <f t="shared" si="12"/>
        <v>#N/A</v>
      </c>
    </row>
    <row r="597" spans="30:39">
      <c r="AD597">
        <f t="shared" si="14"/>
        <v>0</v>
      </c>
      <c r="AE597">
        <f t="shared" si="14"/>
        <v>0</v>
      </c>
      <c r="AF597">
        <f t="shared" si="14"/>
        <v>0</v>
      </c>
      <c r="AG597">
        <f t="shared" si="13"/>
        <v>0</v>
      </c>
      <c r="AH597">
        <f t="shared" si="13"/>
        <v>0</v>
      </c>
      <c r="AI597">
        <f t="shared" si="13"/>
        <v>0</v>
      </c>
      <c r="AJ597">
        <f t="shared" si="13"/>
        <v>0</v>
      </c>
      <c r="AK597">
        <f t="shared" si="12"/>
        <v>0</v>
      </c>
      <c r="AL597">
        <f t="shared" si="12"/>
        <v>0</v>
      </c>
      <c r="AM597">
        <f t="shared" si="12"/>
        <v>0</v>
      </c>
    </row>
    <row r="598" spans="30:39">
      <c r="AD598">
        <f t="shared" si="14"/>
        <v>0</v>
      </c>
      <c r="AE598">
        <f t="shared" si="14"/>
        <v>0</v>
      </c>
      <c r="AF598">
        <f t="shared" si="14"/>
        <v>0</v>
      </c>
      <c r="AG598">
        <f t="shared" si="13"/>
        <v>0</v>
      </c>
      <c r="AH598">
        <f t="shared" si="13"/>
        <v>0</v>
      </c>
      <c r="AI598">
        <f t="shared" si="13"/>
        <v>0</v>
      </c>
      <c r="AJ598">
        <f t="shared" si="13"/>
        <v>0</v>
      </c>
      <c r="AK598">
        <f t="shared" si="12"/>
        <v>0</v>
      </c>
      <c r="AL598">
        <f t="shared" si="12"/>
        <v>0</v>
      </c>
      <c r="AM598">
        <f t="shared" si="12"/>
        <v>0</v>
      </c>
    </row>
    <row r="599" spans="30:39">
      <c r="AD599" t="str">
        <f t="shared" si="14"/>
        <v/>
      </c>
      <c r="AE599" t="str">
        <f t="shared" si="14"/>
        <v>kod</v>
      </c>
      <c r="AF599">
        <f t="shared" si="14"/>
        <v>0</v>
      </c>
      <c r="AG599" t="str">
        <f t="shared" si="13"/>
        <v>č.zapasu</v>
      </c>
      <c r="AH599" t="str">
        <f t="shared" si="13"/>
        <v>čas</v>
      </c>
      <c r="AI599" t="str">
        <f t="shared" si="13"/>
        <v>zápas</v>
      </c>
      <c r="AJ599" t="str">
        <f t="shared" si="13"/>
        <v>stôl</v>
      </c>
      <c r="AK599" t="str">
        <f t="shared" si="12"/>
        <v>meno</v>
      </c>
      <c r="AL599" t="str">
        <f t="shared" si="12"/>
        <v>meno</v>
      </c>
      <c r="AM599" t="str">
        <f t="shared" si="12"/>
        <v>rozhodca</v>
      </c>
    </row>
    <row r="600" spans="30:39">
      <c r="AD600">
        <f t="shared" si="14"/>
        <v>0</v>
      </c>
      <c r="AE600" t="str">
        <f t="shared" si="14"/>
        <v>41X2</v>
      </c>
      <c r="AF600" t="str">
        <f t="shared" si="14"/>
        <v>X</v>
      </c>
      <c r="AG600">
        <f t="shared" si="13"/>
        <v>0</v>
      </c>
      <c r="AH600">
        <f t="shared" si="13"/>
        <v>0</v>
      </c>
      <c r="AI600" t="str">
        <f t="shared" si="13"/>
        <v xml:space="preserve"> 2-4</v>
      </c>
      <c r="AJ600">
        <f t="shared" si="13"/>
        <v>0</v>
      </c>
      <c r="AK600" t="e">
        <f t="shared" si="12"/>
        <v>#N/A</v>
      </c>
      <c r="AL600" t="e">
        <f t="shared" si="12"/>
        <v>#N/A</v>
      </c>
      <c r="AM600" t="e">
        <f t="shared" si="12"/>
        <v>#N/A</v>
      </c>
    </row>
    <row r="601" spans="30:39">
      <c r="AD601">
        <f t="shared" si="14"/>
        <v>0</v>
      </c>
      <c r="AE601" t="str">
        <f t="shared" si="14"/>
        <v>42X2</v>
      </c>
      <c r="AF601" t="str">
        <f t="shared" si="14"/>
        <v>X</v>
      </c>
      <c r="AG601">
        <f t="shared" si="13"/>
        <v>0</v>
      </c>
      <c r="AH601">
        <f t="shared" si="13"/>
        <v>0</v>
      </c>
      <c r="AI601" t="str">
        <f t="shared" si="13"/>
        <v xml:space="preserve"> 3-4</v>
      </c>
      <c r="AJ601">
        <f t="shared" si="13"/>
        <v>0</v>
      </c>
      <c r="AK601" t="e">
        <f t="shared" si="12"/>
        <v>#N/A</v>
      </c>
      <c r="AL601" t="e">
        <f t="shared" si="12"/>
        <v>#N/A</v>
      </c>
      <c r="AM601" t="e">
        <f t="shared" si="12"/>
        <v>#N/A</v>
      </c>
    </row>
    <row r="602" spans="30:39">
      <c r="AD602">
        <f t="shared" si="14"/>
        <v>0</v>
      </c>
      <c r="AE602" t="str">
        <f t="shared" si="14"/>
        <v>43X2</v>
      </c>
      <c r="AF602" t="str">
        <f t="shared" si="14"/>
        <v>X</v>
      </c>
      <c r="AG602">
        <f t="shared" si="13"/>
        <v>0</v>
      </c>
      <c r="AH602">
        <f t="shared" si="13"/>
        <v>0</v>
      </c>
      <c r="AI602" t="str">
        <f t="shared" si="13"/>
        <v xml:space="preserve"> 2-3</v>
      </c>
      <c r="AJ602">
        <f t="shared" si="13"/>
        <v>0</v>
      </c>
      <c r="AK602" t="e">
        <f t="shared" si="12"/>
        <v>#N/A</v>
      </c>
      <c r="AL602" t="e">
        <f t="shared" si="12"/>
        <v>#N/A</v>
      </c>
      <c r="AM602" t="e">
        <f t="shared" si="12"/>
        <v>#N/A</v>
      </c>
    </row>
    <row r="603" spans="30:39">
      <c r="AD603">
        <f t="shared" si="14"/>
        <v>0</v>
      </c>
      <c r="AE603">
        <f t="shared" si="14"/>
        <v>0</v>
      </c>
      <c r="AF603">
        <f t="shared" si="14"/>
        <v>0</v>
      </c>
      <c r="AG603">
        <f t="shared" si="13"/>
        <v>0</v>
      </c>
      <c r="AH603">
        <f t="shared" si="13"/>
        <v>0</v>
      </c>
      <c r="AI603">
        <f t="shared" si="13"/>
        <v>0</v>
      </c>
      <c r="AJ603">
        <f t="shared" si="13"/>
        <v>0</v>
      </c>
      <c r="AK603">
        <f t="shared" si="12"/>
        <v>0</v>
      </c>
      <c r="AL603">
        <f t="shared" si="12"/>
        <v>0</v>
      </c>
      <c r="AM603">
        <f t="shared" si="12"/>
        <v>0</v>
      </c>
    </row>
    <row r="604" spans="30:39">
      <c r="AD604">
        <f t="shared" si="14"/>
        <v>0</v>
      </c>
      <c r="AE604">
        <f t="shared" si="14"/>
        <v>0</v>
      </c>
      <c r="AF604">
        <f t="shared" si="14"/>
        <v>0</v>
      </c>
      <c r="AG604">
        <f t="shared" si="13"/>
        <v>0</v>
      </c>
      <c r="AH604">
        <f t="shared" si="13"/>
        <v>0</v>
      </c>
      <c r="AI604">
        <f t="shared" si="13"/>
        <v>0</v>
      </c>
      <c r="AJ604">
        <f t="shared" si="13"/>
        <v>0</v>
      </c>
      <c r="AK604">
        <f t="shared" si="12"/>
        <v>0</v>
      </c>
      <c r="AL604">
        <f t="shared" si="12"/>
        <v>0</v>
      </c>
      <c r="AM604">
        <f t="shared" si="12"/>
        <v>0</v>
      </c>
    </row>
    <row r="605" spans="30:39">
      <c r="AH605"/>
      <c r="AI605"/>
      <c r="AJ605"/>
      <c r="AK605"/>
      <c r="AL605"/>
      <c r="AM605"/>
    </row>
    <row r="606" spans="30:39">
      <c r="AH606"/>
      <c r="AI606"/>
      <c r="AJ606"/>
      <c r="AK606"/>
      <c r="AL606"/>
      <c r="AM606"/>
    </row>
    <row r="607" spans="30:39">
      <c r="AH607"/>
      <c r="AI607"/>
      <c r="AJ607"/>
      <c r="AK607"/>
      <c r="AL607"/>
      <c r="AM607"/>
    </row>
    <row r="608" spans="30:39">
      <c r="AH608"/>
      <c r="AI608"/>
      <c r="AJ608"/>
      <c r="AK608"/>
      <c r="AL608"/>
      <c r="AM608"/>
    </row>
    <row r="609" spans="34:39">
      <c r="AH609"/>
      <c r="AI609"/>
      <c r="AJ609"/>
      <c r="AK609"/>
      <c r="AL609"/>
      <c r="AM609"/>
    </row>
    <row r="610" spans="34:39">
      <c r="AH610"/>
      <c r="AI610"/>
      <c r="AJ610"/>
      <c r="AK610"/>
      <c r="AL610"/>
      <c r="AM610"/>
    </row>
    <row r="611" spans="34:39">
      <c r="AH611"/>
      <c r="AI611"/>
      <c r="AJ611"/>
      <c r="AK611"/>
      <c r="AL611"/>
      <c r="AM611"/>
    </row>
    <row r="612" spans="34:39">
      <c r="AH612"/>
      <c r="AI612"/>
      <c r="AJ612"/>
      <c r="AK612"/>
      <c r="AL612"/>
      <c r="AM612"/>
    </row>
    <row r="613" spans="34:39">
      <c r="AH613"/>
      <c r="AI613"/>
      <c r="AJ613"/>
      <c r="AK613"/>
      <c r="AL613"/>
      <c r="AM613"/>
    </row>
    <row r="614" spans="34:39">
      <c r="AH614"/>
      <c r="AI614"/>
      <c r="AJ614"/>
      <c r="AK614"/>
      <c r="AL614"/>
      <c r="AM614"/>
    </row>
    <row r="615" spans="34:39">
      <c r="AH615"/>
      <c r="AI615"/>
      <c r="AJ615"/>
      <c r="AK615"/>
      <c r="AL615"/>
      <c r="AM615"/>
    </row>
    <row r="616" spans="34:39">
      <c r="AH616"/>
      <c r="AI616"/>
      <c r="AJ616"/>
      <c r="AK616"/>
      <c r="AL616"/>
      <c r="AM616"/>
    </row>
    <row r="617" spans="34:39">
      <c r="AH617"/>
      <c r="AI617"/>
      <c r="AJ617"/>
      <c r="AK617"/>
      <c r="AL617"/>
      <c r="AM617"/>
    </row>
    <row r="618" spans="34:39">
      <c r="AH618"/>
      <c r="AI618"/>
      <c r="AJ618"/>
      <c r="AK618"/>
      <c r="AL618"/>
      <c r="AM618"/>
    </row>
    <row r="619" spans="34:39">
      <c r="AH619"/>
      <c r="AI619"/>
      <c r="AJ619"/>
      <c r="AK619"/>
      <c r="AL619"/>
      <c r="AM619"/>
    </row>
    <row r="620" spans="34:39">
      <c r="AH620"/>
      <c r="AI620"/>
      <c r="AJ620"/>
      <c r="AK620"/>
      <c r="AL620"/>
      <c r="AM620"/>
    </row>
    <row r="621" spans="34:39">
      <c r="AH621"/>
      <c r="AI621"/>
      <c r="AJ621"/>
      <c r="AK621"/>
      <c r="AL621"/>
      <c r="AM621"/>
    </row>
    <row r="622" spans="34:39">
      <c r="AH622"/>
      <c r="AI622"/>
      <c r="AJ622"/>
      <c r="AK622"/>
      <c r="AL622"/>
      <c r="AM622"/>
    </row>
    <row r="623" spans="34:39">
      <c r="AH623"/>
      <c r="AI623"/>
      <c r="AJ623"/>
      <c r="AK623"/>
      <c r="AL623"/>
      <c r="AM623"/>
    </row>
    <row r="624" spans="34:39">
      <c r="AH624"/>
      <c r="AI624"/>
      <c r="AJ624"/>
      <c r="AK624"/>
      <c r="AL624"/>
      <c r="AM624"/>
    </row>
    <row r="625" spans="34:39">
      <c r="AH625"/>
      <c r="AI625"/>
      <c r="AJ625"/>
      <c r="AK625"/>
      <c r="AL625"/>
      <c r="AM625"/>
    </row>
    <row r="626" spans="34:39">
      <c r="AH626"/>
      <c r="AI626"/>
      <c r="AJ626"/>
      <c r="AK626"/>
      <c r="AL626"/>
      <c r="AM626"/>
    </row>
    <row r="627" spans="34:39">
      <c r="AH627"/>
      <c r="AI627"/>
      <c r="AJ627"/>
      <c r="AK627"/>
      <c r="AL627"/>
      <c r="AM627"/>
    </row>
    <row r="628" spans="34:39">
      <c r="AH628"/>
      <c r="AI628"/>
      <c r="AJ628"/>
      <c r="AK628"/>
      <c r="AL628"/>
      <c r="AM628"/>
    </row>
    <row r="629" spans="34:39">
      <c r="AH629"/>
      <c r="AI629"/>
      <c r="AJ629"/>
      <c r="AK629"/>
      <c r="AL629"/>
      <c r="AM629"/>
    </row>
    <row r="630" spans="34:39">
      <c r="AH630"/>
      <c r="AI630"/>
      <c r="AJ630"/>
      <c r="AK630"/>
      <c r="AL630"/>
      <c r="AM630"/>
    </row>
    <row r="631" spans="34:39">
      <c r="AH631"/>
      <c r="AI631"/>
      <c r="AJ631"/>
      <c r="AK631"/>
      <c r="AL631"/>
      <c r="AM631"/>
    </row>
    <row r="632" spans="34:39">
      <c r="AH632"/>
      <c r="AI632"/>
      <c r="AJ632"/>
      <c r="AK632"/>
      <c r="AL632"/>
      <c r="AM632"/>
    </row>
    <row r="633" spans="34:39">
      <c r="AH633"/>
      <c r="AI633"/>
      <c r="AJ633"/>
      <c r="AK633"/>
      <c r="AL633"/>
      <c r="AM633"/>
    </row>
    <row r="634" spans="34:39">
      <c r="AH634"/>
      <c r="AI634"/>
      <c r="AJ634"/>
      <c r="AK634"/>
      <c r="AL634"/>
      <c r="AM634"/>
    </row>
    <row r="635" spans="34:39">
      <c r="AH635"/>
      <c r="AI635"/>
      <c r="AJ635"/>
      <c r="AK635"/>
      <c r="AL635"/>
      <c r="AM635"/>
    </row>
    <row r="636" spans="34:39">
      <c r="AH636"/>
      <c r="AI636"/>
      <c r="AJ636"/>
      <c r="AK636"/>
      <c r="AL636"/>
      <c r="AM636"/>
    </row>
    <row r="637" spans="34:39">
      <c r="AH637"/>
      <c r="AI637"/>
      <c r="AJ637"/>
      <c r="AK637"/>
      <c r="AL637"/>
      <c r="AM637"/>
    </row>
    <row r="638" spans="34:39">
      <c r="AH638"/>
      <c r="AI638"/>
      <c r="AJ638"/>
      <c r="AK638"/>
      <c r="AL638"/>
      <c r="AM638"/>
    </row>
    <row r="639" spans="34:39">
      <c r="AH639"/>
      <c r="AI639"/>
      <c r="AJ639"/>
      <c r="AK639"/>
      <c r="AL639"/>
      <c r="AM639"/>
    </row>
    <row r="640" spans="34:39">
      <c r="AH640"/>
      <c r="AI640"/>
      <c r="AJ640"/>
      <c r="AK640"/>
      <c r="AL640"/>
      <c r="AM640"/>
    </row>
    <row r="641" spans="34:39">
      <c r="AH641"/>
      <c r="AI641"/>
      <c r="AJ641"/>
      <c r="AK641"/>
      <c r="AL641"/>
      <c r="AM641"/>
    </row>
    <row r="642" spans="34:39">
      <c r="AH642"/>
      <c r="AI642"/>
      <c r="AJ642"/>
      <c r="AK642"/>
      <c r="AL642"/>
      <c r="AM642"/>
    </row>
    <row r="643" spans="34:39">
      <c r="AH643"/>
      <c r="AI643"/>
      <c r="AJ643"/>
      <c r="AK643"/>
      <c r="AL643"/>
      <c r="AM643"/>
    </row>
    <row r="644" spans="34:39">
      <c r="AH644"/>
      <c r="AI644"/>
      <c r="AJ644"/>
      <c r="AK644"/>
      <c r="AL644"/>
      <c r="AM644"/>
    </row>
    <row r="645" spans="34:39">
      <c r="AH645"/>
      <c r="AI645"/>
      <c r="AJ645"/>
      <c r="AK645"/>
      <c r="AL645"/>
      <c r="AM645"/>
    </row>
    <row r="646" spans="34:39">
      <c r="AH646"/>
      <c r="AI646"/>
      <c r="AJ646"/>
      <c r="AK646"/>
      <c r="AL646"/>
      <c r="AM646"/>
    </row>
    <row r="647" spans="34:39">
      <c r="AH647"/>
      <c r="AI647"/>
      <c r="AJ647"/>
      <c r="AK647"/>
      <c r="AL647"/>
      <c r="AM647"/>
    </row>
    <row r="648" spans="34:39">
      <c r="AH648"/>
      <c r="AI648"/>
      <c r="AJ648"/>
      <c r="AK648"/>
      <c r="AL648"/>
      <c r="AM648"/>
    </row>
    <row r="649" spans="34:39">
      <c r="AH649"/>
      <c r="AI649"/>
      <c r="AJ649"/>
      <c r="AK649"/>
      <c r="AL649"/>
      <c r="AM649"/>
    </row>
    <row r="650" spans="34:39">
      <c r="AH650"/>
      <c r="AI650"/>
      <c r="AJ650"/>
      <c r="AK650"/>
      <c r="AL650"/>
      <c r="AM650"/>
    </row>
    <row r="651" spans="34:39">
      <c r="AH651"/>
      <c r="AI651"/>
      <c r="AJ651"/>
      <c r="AK651"/>
      <c r="AL651"/>
      <c r="AM651"/>
    </row>
    <row r="652" spans="34:39">
      <c r="AH652"/>
      <c r="AI652"/>
      <c r="AJ652"/>
      <c r="AK652"/>
      <c r="AL652"/>
      <c r="AM652"/>
    </row>
    <row r="653" spans="34:39">
      <c r="AH653"/>
      <c r="AI653"/>
      <c r="AJ653"/>
      <c r="AK653"/>
      <c r="AL653"/>
      <c r="AM653"/>
    </row>
    <row r="654" spans="34:39">
      <c r="AH654"/>
      <c r="AI654"/>
      <c r="AJ654"/>
      <c r="AK654"/>
      <c r="AL654"/>
      <c r="AM654"/>
    </row>
    <row r="655" spans="34:39">
      <c r="AH655"/>
      <c r="AI655"/>
      <c r="AJ655"/>
      <c r="AK655"/>
      <c r="AL655"/>
      <c r="AM655"/>
    </row>
    <row r="656" spans="34:39">
      <c r="AH656"/>
      <c r="AI656"/>
      <c r="AJ656"/>
      <c r="AK656"/>
      <c r="AL656"/>
      <c r="AM656"/>
    </row>
    <row r="657" spans="34:39">
      <c r="AH657"/>
      <c r="AI657"/>
      <c r="AJ657"/>
      <c r="AK657"/>
      <c r="AL657"/>
      <c r="AM657"/>
    </row>
    <row r="658" spans="34:39">
      <c r="AH658"/>
      <c r="AI658"/>
      <c r="AJ658"/>
      <c r="AK658"/>
      <c r="AL658"/>
      <c r="AM658"/>
    </row>
    <row r="659" spans="34:39">
      <c r="AH659"/>
      <c r="AI659"/>
      <c r="AJ659"/>
      <c r="AK659"/>
      <c r="AL659"/>
      <c r="AM659"/>
    </row>
    <row r="660" spans="34:39">
      <c r="AH660"/>
      <c r="AI660"/>
      <c r="AJ660"/>
      <c r="AK660"/>
      <c r="AL660"/>
      <c r="AM660"/>
    </row>
    <row r="661" spans="34:39">
      <c r="AH661"/>
      <c r="AI661"/>
      <c r="AJ661"/>
      <c r="AK661"/>
      <c r="AL661"/>
      <c r="AM661"/>
    </row>
    <row r="662" spans="34:39">
      <c r="AH662"/>
      <c r="AI662"/>
      <c r="AJ662"/>
      <c r="AK662"/>
      <c r="AL662"/>
      <c r="AM662"/>
    </row>
    <row r="663" spans="34:39">
      <c r="AH663"/>
      <c r="AI663"/>
      <c r="AJ663"/>
      <c r="AK663"/>
      <c r="AL663"/>
      <c r="AM663"/>
    </row>
    <row r="664" spans="34:39">
      <c r="AH664"/>
      <c r="AI664"/>
      <c r="AJ664"/>
      <c r="AK664"/>
      <c r="AL664"/>
      <c r="AM664"/>
    </row>
    <row r="665" spans="34:39">
      <c r="AH665"/>
      <c r="AI665"/>
      <c r="AJ665"/>
      <c r="AK665"/>
      <c r="AL665"/>
      <c r="AM665"/>
    </row>
    <row r="666" spans="34:39">
      <c r="AH666"/>
      <c r="AI666"/>
      <c r="AJ666"/>
      <c r="AK666"/>
      <c r="AL666"/>
      <c r="AM666"/>
    </row>
    <row r="667" spans="34:39">
      <c r="AH667"/>
      <c r="AI667"/>
      <c r="AJ667"/>
      <c r="AK667"/>
      <c r="AL667"/>
      <c r="AM667"/>
    </row>
    <row r="668" spans="34:39">
      <c r="AH668"/>
      <c r="AI668"/>
      <c r="AJ668"/>
      <c r="AK668"/>
      <c r="AL668"/>
      <c r="AM668"/>
    </row>
    <row r="669" spans="34:39">
      <c r="AH669"/>
      <c r="AI669"/>
      <c r="AJ669"/>
      <c r="AK669"/>
      <c r="AL669"/>
      <c r="AM669"/>
    </row>
    <row r="670" spans="34:39">
      <c r="AH670"/>
      <c r="AI670"/>
      <c r="AJ670"/>
      <c r="AK670"/>
      <c r="AL670"/>
      <c r="AM670"/>
    </row>
    <row r="671" spans="34:39">
      <c r="AH671"/>
      <c r="AI671"/>
      <c r="AJ671"/>
      <c r="AK671"/>
      <c r="AL671"/>
      <c r="AM671"/>
    </row>
    <row r="672" spans="34:39">
      <c r="AH672"/>
      <c r="AI672"/>
      <c r="AJ672"/>
      <c r="AK672"/>
      <c r="AL672"/>
      <c r="AM672"/>
    </row>
    <row r="673" spans="34:39">
      <c r="AH673"/>
      <c r="AI673"/>
      <c r="AJ673"/>
      <c r="AK673"/>
      <c r="AL673"/>
      <c r="AM673"/>
    </row>
    <row r="674" spans="34:39">
      <c r="AH674"/>
      <c r="AI674"/>
      <c r="AJ674"/>
      <c r="AK674"/>
      <c r="AL674"/>
      <c r="AM674"/>
    </row>
    <row r="675" spans="34:39">
      <c r="AH675"/>
      <c r="AI675"/>
      <c r="AJ675"/>
      <c r="AK675"/>
      <c r="AL675"/>
      <c r="AM675"/>
    </row>
    <row r="676" spans="34:39">
      <c r="AH676"/>
      <c r="AI676"/>
      <c r="AJ676"/>
      <c r="AK676"/>
      <c r="AL676"/>
      <c r="AM676"/>
    </row>
    <row r="677" spans="34:39">
      <c r="AH677"/>
      <c r="AI677"/>
      <c r="AJ677"/>
      <c r="AK677"/>
      <c r="AL677"/>
      <c r="AM677"/>
    </row>
    <row r="678" spans="34:39">
      <c r="AH678"/>
      <c r="AI678"/>
      <c r="AJ678"/>
      <c r="AK678"/>
      <c r="AL678"/>
      <c r="AM678"/>
    </row>
    <row r="679" spans="34:39">
      <c r="AH679"/>
      <c r="AI679"/>
      <c r="AJ679"/>
      <c r="AK679"/>
      <c r="AL679"/>
      <c r="AM679"/>
    </row>
    <row r="680" spans="34:39">
      <c r="AH680"/>
      <c r="AI680"/>
      <c r="AJ680"/>
      <c r="AK680"/>
      <c r="AL680"/>
      <c r="AM680"/>
    </row>
    <row r="681" spans="34:39">
      <c r="AH681"/>
      <c r="AI681"/>
      <c r="AJ681"/>
      <c r="AK681"/>
      <c r="AL681"/>
      <c r="AM681"/>
    </row>
    <row r="682" spans="34:39">
      <c r="AH682"/>
      <c r="AI682"/>
      <c r="AJ682"/>
      <c r="AK682"/>
      <c r="AL682"/>
      <c r="AM682"/>
    </row>
    <row r="683" spans="34:39">
      <c r="AH683"/>
      <c r="AI683"/>
      <c r="AJ683"/>
      <c r="AK683"/>
      <c r="AL683"/>
      <c r="AM683"/>
    </row>
    <row r="684" spans="34:39">
      <c r="AH684"/>
      <c r="AI684"/>
      <c r="AJ684"/>
      <c r="AK684"/>
      <c r="AL684"/>
      <c r="AM684"/>
    </row>
    <row r="685" spans="34:39">
      <c r="AH685"/>
      <c r="AI685"/>
      <c r="AJ685"/>
      <c r="AK685"/>
      <c r="AL685"/>
      <c r="AM685"/>
    </row>
    <row r="686" spans="34:39">
      <c r="AH686"/>
      <c r="AI686"/>
      <c r="AJ686"/>
      <c r="AK686"/>
      <c r="AL686"/>
      <c r="AM686"/>
    </row>
    <row r="687" spans="34:39">
      <c r="AH687"/>
      <c r="AI687"/>
      <c r="AJ687"/>
      <c r="AK687"/>
      <c r="AL687"/>
      <c r="AM687"/>
    </row>
    <row r="688" spans="34:39">
      <c r="AH688"/>
      <c r="AI688"/>
      <c r="AJ688"/>
      <c r="AK688"/>
      <c r="AL688"/>
      <c r="AM688"/>
    </row>
    <row r="689" spans="34:39">
      <c r="AH689"/>
      <c r="AI689"/>
      <c r="AJ689"/>
      <c r="AK689"/>
      <c r="AL689"/>
      <c r="AM689"/>
    </row>
    <row r="690" spans="34:39">
      <c r="AH690"/>
      <c r="AI690"/>
      <c r="AJ690"/>
      <c r="AK690"/>
      <c r="AL690"/>
      <c r="AM690"/>
    </row>
    <row r="691" spans="34:39">
      <c r="AH691"/>
      <c r="AI691"/>
      <c r="AJ691"/>
      <c r="AK691"/>
      <c r="AL691"/>
      <c r="AM691"/>
    </row>
    <row r="692" spans="34:39">
      <c r="AH692"/>
      <c r="AI692"/>
      <c r="AJ692"/>
      <c r="AK692"/>
      <c r="AL692"/>
      <c r="AM692"/>
    </row>
    <row r="693" spans="34:39">
      <c r="AH693"/>
      <c r="AI693"/>
      <c r="AJ693"/>
      <c r="AK693"/>
      <c r="AL693"/>
      <c r="AM693"/>
    </row>
    <row r="694" spans="34:39">
      <c r="AH694"/>
      <c r="AI694"/>
      <c r="AJ694"/>
      <c r="AK694"/>
      <c r="AL694"/>
      <c r="AM694"/>
    </row>
    <row r="695" spans="34:39">
      <c r="AH695"/>
      <c r="AI695"/>
      <c r="AJ695"/>
      <c r="AK695"/>
      <c r="AL695"/>
      <c r="AM695"/>
    </row>
    <row r="696" spans="34:39">
      <c r="AH696"/>
      <c r="AI696"/>
      <c r="AJ696"/>
      <c r="AK696"/>
      <c r="AL696"/>
      <c r="AM696"/>
    </row>
    <row r="697" spans="34:39">
      <c r="AH697"/>
      <c r="AI697"/>
      <c r="AJ697"/>
      <c r="AK697"/>
      <c r="AL697"/>
      <c r="AM697"/>
    </row>
    <row r="698" spans="34:39">
      <c r="AH698"/>
      <c r="AI698"/>
      <c r="AJ698"/>
      <c r="AK698"/>
      <c r="AL698"/>
      <c r="AM698"/>
    </row>
    <row r="699" spans="34:39">
      <c r="AH699"/>
      <c r="AI699"/>
      <c r="AJ699"/>
      <c r="AK699"/>
      <c r="AL699"/>
      <c r="AM699"/>
    </row>
    <row r="700" spans="34:39">
      <c r="AH700"/>
      <c r="AI700"/>
      <c r="AJ700"/>
      <c r="AK700"/>
      <c r="AL700"/>
      <c r="AM700"/>
    </row>
    <row r="701" spans="34:39">
      <c r="AH701"/>
      <c r="AI701"/>
      <c r="AJ701"/>
      <c r="AK701"/>
      <c r="AL701"/>
      <c r="AM701"/>
    </row>
    <row r="702" spans="34:39">
      <c r="AH702"/>
      <c r="AI702"/>
      <c r="AJ702"/>
      <c r="AK702"/>
      <c r="AL702"/>
      <c r="AM702"/>
    </row>
    <row r="703" spans="34:39">
      <c r="AH703"/>
      <c r="AI703"/>
      <c r="AJ703"/>
      <c r="AK703"/>
      <c r="AL703"/>
      <c r="AM703"/>
    </row>
    <row r="704" spans="34:39">
      <c r="AH704"/>
      <c r="AI704"/>
      <c r="AJ704"/>
      <c r="AK704"/>
      <c r="AL704"/>
      <c r="AM704"/>
    </row>
    <row r="705" spans="34:39">
      <c r="AH705"/>
      <c r="AI705"/>
      <c r="AJ705"/>
      <c r="AK705"/>
      <c r="AL705"/>
      <c r="AM705"/>
    </row>
    <row r="706" spans="34:39">
      <c r="AH706"/>
      <c r="AI706"/>
      <c r="AJ706"/>
      <c r="AK706"/>
      <c r="AL706"/>
      <c r="AM706"/>
    </row>
    <row r="707" spans="34:39">
      <c r="AH707"/>
      <c r="AI707"/>
      <c r="AJ707"/>
      <c r="AK707"/>
      <c r="AL707"/>
      <c r="AM707"/>
    </row>
    <row r="708" spans="34:39">
      <c r="AH708"/>
      <c r="AI708"/>
      <c r="AJ708"/>
      <c r="AK708"/>
      <c r="AL708"/>
      <c r="AM708"/>
    </row>
    <row r="709" spans="34:39">
      <c r="AH709"/>
      <c r="AI709"/>
      <c r="AJ709"/>
      <c r="AK709"/>
      <c r="AL709"/>
      <c r="AM709"/>
    </row>
    <row r="710" spans="34:39">
      <c r="AH710"/>
      <c r="AI710"/>
      <c r="AJ710"/>
      <c r="AK710"/>
      <c r="AL710"/>
      <c r="AM710"/>
    </row>
    <row r="711" spans="34:39">
      <c r="AH711"/>
      <c r="AI711"/>
      <c r="AJ711"/>
      <c r="AK711"/>
      <c r="AL711"/>
      <c r="AM711"/>
    </row>
    <row r="712" spans="34:39">
      <c r="AH712"/>
      <c r="AI712"/>
      <c r="AJ712"/>
      <c r="AK712"/>
      <c r="AL712"/>
      <c r="AM712"/>
    </row>
    <row r="713" spans="34:39">
      <c r="AH713"/>
      <c r="AI713"/>
      <c r="AJ713"/>
      <c r="AK713"/>
      <c r="AL713"/>
      <c r="AM713"/>
    </row>
    <row r="714" spans="34:39">
      <c r="AH714"/>
      <c r="AI714"/>
      <c r="AJ714"/>
      <c r="AK714"/>
      <c r="AL714"/>
      <c r="AM714"/>
    </row>
    <row r="715" spans="34:39">
      <c r="AH715"/>
      <c r="AI715"/>
      <c r="AJ715"/>
      <c r="AK715"/>
      <c r="AL715"/>
      <c r="AM715"/>
    </row>
    <row r="716" spans="34:39">
      <c r="AH716"/>
      <c r="AI716"/>
      <c r="AJ716"/>
      <c r="AK716"/>
      <c r="AL716"/>
      <c r="AM716"/>
    </row>
    <row r="717" spans="34:39">
      <c r="AH717"/>
      <c r="AI717"/>
      <c r="AJ717"/>
      <c r="AK717"/>
      <c r="AL717"/>
      <c r="AM717"/>
    </row>
    <row r="718" spans="34:39">
      <c r="AH718"/>
      <c r="AI718"/>
      <c r="AJ718"/>
      <c r="AK718"/>
      <c r="AL718"/>
      <c r="AM718"/>
    </row>
    <row r="719" spans="34:39">
      <c r="AH719"/>
      <c r="AI719"/>
      <c r="AJ719"/>
      <c r="AK719"/>
      <c r="AL719"/>
      <c r="AM719"/>
    </row>
    <row r="720" spans="34:39">
      <c r="AH720"/>
      <c r="AI720"/>
      <c r="AJ720"/>
      <c r="AK720"/>
      <c r="AL720"/>
      <c r="AM720"/>
    </row>
    <row r="721" spans="34:39">
      <c r="AH721"/>
      <c r="AI721"/>
      <c r="AJ721"/>
      <c r="AK721"/>
      <c r="AL721"/>
      <c r="AM721"/>
    </row>
    <row r="722" spans="34:39">
      <c r="AH722"/>
      <c r="AI722"/>
      <c r="AJ722"/>
      <c r="AK722"/>
      <c r="AL722"/>
      <c r="AM722"/>
    </row>
    <row r="723" spans="34:39">
      <c r="AH723"/>
      <c r="AI723"/>
      <c r="AJ723"/>
      <c r="AK723"/>
      <c r="AL723"/>
      <c r="AM723"/>
    </row>
    <row r="724" spans="34:39">
      <c r="AH724"/>
      <c r="AI724"/>
      <c r="AJ724"/>
      <c r="AK724"/>
      <c r="AL724"/>
      <c r="AM724"/>
    </row>
    <row r="725" spans="34:39">
      <c r="AH725"/>
      <c r="AI725"/>
      <c r="AJ725"/>
      <c r="AK725"/>
      <c r="AL725"/>
      <c r="AM725"/>
    </row>
    <row r="726" spans="34:39">
      <c r="AH726"/>
      <c r="AI726"/>
      <c r="AJ726"/>
      <c r="AK726"/>
      <c r="AL726"/>
      <c r="AM726"/>
    </row>
    <row r="727" spans="34:39">
      <c r="AH727"/>
      <c r="AI727"/>
      <c r="AJ727"/>
      <c r="AK727"/>
      <c r="AL727"/>
      <c r="AM727"/>
    </row>
    <row r="728" spans="34:39">
      <c r="AH728"/>
      <c r="AI728"/>
      <c r="AJ728"/>
      <c r="AK728"/>
      <c r="AL728"/>
      <c r="AM728"/>
    </row>
    <row r="729" spans="34:39">
      <c r="AH729"/>
      <c r="AI729"/>
      <c r="AJ729"/>
      <c r="AK729"/>
      <c r="AL729"/>
      <c r="AM729"/>
    </row>
    <row r="730" spans="34:39">
      <c r="AH730"/>
      <c r="AI730"/>
      <c r="AJ730"/>
      <c r="AK730"/>
      <c r="AL730"/>
      <c r="AM730"/>
    </row>
    <row r="731" spans="34:39">
      <c r="AH731"/>
      <c r="AI731"/>
      <c r="AJ731"/>
      <c r="AK731"/>
      <c r="AL731"/>
      <c r="AM731"/>
    </row>
    <row r="732" spans="34:39">
      <c r="AH732"/>
      <c r="AI732"/>
      <c r="AJ732"/>
      <c r="AK732"/>
      <c r="AL732"/>
      <c r="AM732"/>
    </row>
    <row r="733" spans="34:39">
      <c r="AH733"/>
      <c r="AI733"/>
      <c r="AJ733"/>
      <c r="AK733"/>
      <c r="AL733"/>
      <c r="AM733"/>
    </row>
    <row r="734" spans="34:39">
      <c r="AH734"/>
      <c r="AI734"/>
      <c r="AJ734"/>
      <c r="AK734"/>
      <c r="AL734"/>
      <c r="AM734"/>
    </row>
    <row r="735" spans="34:39">
      <c r="AH735"/>
      <c r="AI735"/>
      <c r="AJ735"/>
      <c r="AK735"/>
      <c r="AL735"/>
      <c r="AM735"/>
    </row>
    <row r="736" spans="34:39">
      <c r="AH736"/>
      <c r="AI736"/>
      <c r="AJ736"/>
      <c r="AK736"/>
      <c r="AL736"/>
      <c r="AM736"/>
    </row>
    <row r="737" spans="34:39">
      <c r="AH737"/>
      <c r="AI737"/>
      <c r="AJ737"/>
      <c r="AK737"/>
      <c r="AL737"/>
      <c r="AM737"/>
    </row>
    <row r="738" spans="34:39">
      <c r="AH738"/>
      <c r="AI738"/>
      <c r="AJ738"/>
      <c r="AK738"/>
      <c r="AL738"/>
      <c r="AM738"/>
    </row>
    <row r="739" spans="34:39">
      <c r="AH739"/>
      <c r="AI739"/>
      <c r="AJ739"/>
      <c r="AK739"/>
      <c r="AL739"/>
      <c r="AM739"/>
    </row>
    <row r="740" spans="34:39">
      <c r="AH740"/>
      <c r="AI740"/>
      <c r="AJ740"/>
      <c r="AK740"/>
      <c r="AL740"/>
      <c r="AM740"/>
    </row>
    <row r="741" spans="34:39">
      <c r="AH741"/>
      <c r="AI741"/>
      <c r="AJ741"/>
      <c r="AK741"/>
      <c r="AL741"/>
      <c r="AM741"/>
    </row>
    <row r="742" spans="34:39">
      <c r="AH742"/>
      <c r="AI742"/>
      <c r="AJ742"/>
      <c r="AK742"/>
      <c r="AL742"/>
      <c r="AM742"/>
    </row>
    <row r="743" spans="34:39">
      <c r="AH743"/>
      <c r="AI743"/>
      <c r="AJ743"/>
      <c r="AK743"/>
      <c r="AL743"/>
      <c r="AM743"/>
    </row>
    <row r="744" spans="34:39">
      <c r="AH744"/>
      <c r="AI744"/>
      <c r="AJ744"/>
      <c r="AK744"/>
      <c r="AL744"/>
      <c r="AM744"/>
    </row>
    <row r="745" spans="34:39">
      <c r="AH745"/>
      <c r="AI745"/>
      <c r="AJ745"/>
      <c r="AK745"/>
      <c r="AL745"/>
      <c r="AM745"/>
    </row>
    <row r="746" spans="34:39">
      <c r="AH746"/>
      <c r="AI746"/>
      <c r="AJ746"/>
      <c r="AK746"/>
      <c r="AL746"/>
      <c r="AM746"/>
    </row>
    <row r="747" spans="34:39">
      <c r="AH747"/>
      <c r="AI747"/>
      <c r="AJ747"/>
      <c r="AK747"/>
      <c r="AL747"/>
      <c r="AM747"/>
    </row>
    <row r="748" spans="34:39">
      <c r="AH748"/>
      <c r="AI748"/>
      <c r="AJ748"/>
      <c r="AK748"/>
      <c r="AL748"/>
      <c r="AM748"/>
    </row>
    <row r="749" spans="34:39">
      <c r="AH749"/>
      <c r="AI749"/>
      <c r="AJ749"/>
      <c r="AK749"/>
      <c r="AL749"/>
      <c r="AM749"/>
    </row>
    <row r="750" spans="34:39">
      <c r="AH750"/>
      <c r="AI750"/>
      <c r="AJ750"/>
      <c r="AK750"/>
      <c r="AL750"/>
      <c r="AM750"/>
    </row>
    <row r="751" spans="34:39">
      <c r="AH751"/>
      <c r="AI751"/>
      <c r="AJ751"/>
      <c r="AK751"/>
      <c r="AL751"/>
      <c r="AM751"/>
    </row>
    <row r="752" spans="34:39">
      <c r="AH752"/>
      <c r="AI752"/>
      <c r="AJ752"/>
      <c r="AK752"/>
      <c r="AL752"/>
      <c r="AM752"/>
    </row>
    <row r="753" spans="34:39">
      <c r="AH753"/>
      <c r="AI753"/>
      <c r="AJ753"/>
      <c r="AK753"/>
      <c r="AL753"/>
      <c r="AM753"/>
    </row>
    <row r="754" spans="34:39">
      <c r="AH754"/>
      <c r="AI754"/>
      <c r="AJ754"/>
      <c r="AK754"/>
      <c r="AL754"/>
      <c r="AM754"/>
    </row>
    <row r="755" spans="34:39">
      <c r="AH755"/>
      <c r="AI755"/>
      <c r="AJ755"/>
      <c r="AK755"/>
      <c r="AL755"/>
      <c r="AM755"/>
    </row>
    <row r="756" spans="34:39">
      <c r="AH756"/>
      <c r="AI756"/>
      <c r="AJ756"/>
      <c r="AK756"/>
      <c r="AL756"/>
      <c r="AM756"/>
    </row>
    <row r="757" spans="34:39">
      <c r="AH757"/>
      <c r="AI757"/>
      <c r="AJ757"/>
      <c r="AK757"/>
      <c r="AL757"/>
      <c r="AM757"/>
    </row>
    <row r="758" spans="34:39">
      <c r="AH758"/>
      <c r="AI758"/>
      <c r="AJ758"/>
      <c r="AK758"/>
      <c r="AL758"/>
      <c r="AM758"/>
    </row>
    <row r="759" spans="34:39">
      <c r="AH759"/>
      <c r="AI759"/>
      <c r="AJ759"/>
      <c r="AK759"/>
      <c r="AL759"/>
      <c r="AM759"/>
    </row>
    <row r="760" spans="34:39">
      <c r="AH760"/>
      <c r="AI760"/>
      <c r="AJ760"/>
      <c r="AK760"/>
      <c r="AL760"/>
      <c r="AM760"/>
    </row>
    <row r="761" spans="34:39">
      <c r="AH761"/>
      <c r="AI761"/>
      <c r="AJ761"/>
      <c r="AK761"/>
      <c r="AL761"/>
      <c r="AM761"/>
    </row>
    <row r="762" spans="34:39">
      <c r="AH762"/>
      <c r="AI762"/>
      <c r="AJ762"/>
      <c r="AK762"/>
      <c r="AL762"/>
      <c r="AM762"/>
    </row>
    <row r="763" spans="34:39">
      <c r="AH763"/>
      <c r="AI763"/>
      <c r="AJ763"/>
      <c r="AK763"/>
      <c r="AL763"/>
      <c r="AM763"/>
    </row>
    <row r="764" spans="34:39">
      <c r="AH764"/>
      <c r="AI764"/>
      <c r="AJ764"/>
      <c r="AK764"/>
      <c r="AL764"/>
      <c r="AM764"/>
    </row>
    <row r="765" spans="34:39">
      <c r="AH765"/>
      <c r="AI765"/>
      <c r="AJ765"/>
      <c r="AK765"/>
      <c r="AL765"/>
      <c r="AM765"/>
    </row>
    <row r="766" spans="34:39">
      <c r="AH766"/>
      <c r="AI766"/>
      <c r="AJ766"/>
      <c r="AK766"/>
      <c r="AL766"/>
      <c r="AM766"/>
    </row>
    <row r="767" spans="34:39">
      <c r="AH767"/>
      <c r="AI767"/>
      <c r="AJ767"/>
      <c r="AK767"/>
      <c r="AL767"/>
      <c r="AM767"/>
    </row>
    <row r="768" spans="34:39">
      <c r="AH768"/>
      <c r="AI768"/>
      <c r="AJ768"/>
      <c r="AK768"/>
      <c r="AL768"/>
      <c r="AM768"/>
    </row>
    <row r="769" spans="34:39">
      <c r="AH769"/>
      <c r="AI769"/>
      <c r="AJ769"/>
      <c r="AK769"/>
      <c r="AL769"/>
      <c r="AM769"/>
    </row>
    <row r="770" spans="34:39">
      <c r="AH770"/>
      <c r="AI770"/>
      <c r="AJ770"/>
      <c r="AK770"/>
      <c r="AL770"/>
      <c r="AM770"/>
    </row>
    <row r="771" spans="34:39">
      <c r="AH771"/>
      <c r="AI771"/>
      <c r="AJ771"/>
      <c r="AK771"/>
      <c r="AL771"/>
      <c r="AM771"/>
    </row>
    <row r="772" spans="34:39">
      <c r="AH772"/>
      <c r="AI772"/>
      <c r="AJ772"/>
      <c r="AK772"/>
      <c r="AL772"/>
      <c r="AM772"/>
    </row>
    <row r="773" spans="34:39">
      <c r="AH773"/>
      <c r="AI773"/>
      <c r="AJ773"/>
      <c r="AK773"/>
      <c r="AL773"/>
      <c r="AM773"/>
    </row>
    <row r="774" spans="34:39">
      <c r="AH774"/>
      <c r="AI774"/>
      <c r="AJ774"/>
      <c r="AK774"/>
      <c r="AL774"/>
      <c r="AM774"/>
    </row>
    <row r="775" spans="34:39">
      <c r="AH775"/>
      <c r="AI775"/>
      <c r="AJ775"/>
      <c r="AK775"/>
      <c r="AL775"/>
      <c r="AM775"/>
    </row>
    <row r="776" spans="34:39">
      <c r="AH776"/>
      <c r="AI776"/>
      <c r="AJ776"/>
      <c r="AK776"/>
      <c r="AL776"/>
      <c r="AM776"/>
    </row>
    <row r="777" spans="34:39">
      <c r="AH777"/>
      <c r="AI777"/>
      <c r="AJ777"/>
      <c r="AK777"/>
      <c r="AL777"/>
      <c r="AM777"/>
    </row>
    <row r="778" spans="34:39">
      <c r="AH778"/>
      <c r="AI778"/>
      <c r="AJ778"/>
      <c r="AK778"/>
      <c r="AL778"/>
      <c r="AM778"/>
    </row>
    <row r="779" spans="34:39">
      <c r="AH779"/>
      <c r="AI779"/>
      <c r="AJ779"/>
      <c r="AK779"/>
      <c r="AL779"/>
      <c r="AM779"/>
    </row>
    <row r="780" spans="34:39">
      <c r="AH780"/>
      <c r="AI780"/>
      <c r="AJ780"/>
      <c r="AK780"/>
      <c r="AL780"/>
      <c r="AM780"/>
    </row>
    <row r="781" spans="34:39">
      <c r="AH781"/>
      <c r="AI781"/>
      <c r="AJ781"/>
      <c r="AK781"/>
      <c r="AL781"/>
      <c r="AM781"/>
    </row>
    <row r="782" spans="34:39">
      <c r="AH782"/>
      <c r="AI782"/>
      <c r="AJ782"/>
      <c r="AK782"/>
      <c r="AL782"/>
      <c r="AM782"/>
    </row>
    <row r="783" spans="34:39">
      <c r="AH783"/>
      <c r="AI783"/>
      <c r="AJ783"/>
      <c r="AK783"/>
      <c r="AL783"/>
      <c r="AM783"/>
    </row>
    <row r="784" spans="34:39">
      <c r="AH784"/>
      <c r="AI784"/>
      <c r="AJ784"/>
      <c r="AK784"/>
      <c r="AL784"/>
      <c r="AM784"/>
    </row>
    <row r="785" spans="34:39">
      <c r="AH785"/>
      <c r="AI785"/>
      <c r="AJ785"/>
      <c r="AK785"/>
      <c r="AL785"/>
      <c r="AM785"/>
    </row>
    <row r="786" spans="34:39">
      <c r="AH786"/>
      <c r="AI786"/>
      <c r="AJ786"/>
      <c r="AK786"/>
      <c r="AL786"/>
      <c r="AM786"/>
    </row>
    <row r="787" spans="34:39">
      <c r="AH787"/>
      <c r="AI787"/>
      <c r="AJ787"/>
      <c r="AK787"/>
      <c r="AL787"/>
      <c r="AM787"/>
    </row>
    <row r="788" spans="34:39">
      <c r="AH788"/>
      <c r="AI788"/>
      <c r="AJ788"/>
      <c r="AK788"/>
      <c r="AL788"/>
      <c r="AM788"/>
    </row>
    <row r="789" spans="34:39">
      <c r="AH789"/>
      <c r="AI789"/>
      <c r="AJ789"/>
      <c r="AK789"/>
      <c r="AL789"/>
      <c r="AM789"/>
    </row>
    <row r="790" spans="34:39">
      <c r="AH790"/>
      <c r="AI790"/>
      <c r="AJ790"/>
      <c r="AK790"/>
      <c r="AL790"/>
      <c r="AM790"/>
    </row>
    <row r="791" spans="34:39">
      <c r="AH791"/>
      <c r="AI791"/>
      <c r="AJ791"/>
      <c r="AK791"/>
      <c r="AL791"/>
      <c r="AM791"/>
    </row>
    <row r="792" spans="34:39">
      <c r="AH792"/>
      <c r="AI792"/>
      <c r="AJ792"/>
      <c r="AK792"/>
      <c r="AL792"/>
      <c r="AM792"/>
    </row>
    <row r="793" spans="34:39">
      <c r="AH793"/>
      <c r="AI793"/>
      <c r="AJ793"/>
      <c r="AK793"/>
      <c r="AL793"/>
      <c r="AM793"/>
    </row>
    <row r="794" spans="34:39">
      <c r="AH794"/>
      <c r="AI794"/>
      <c r="AJ794"/>
      <c r="AK794"/>
      <c r="AL794"/>
      <c r="AM794"/>
    </row>
    <row r="795" spans="34:39">
      <c r="AH795"/>
      <c r="AI795"/>
      <c r="AJ795"/>
      <c r="AK795"/>
      <c r="AL795"/>
      <c r="AM795"/>
    </row>
    <row r="796" spans="34:39">
      <c r="AH796"/>
      <c r="AI796"/>
      <c r="AJ796"/>
      <c r="AK796"/>
      <c r="AL796"/>
      <c r="AM796"/>
    </row>
    <row r="797" spans="34:39">
      <c r="AH797"/>
      <c r="AI797"/>
      <c r="AJ797"/>
      <c r="AK797"/>
      <c r="AL797"/>
      <c r="AM797"/>
    </row>
    <row r="798" spans="34:39">
      <c r="AH798"/>
      <c r="AI798"/>
      <c r="AJ798"/>
      <c r="AK798"/>
      <c r="AL798"/>
      <c r="AM798"/>
    </row>
    <row r="799" spans="34:39">
      <c r="AH799"/>
      <c r="AI799"/>
      <c r="AJ799"/>
      <c r="AK799"/>
      <c r="AL799"/>
      <c r="AM799"/>
    </row>
    <row r="800" spans="34:39">
      <c r="AH800"/>
      <c r="AI800"/>
      <c r="AJ800"/>
      <c r="AK800"/>
      <c r="AL800"/>
      <c r="AM800"/>
    </row>
    <row r="801" spans="34:39">
      <c r="AH801"/>
      <c r="AI801"/>
      <c r="AJ801"/>
      <c r="AK801"/>
      <c r="AL801"/>
      <c r="AM801"/>
    </row>
    <row r="802" spans="34:39">
      <c r="AH802"/>
      <c r="AI802"/>
      <c r="AJ802"/>
      <c r="AK802"/>
      <c r="AL802"/>
      <c r="AM802"/>
    </row>
    <row r="803" spans="34:39">
      <c r="AH803"/>
      <c r="AI803"/>
      <c r="AJ803"/>
      <c r="AK803"/>
      <c r="AL803"/>
      <c r="AM803"/>
    </row>
    <row r="804" spans="34:39">
      <c r="AH804"/>
      <c r="AI804"/>
      <c r="AJ804"/>
      <c r="AK804"/>
      <c r="AL804"/>
      <c r="AM804"/>
    </row>
    <row r="805" spans="34:39">
      <c r="AH805"/>
      <c r="AI805"/>
      <c r="AJ805"/>
      <c r="AK805"/>
      <c r="AL805"/>
      <c r="AM805"/>
    </row>
    <row r="806" spans="34:39">
      <c r="AH806"/>
      <c r="AI806"/>
      <c r="AJ806"/>
      <c r="AK806"/>
      <c r="AL806"/>
      <c r="AM806"/>
    </row>
    <row r="807" spans="34:39">
      <c r="AH807"/>
      <c r="AI807"/>
      <c r="AJ807"/>
      <c r="AK807"/>
      <c r="AL807"/>
      <c r="AM807"/>
    </row>
    <row r="808" spans="34:39">
      <c r="AH808"/>
      <c r="AI808"/>
      <c r="AJ808"/>
      <c r="AK808"/>
      <c r="AL808"/>
      <c r="AM808"/>
    </row>
    <row r="809" spans="34:39">
      <c r="AH809"/>
      <c r="AI809"/>
      <c r="AJ809"/>
      <c r="AK809"/>
      <c r="AL809"/>
      <c r="AM809"/>
    </row>
    <row r="810" spans="34:39">
      <c r="AH810"/>
      <c r="AI810"/>
      <c r="AJ810"/>
      <c r="AK810"/>
      <c r="AL810"/>
      <c r="AM810"/>
    </row>
    <row r="811" spans="34:39">
      <c r="AH811"/>
      <c r="AI811"/>
      <c r="AJ811"/>
      <c r="AK811"/>
      <c r="AL811"/>
      <c r="AM811"/>
    </row>
    <row r="812" spans="34:39">
      <c r="AH812"/>
      <c r="AI812"/>
      <c r="AJ812"/>
      <c r="AK812"/>
      <c r="AL812"/>
      <c r="AM812"/>
    </row>
    <row r="813" spans="34:39">
      <c r="AH813"/>
      <c r="AI813"/>
      <c r="AJ813"/>
      <c r="AK813"/>
      <c r="AL813"/>
      <c r="AM813"/>
    </row>
    <row r="814" spans="34:39">
      <c r="AH814"/>
      <c r="AI814"/>
      <c r="AJ814"/>
      <c r="AK814"/>
      <c r="AL814"/>
      <c r="AM814"/>
    </row>
    <row r="815" spans="34:39">
      <c r="AH815"/>
      <c r="AI815"/>
      <c r="AJ815"/>
      <c r="AK815"/>
      <c r="AL815"/>
      <c r="AM815"/>
    </row>
    <row r="816" spans="34:39">
      <c r="AH816"/>
      <c r="AI816"/>
      <c r="AJ816"/>
      <c r="AK816"/>
      <c r="AL816"/>
      <c r="AM816"/>
    </row>
    <row r="817" spans="34:39">
      <c r="AH817"/>
      <c r="AI817"/>
      <c r="AJ817"/>
      <c r="AK817"/>
      <c r="AL817"/>
      <c r="AM817"/>
    </row>
    <row r="818" spans="34:39">
      <c r="AH818"/>
      <c r="AI818"/>
      <c r="AJ818"/>
      <c r="AK818"/>
      <c r="AL818"/>
      <c r="AM818"/>
    </row>
    <row r="819" spans="34:39">
      <c r="AH819"/>
      <c r="AI819"/>
      <c r="AJ819"/>
      <c r="AK819"/>
      <c r="AL819"/>
      <c r="AM819"/>
    </row>
  </sheetData>
  <mergeCells count="303">
    <mergeCell ref="C300:C303"/>
    <mergeCell ref="C307:C310"/>
    <mergeCell ref="C313:C316"/>
    <mergeCell ref="C294:C297"/>
    <mergeCell ref="I299:K299"/>
    <mergeCell ref="L299:N299"/>
    <mergeCell ref="O299:Q299"/>
    <mergeCell ref="R299:T299"/>
    <mergeCell ref="U299:W299"/>
    <mergeCell ref="C288:C291"/>
    <mergeCell ref="I293:K293"/>
    <mergeCell ref="L293:N293"/>
    <mergeCell ref="O293:Q293"/>
    <mergeCell ref="R293:T293"/>
    <mergeCell ref="U293:W293"/>
    <mergeCell ref="C282:C285"/>
    <mergeCell ref="I287:K287"/>
    <mergeCell ref="L287:N287"/>
    <mergeCell ref="O287:Q287"/>
    <mergeCell ref="R287:T287"/>
    <mergeCell ref="U287:W287"/>
    <mergeCell ref="C276:C279"/>
    <mergeCell ref="I281:K281"/>
    <mergeCell ref="L281:N281"/>
    <mergeCell ref="O281:Q281"/>
    <mergeCell ref="R281:T281"/>
    <mergeCell ref="U281:W281"/>
    <mergeCell ref="C270:C273"/>
    <mergeCell ref="I275:K275"/>
    <mergeCell ref="L275:N275"/>
    <mergeCell ref="O275:Q275"/>
    <mergeCell ref="R275:T275"/>
    <mergeCell ref="U275:W275"/>
    <mergeCell ref="C264:C267"/>
    <mergeCell ref="I269:K269"/>
    <mergeCell ref="L269:N269"/>
    <mergeCell ref="O269:Q269"/>
    <mergeCell ref="R269:T269"/>
    <mergeCell ref="U269:W269"/>
    <mergeCell ref="C258:C261"/>
    <mergeCell ref="I263:K263"/>
    <mergeCell ref="L263:N263"/>
    <mergeCell ref="O263:Q263"/>
    <mergeCell ref="R263:T263"/>
    <mergeCell ref="U263:W263"/>
    <mergeCell ref="C252:C255"/>
    <mergeCell ref="I257:K257"/>
    <mergeCell ref="L257:N257"/>
    <mergeCell ref="O257:Q257"/>
    <mergeCell ref="R257:T257"/>
    <mergeCell ref="U257:W257"/>
    <mergeCell ref="C246:C249"/>
    <mergeCell ref="I251:K251"/>
    <mergeCell ref="L251:N251"/>
    <mergeCell ref="O251:Q251"/>
    <mergeCell ref="R251:T251"/>
    <mergeCell ref="U251:W251"/>
    <mergeCell ref="C240:C243"/>
    <mergeCell ref="I245:K245"/>
    <mergeCell ref="L245:N245"/>
    <mergeCell ref="O245:Q245"/>
    <mergeCell ref="R245:T245"/>
    <mergeCell ref="U245:W245"/>
    <mergeCell ref="C234:C237"/>
    <mergeCell ref="I239:K239"/>
    <mergeCell ref="L239:N239"/>
    <mergeCell ref="O239:Q239"/>
    <mergeCell ref="R239:T239"/>
    <mergeCell ref="U239:W239"/>
    <mergeCell ref="C228:C231"/>
    <mergeCell ref="I233:K233"/>
    <mergeCell ref="L233:N233"/>
    <mergeCell ref="O233:Q233"/>
    <mergeCell ref="R233:T233"/>
    <mergeCell ref="U233:W233"/>
    <mergeCell ref="C222:C225"/>
    <mergeCell ref="I227:K227"/>
    <mergeCell ref="L227:N227"/>
    <mergeCell ref="O227:Q227"/>
    <mergeCell ref="R227:T227"/>
    <mergeCell ref="U227:W227"/>
    <mergeCell ref="C216:C219"/>
    <mergeCell ref="I221:K221"/>
    <mergeCell ref="L221:N221"/>
    <mergeCell ref="O221:Q221"/>
    <mergeCell ref="R221:T221"/>
    <mergeCell ref="U221:W221"/>
    <mergeCell ref="C210:C213"/>
    <mergeCell ref="I215:K215"/>
    <mergeCell ref="L215:N215"/>
    <mergeCell ref="O215:Q215"/>
    <mergeCell ref="R215:T215"/>
    <mergeCell ref="U215:W215"/>
    <mergeCell ref="C204:C207"/>
    <mergeCell ref="I209:K209"/>
    <mergeCell ref="L209:N209"/>
    <mergeCell ref="O209:Q209"/>
    <mergeCell ref="R209:T209"/>
    <mergeCell ref="U209:W209"/>
    <mergeCell ref="C198:C201"/>
    <mergeCell ref="I203:K203"/>
    <mergeCell ref="L203:N203"/>
    <mergeCell ref="O203:Q203"/>
    <mergeCell ref="R203:T203"/>
    <mergeCell ref="U203:W203"/>
    <mergeCell ref="C192:C195"/>
    <mergeCell ref="I197:K197"/>
    <mergeCell ref="L197:N197"/>
    <mergeCell ref="O197:Q197"/>
    <mergeCell ref="R197:T197"/>
    <mergeCell ref="U197:W197"/>
    <mergeCell ref="C186:C189"/>
    <mergeCell ref="I191:K191"/>
    <mergeCell ref="L191:N191"/>
    <mergeCell ref="O191:Q191"/>
    <mergeCell ref="R191:T191"/>
    <mergeCell ref="U191:W191"/>
    <mergeCell ref="C180:C183"/>
    <mergeCell ref="I185:K185"/>
    <mergeCell ref="L185:N185"/>
    <mergeCell ref="O185:Q185"/>
    <mergeCell ref="R185:T185"/>
    <mergeCell ref="U185:W185"/>
    <mergeCell ref="C174:C177"/>
    <mergeCell ref="I179:K179"/>
    <mergeCell ref="L179:N179"/>
    <mergeCell ref="O179:Q179"/>
    <mergeCell ref="R179:T179"/>
    <mergeCell ref="U179:W179"/>
    <mergeCell ref="C168:C171"/>
    <mergeCell ref="I173:K173"/>
    <mergeCell ref="L173:N173"/>
    <mergeCell ref="O173:Q173"/>
    <mergeCell ref="R173:T173"/>
    <mergeCell ref="U173:W173"/>
    <mergeCell ref="C162:C165"/>
    <mergeCell ref="I167:K167"/>
    <mergeCell ref="L167:N167"/>
    <mergeCell ref="O167:Q167"/>
    <mergeCell ref="R167:T167"/>
    <mergeCell ref="U167:W167"/>
    <mergeCell ref="C156:C159"/>
    <mergeCell ref="I161:K161"/>
    <mergeCell ref="L161:N161"/>
    <mergeCell ref="O161:Q161"/>
    <mergeCell ref="R161:T161"/>
    <mergeCell ref="U161:W161"/>
    <mergeCell ref="C150:C153"/>
    <mergeCell ref="I155:K155"/>
    <mergeCell ref="L155:N155"/>
    <mergeCell ref="O155:Q155"/>
    <mergeCell ref="R155:T155"/>
    <mergeCell ref="U155:W155"/>
    <mergeCell ref="C144:C147"/>
    <mergeCell ref="I149:K149"/>
    <mergeCell ref="L149:N149"/>
    <mergeCell ref="O149:Q149"/>
    <mergeCell ref="R149:T149"/>
    <mergeCell ref="U149:W149"/>
    <mergeCell ref="C138:C141"/>
    <mergeCell ref="I143:K143"/>
    <mergeCell ref="L143:N143"/>
    <mergeCell ref="O143:Q143"/>
    <mergeCell ref="R143:T143"/>
    <mergeCell ref="U143:W143"/>
    <mergeCell ref="C132:C135"/>
    <mergeCell ref="I137:K137"/>
    <mergeCell ref="L137:N137"/>
    <mergeCell ref="O137:Q137"/>
    <mergeCell ref="R137:T137"/>
    <mergeCell ref="U137:W137"/>
    <mergeCell ref="C126:C129"/>
    <mergeCell ref="I131:K131"/>
    <mergeCell ref="L131:N131"/>
    <mergeCell ref="O131:Q131"/>
    <mergeCell ref="R131:T131"/>
    <mergeCell ref="U131:W131"/>
    <mergeCell ref="C120:C123"/>
    <mergeCell ref="I125:K125"/>
    <mergeCell ref="L125:N125"/>
    <mergeCell ref="O125:Q125"/>
    <mergeCell ref="R125:T125"/>
    <mergeCell ref="U125:W125"/>
    <mergeCell ref="C114:C117"/>
    <mergeCell ref="I119:K119"/>
    <mergeCell ref="L119:N119"/>
    <mergeCell ref="O119:Q119"/>
    <mergeCell ref="R119:T119"/>
    <mergeCell ref="U119:W119"/>
    <mergeCell ref="C108:C111"/>
    <mergeCell ref="I113:K113"/>
    <mergeCell ref="L113:N113"/>
    <mergeCell ref="O113:Q113"/>
    <mergeCell ref="R113:T113"/>
    <mergeCell ref="U113:W113"/>
    <mergeCell ref="C102:C105"/>
    <mergeCell ref="I107:K107"/>
    <mergeCell ref="L107:N107"/>
    <mergeCell ref="O107:Q107"/>
    <mergeCell ref="R107:T107"/>
    <mergeCell ref="U107:W107"/>
    <mergeCell ref="C96:C99"/>
    <mergeCell ref="I101:K101"/>
    <mergeCell ref="L101:N101"/>
    <mergeCell ref="O101:Q101"/>
    <mergeCell ref="R101:T101"/>
    <mergeCell ref="U101:W101"/>
    <mergeCell ref="C90:C93"/>
    <mergeCell ref="I95:K95"/>
    <mergeCell ref="L95:N95"/>
    <mergeCell ref="O95:Q95"/>
    <mergeCell ref="R95:T95"/>
    <mergeCell ref="U95:W95"/>
    <mergeCell ref="C84:C87"/>
    <mergeCell ref="I89:K89"/>
    <mergeCell ref="L89:N89"/>
    <mergeCell ref="O89:Q89"/>
    <mergeCell ref="R89:T89"/>
    <mergeCell ref="U89:W89"/>
    <mergeCell ref="C78:C81"/>
    <mergeCell ref="I83:K83"/>
    <mergeCell ref="L83:N83"/>
    <mergeCell ref="O83:Q83"/>
    <mergeCell ref="R83:T83"/>
    <mergeCell ref="U83:W83"/>
    <mergeCell ref="C72:C75"/>
    <mergeCell ref="I77:K77"/>
    <mergeCell ref="L77:N77"/>
    <mergeCell ref="O77:Q77"/>
    <mergeCell ref="R77:T77"/>
    <mergeCell ref="U77:W77"/>
    <mergeCell ref="C66:C69"/>
    <mergeCell ref="I71:K71"/>
    <mergeCell ref="L71:N71"/>
    <mergeCell ref="O71:Q71"/>
    <mergeCell ref="R71:T71"/>
    <mergeCell ref="U71:W71"/>
    <mergeCell ref="C60:C63"/>
    <mergeCell ref="I65:K65"/>
    <mergeCell ref="L65:N65"/>
    <mergeCell ref="O65:Q65"/>
    <mergeCell ref="R65:T65"/>
    <mergeCell ref="U65:W65"/>
    <mergeCell ref="C54:C57"/>
    <mergeCell ref="I59:K59"/>
    <mergeCell ref="L59:N59"/>
    <mergeCell ref="O59:Q59"/>
    <mergeCell ref="R59:T59"/>
    <mergeCell ref="U59:W59"/>
    <mergeCell ref="C48:C51"/>
    <mergeCell ref="I53:K53"/>
    <mergeCell ref="L53:N53"/>
    <mergeCell ref="O53:Q53"/>
    <mergeCell ref="R53:T53"/>
    <mergeCell ref="U53:W53"/>
    <mergeCell ref="C42:C45"/>
    <mergeCell ref="I47:K47"/>
    <mergeCell ref="L47:N47"/>
    <mergeCell ref="O47:Q47"/>
    <mergeCell ref="R47:T47"/>
    <mergeCell ref="U47:W47"/>
    <mergeCell ref="C36:C39"/>
    <mergeCell ref="I41:K41"/>
    <mergeCell ref="L41:N41"/>
    <mergeCell ref="O41:Q41"/>
    <mergeCell ref="R41:T41"/>
    <mergeCell ref="U41:W41"/>
    <mergeCell ref="C30:C33"/>
    <mergeCell ref="I35:K35"/>
    <mergeCell ref="L35:N35"/>
    <mergeCell ref="O35:Q35"/>
    <mergeCell ref="R35:T35"/>
    <mergeCell ref="U35:W35"/>
    <mergeCell ref="C24:C27"/>
    <mergeCell ref="I29:K29"/>
    <mergeCell ref="L29:N29"/>
    <mergeCell ref="O29:Q29"/>
    <mergeCell ref="R29:T29"/>
    <mergeCell ref="U29:W29"/>
    <mergeCell ref="C18:C21"/>
    <mergeCell ref="I23:K23"/>
    <mergeCell ref="L23:N23"/>
    <mergeCell ref="O23:Q23"/>
    <mergeCell ref="R23:T23"/>
    <mergeCell ref="U23:W23"/>
    <mergeCell ref="C12:C15"/>
    <mergeCell ref="I17:K17"/>
    <mergeCell ref="L17:N17"/>
    <mergeCell ref="O17:Q17"/>
    <mergeCell ref="R17:T17"/>
    <mergeCell ref="U17:W17"/>
    <mergeCell ref="C6:C9"/>
    <mergeCell ref="I11:K11"/>
    <mergeCell ref="L11:N11"/>
    <mergeCell ref="O11:Q11"/>
    <mergeCell ref="R11:T11"/>
    <mergeCell ref="U11:W11"/>
    <mergeCell ref="D2:AA2"/>
    <mergeCell ref="I5:K5"/>
    <mergeCell ref="L5:N5"/>
    <mergeCell ref="O5:Q5"/>
    <mergeCell ref="R5:T5"/>
    <mergeCell ref="U5:W5"/>
  </mergeCells>
  <conditionalFormatting sqref="Z1:Z1048576">
    <cfRule type="cellIs" dxfId="111" priority="55" stopIfTrue="1" operator="equal">
      <formula>2</formula>
    </cfRule>
    <cfRule type="cellIs" dxfId="110" priority="56" stopIfTrue="1" operator="equal">
      <formula>1</formula>
    </cfRule>
  </conditionalFormatting>
  <conditionalFormatting sqref="F6:F9">
    <cfRule type="duplicateValues" dxfId="107" priority="54" stopIfTrue="1"/>
  </conditionalFormatting>
  <conditionalFormatting sqref="F12:F15">
    <cfRule type="duplicateValues" dxfId="105" priority="53" stopIfTrue="1"/>
  </conditionalFormatting>
  <conditionalFormatting sqref="F18:F21">
    <cfRule type="duplicateValues" dxfId="103" priority="52" stopIfTrue="1"/>
  </conditionalFormatting>
  <conditionalFormatting sqref="F24:F27">
    <cfRule type="duplicateValues" dxfId="101" priority="51" stopIfTrue="1"/>
  </conditionalFormatting>
  <conditionalFormatting sqref="F30:F33">
    <cfRule type="duplicateValues" dxfId="99" priority="50" stopIfTrue="1"/>
  </conditionalFormatting>
  <conditionalFormatting sqref="F36:F39">
    <cfRule type="duplicateValues" dxfId="97" priority="49" stopIfTrue="1"/>
  </conditionalFormatting>
  <conditionalFormatting sqref="F42:F45">
    <cfRule type="duplicateValues" dxfId="95" priority="48" stopIfTrue="1"/>
  </conditionalFormatting>
  <conditionalFormatting sqref="F48:F51">
    <cfRule type="duplicateValues" dxfId="93" priority="47" stopIfTrue="1"/>
  </conditionalFormatting>
  <conditionalFormatting sqref="F54:F57">
    <cfRule type="duplicateValues" dxfId="91" priority="46" stopIfTrue="1"/>
  </conditionalFormatting>
  <conditionalFormatting sqref="F60:F63">
    <cfRule type="duplicateValues" dxfId="89" priority="45" stopIfTrue="1"/>
  </conditionalFormatting>
  <conditionalFormatting sqref="F66:F69">
    <cfRule type="duplicateValues" dxfId="87" priority="44" stopIfTrue="1"/>
  </conditionalFormatting>
  <conditionalFormatting sqref="F72:F75">
    <cfRule type="duplicateValues" dxfId="85" priority="43" stopIfTrue="1"/>
  </conditionalFormatting>
  <conditionalFormatting sqref="F78:F81">
    <cfRule type="duplicateValues" dxfId="83" priority="42" stopIfTrue="1"/>
  </conditionalFormatting>
  <conditionalFormatting sqref="F84:F87">
    <cfRule type="duplicateValues" dxfId="81" priority="41" stopIfTrue="1"/>
  </conditionalFormatting>
  <conditionalFormatting sqref="F90:F93">
    <cfRule type="duplicateValues" dxfId="79" priority="40" stopIfTrue="1"/>
  </conditionalFormatting>
  <conditionalFormatting sqref="F96:F99">
    <cfRule type="duplicateValues" dxfId="77" priority="39" stopIfTrue="1"/>
  </conditionalFormatting>
  <conditionalFormatting sqref="F102:F105">
    <cfRule type="duplicateValues" dxfId="75" priority="38" stopIfTrue="1"/>
  </conditionalFormatting>
  <conditionalFormatting sqref="F108:F111">
    <cfRule type="duplicateValues" dxfId="73" priority="37" stopIfTrue="1"/>
  </conditionalFormatting>
  <conditionalFormatting sqref="F114:F117">
    <cfRule type="duplicateValues" dxfId="71" priority="36" stopIfTrue="1"/>
  </conditionalFormatting>
  <conditionalFormatting sqref="F120:F123">
    <cfRule type="duplicateValues" dxfId="69" priority="35" stopIfTrue="1"/>
  </conditionalFormatting>
  <conditionalFormatting sqref="F126:F129">
    <cfRule type="duplicateValues" dxfId="67" priority="34" stopIfTrue="1"/>
  </conditionalFormatting>
  <conditionalFormatting sqref="F132:F135">
    <cfRule type="duplicateValues" dxfId="65" priority="33" stopIfTrue="1"/>
  </conditionalFormatting>
  <conditionalFormatting sqref="F138:F141">
    <cfRule type="duplicateValues" dxfId="63" priority="32" stopIfTrue="1"/>
  </conditionalFormatting>
  <conditionalFormatting sqref="F144:F147">
    <cfRule type="duplicateValues" dxfId="61" priority="31" stopIfTrue="1"/>
  </conditionalFormatting>
  <conditionalFormatting sqref="F150:F153">
    <cfRule type="duplicateValues" dxfId="59" priority="30" stopIfTrue="1"/>
  </conditionalFormatting>
  <conditionalFormatting sqref="F156:F159">
    <cfRule type="duplicateValues" dxfId="57" priority="29" stopIfTrue="1"/>
  </conditionalFormatting>
  <conditionalFormatting sqref="F162:F165">
    <cfRule type="duplicateValues" dxfId="55" priority="28" stopIfTrue="1"/>
  </conditionalFormatting>
  <conditionalFormatting sqref="F168:F171">
    <cfRule type="duplicateValues" dxfId="53" priority="27" stopIfTrue="1"/>
  </conditionalFormatting>
  <conditionalFormatting sqref="F174:F177">
    <cfRule type="duplicateValues" dxfId="51" priority="26" stopIfTrue="1"/>
  </conditionalFormatting>
  <conditionalFormatting sqref="F180:F183">
    <cfRule type="duplicateValues" dxfId="49" priority="25" stopIfTrue="1"/>
  </conditionalFormatting>
  <conditionalFormatting sqref="F186:F189">
    <cfRule type="duplicateValues" dxfId="47" priority="24" stopIfTrue="1"/>
  </conditionalFormatting>
  <conditionalFormatting sqref="F192:F195">
    <cfRule type="duplicateValues" dxfId="45" priority="23" stopIfTrue="1"/>
  </conditionalFormatting>
  <conditionalFormatting sqref="F198:F201">
    <cfRule type="duplicateValues" dxfId="43" priority="22" stopIfTrue="1"/>
  </conditionalFormatting>
  <conditionalFormatting sqref="F204:F207">
    <cfRule type="duplicateValues" dxfId="41" priority="21" stopIfTrue="1"/>
  </conditionalFormatting>
  <conditionalFormatting sqref="F210:F213">
    <cfRule type="duplicateValues" dxfId="39" priority="20" stopIfTrue="1"/>
  </conditionalFormatting>
  <conditionalFormatting sqref="F216:F219">
    <cfRule type="duplicateValues" dxfId="37" priority="19" stopIfTrue="1"/>
  </conditionalFormatting>
  <conditionalFormatting sqref="F223:F226">
    <cfRule type="duplicateValues" dxfId="35" priority="18" stopIfTrue="1"/>
  </conditionalFormatting>
  <conditionalFormatting sqref="F229:F232">
    <cfRule type="duplicateValues" dxfId="33" priority="17" stopIfTrue="1"/>
  </conditionalFormatting>
  <conditionalFormatting sqref="F235:F238">
    <cfRule type="duplicateValues" dxfId="31" priority="16" stopIfTrue="1"/>
  </conditionalFormatting>
  <conditionalFormatting sqref="F241:F244">
    <cfRule type="duplicateValues" dxfId="29" priority="15" stopIfTrue="1"/>
  </conditionalFormatting>
  <conditionalFormatting sqref="F246:F249">
    <cfRule type="duplicateValues" dxfId="27" priority="14" stopIfTrue="1"/>
  </conditionalFormatting>
  <conditionalFormatting sqref="F252:F255">
    <cfRule type="duplicateValues" dxfId="25" priority="13" stopIfTrue="1"/>
  </conditionalFormatting>
  <conditionalFormatting sqref="F258:F261">
    <cfRule type="duplicateValues" dxfId="23" priority="12" stopIfTrue="1"/>
  </conditionalFormatting>
  <conditionalFormatting sqref="F264:F267">
    <cfRule type="duplicateValues" dxfId="21" priority="11" stopIfTrue="1"/>
  </conditionalFormatting>
  <conditionalFormatting sqref="F270:F273">
    <cfRule type="duplicateValues" dxfId="19" priority="10" stopIfTrue="1"/>
  </conditionalFormatting>
  <conditionalFormatting sqref="F276:F279">
    <cfRule type="duplicateValues" dxfId="17" priority="9" stopIfTrue="1"/>
  </conditionalFormatting>
  <conditionalFormatting sqref="F282:F285">
    <cfRule type="duplicateValues" dxfId="15" priority="8" stopIfTrue="1"/>
  </conditionalFormatting>
  <conditionalFormatting sqref="F288:F291">
    <cfRule type="duplicateValues" dxfId="13" priority="7" stopIfTrue="1"/>
  </conditionalFormatting>
  <conditionalFormatting sqref="F294:F297">
    <cfRule type="duplicateValues" dxfId="11" priority="6" stopIfTrue="1"/>
  </conditionalFormatting>
  <conditionalFormatting sqref="F300:F303">
    <cfRule type="duplicateValues" dxfId="9" priority="5" stopIfTrue="1"/>
  </conditionalFormatting>
  <conditionalFormatting sqref="F222:F225">
    <cfRule type="duplicateValues" dxfId="7" priority="4" stopIfTrue="1"/>
  </conditionalFormatting>
  <conditionalFormatting sqref="F228:F231">
    <cfRule type="duplicateValues" dxfId="5" priority="3" stopIfTrue="1"/>
  </conditionalFormatting>
  <conditionalFormatting sqref="F234:F237">
    <cfRule type="duplicateValues" dxfId="3" priority="2" stopIfTrue="1"/>
  </conditionalFormatting>
  <conditionalFormatting sqref="F240:F243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2018-04-23T09:41:44Z</dcterms:created>
  <dcterms:modified xsi:type="dcterms:W3CDTF">2018-04-23T09:42:31Z</dcterms:modified>
</cp:coreProperties>
</file>