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885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P1274" i="1"/>
  <c r="AO1274"/>
  <c r="AN1274"/>
  <c r="AM1274"/>
  <c r="AL1274"/>
  <c r="AK1274"/>
  <c r="AJ1274"/>
  <c r="AI1274"/>
  <c r="AH1274"/>
  <c r="AG1274"/>
  <c r="AP1273"/>
  <c r="AO1273"/>
  <c r="AN1273"/>
  <c r="AM1273"/>
  <c r="AL1273"/>
  <c r="AK1273"/>
  <c r="AJ1273"/>
  <c r="AI1273"/>
  <c r="AH1273"/>
  <c r="AG1273"/>
  <c r="AP1272"/>
  <c r="AO1272"/>
  <c r="AN1272"/>
  <c r="AM1272"/>
  <c r="AL1272"/>
  <c r="AK1272"/>
  <c r="AJ1272"/>
  <c r="AI1272"/>
  <c r="AH1272"/>
  <c r="AG1272"/>
  <c r="AP1271"/>
  <c r="AO1271"/>
  <c r="AN1271"/>
  <c r="AM1271"/>
  <c r="AL1271"/>
  <c r="AK1271"/>
  <c r="AJ1271"/>
  <c r="AI1271"/>
  <c r="AH1271"/>
  <c r="AG1271"/>
  <c r="AP1270"/>
  <c r="AO1270"/>
  <c r="AN1270"/>
  <c r="AM1270"/>
  <c r="AL1270"/>
  <c r="AK1270"/>
  <c r="AJ1270"/>
  <c r="AI1270"/>
  <c r="AH1270"/>
  <c r="AG1270"/>
  <c r="AP1269"/>
  <c r="AO1269"/>
  <c r="AN1269"/>
  <c r="AM1269"/>
  <c r="AL1269"/>
  <c r="AK1269"/>
  <c r="AJ1269"/>
  <c r="AI1269"/>
  <c r="AH1269"/>
  <c r="AG1269"/>
  <c r="AP1268"/>
  <c r="AO1268"/>
  <c r="AN1268"/>
  <c r="AM1268"/>
  <c r="AL1268"/>
  <c r="AK1268"/>
  <c r="AJ1268"/>
  <c r="AI1268"/>
  <c r="AH1268"/>
  <c r="AG1268"/>
  <c r="AP1267"/>
  <c r="AO1267"/>
  <c r="AN1267"/>
  <c r="AM1267"/>
  <c r="AL1267"/>
  <c r="AK1267"/>
  <c r="AJ1267"/>
  <c r="AI1267"/>
  <c r="AH1267"/>
  <c r="AG1267"/>
  <c r="AP1266"/>
  <c r="AO1266"/>
  <c r="AN1266"/>
  <c r="AM1266"/>
  <c r="AL1266"/>
  <c r="AK1266"/>
  <c r="AJ1266"/>
  <c r="AI1266"/>
  <c r="AH1266"/>
  <c r="AG1266"/>
  <c r="AP1265"/>
  <c r="AO1265"/>
  <c r="AN1265"/>
  <c r="AM1265"/>
  <c r="AL1265"/>
  <c r="AK1265"/>
  <c r="AJ1265"/>
  <c r="AI1265"/>
  <c r="AH1265"/>
  <c r="AG1265"/>
  <c r="AP1264"/>
  <c r="AO1264"/>
  <c r="AN1264"/>
  <c r="AM1264"/>
  <c r="AL1264"/>
  <c r="AK1264"/>
  <c r="AJ1264"/>
  <c r="AI1264"/>
  <c r="AH1264"/>
  <c r="AG1264"/>
  <c r="AP1263"/>
  <c r="AO1263"/>
  <c r="AN1263"/>
  <c r="AM1263"/>
  <c r="AL1263"/>
  <c r="AK1263"/>
  <c r="AJ1263"/>
  <c r="AI1263"/>
  <c r="AH1263"/>
  <c r="AG1263"/>
  <c r="AP1262"/>
  <c r="AO1262"/>
  <c r="AN1262"/>
  <c r="AM1262"/>
  <c r="AL1262"/>
  <c r="AK1262"/>
  <c r="AJ1262"/>
  <c r="AI1262"/>
  <c r="AH1262"/>
  <c r="AG1262"/>
  <c r="AP1261"/>
  <c r="AO1261"/>
  <c r="AN1261"/>
  <c r="AM1261"/>
  <c r="AL1261"/>
  <c r="AK1261"/>
  <c r="AJ1261"/>
  <c r="AI1261"/>
  <c r="AH1261"/>
  <c r="AG1261"/>
  <c r="AP1260"/>
  <c r="AO1260"/>
  <c r="AN1260"/>
  <c r="AM1260"/>
  <c r="AL1260"/>
  <c r="AK1260"/>
  <c r="AJ1260"/>
  <c r="AI1260"/>
  <c r="AH1260"/>
  <c r="AG1260"/>
  <c r="AP1259"/>
  <c r="AO1259"/>
  <c r="AN1259"/>
  <c r="AM1259"/>
  <c r="AL1259"/>
  <c r="AK1259"/>
  <c r="AJ1259"/>
  <c r="AI1259"/>
  <c r="AH1259"/>
  <c r="AG1259"/>
  <c r="AP1258"/>
  <c r="AO1258"/>
  <c r="AN1258"/>
  <c r="AM1258"/>
  <c r="AL1258"/>
  <c r="AK1258"/>
  <c r="AJ1258"/>
  <c r="AI1258"/>
  <c r="AH1258"/>
  <c r="AG1258"/>
  <c r="AP1257"/>
  <c r="AO1257"/>
  <c r="AN1257"/>
  <c r="AM1257"/>
  <c r="AL1257"/>
  <c r="AK1257"/>
  <c r="AJ1257"/>
  <c r="AI1257"/>
  <c r="AH1257"/>
  <c r="AG1257"/>
  <c r="AP1256"/>
  <c r="AO1256"/>
  <c r="AN1256"/>
  <c r="AM1256"/>
  <c r="AL1256"/>
  <c r="AK1256"/>
  <c r="AJ1256"/>
  <c r="AI1256"/>
  <c r="AH1256"/>
  <c r="AG1256"/>
  <c r="AP1255"/>
  <c r="AO1255"/>
  <c r="AN1255"/>
  <c r="AM1255"/>
  <c r="AL1255"/>
  <c r="AK1255"/>
  <c r="AJ1255"/>
  <c r="AI1255"/>
  <c r="AH1255"/>
  <c r="AG1255"/>
  <c r="AP1254"/>
  <c r="AO1254"/>
  <c r="AN1254"/>
  <c r="AM1254"/>
  <c r="AL1254"/>
  <c r="AK1254"/>
  <c r="AJ1254"/>
  <c r="AI1254"/>
  <c r="AH1254"/>
  <c r="AG1254"/>
  <c r="AP1253"/>
  <c r="AO1253"/>
  <c r="AN1253"/>
  <c r="AM1253"/>
  <c r="AL1253"/>
  <c r="AK1253"/>
  <c r="AJ1253"/>
  <c r="AI1253"/>
  <c r="AH1253"/>
  <c r="AG1253"/>
  <c r="AP1252"/>
  <c r="AO1252"/>
  <c r="AN1252"/>
  <c r="AM1252"/>
  <c r="AL1252"/>
  <c r="AK1252"/>
  <c r="AJ1252"/>
  <c r="AI1252"/>
  <c r="AH1252"/>
  <c r="AG1252"/>
  <c r="AP1251"/>
  <c r="AO1251"/>
  <c r="AN1251"/>
  <c r="AM1251"/>
  <c r="AL1251"/>
  <c r="AK1251"/>
  <c r="AJ1251"/>
  <c r="AI1251"/>
  <c r="AH1251"/>
  <c r="AG1251"/>
  <c r="AP1250"/>
  <c r="AO1250"/>
  <c r="AN1250"/>
  <c r="AM1250"/>
  <c r="AL1250"/>
  <c r="AK1250"/>
  <c r="AJ1250"/>
  <c r="AI1250"/>
  <c r="AH1250"/>
  <c r="AG1250"/>
  <c r="AP1249"/>
  <c r="AO1249"/>
  <c r="AN1249"/>
  <c r="AM1249"/>
  <c r="AL1249"/>
  <c r="AK1249"/>
  <c r="AJ1249"/>
  <c r="AI1249"/>
  <c r="AH1249"/>
  <c r="AG1249"/>
  <c r="AP1248"/>
  <c r="AO1248"/>
  <c r="AN1248"/>
  <c r="AM1248"/>
  <c r="AL1248"/>
  <c r="AK1248"/>
  <c r="AJ1248"/>
  <c r="AI1248"/>
  <c r="AH1248"/>
  <c r="AG1248"/>
  <c r="AP1247"/>
  <c r="AO1247"/>
  <c r="AN1247"/>
  <c r="AM1247"/>
  <c r="AL1247"/>
  <c r="AK1247"/>
  <c r="AJ1247"/>
  <c r="AI1247"/>
  <c r="AH1247"/>
  <c r="AG1247"/>
  <c r="AP1246"/>
  <c r="AO1246"/>
  <c r="AN1246"/>
  <c r="AM1246"/>
  <c r="AL1246"/>
  <c r="AK1246"/>
  <c r="AJ1246"/>
  <c r="AI1246"/>
  <c r="AH1246"/>
  <c r="AG1246"/>
  <c r="AP1245"/>
  <c r="AO1245"/>
  <c r="AN1245"/>
  <c r="AM1245"/>
  <c r="AL1245"/>
  <c r="AK1245"/>
  <c r="AJ1245"/>
  <c r="AI1245"/>
  <c r="AH1245"/>
  <c r="AG1245"/>
  <c r="AP1244"/>
  <c r="AO1244"/>
  <c r="AN1244"/>
  <c r="AM1244"/>
  <c r="AL1244"/>
  <c r="AK1244"/>
  <c r="AJ1244"/>
  <c r="AI1244"/>
  <c r="AH1244"/>
  <c r="AG1244"/>
  <c r="AP1243"/>
  <c r="AO1243"/>
  <c r="AN1243"/>
  <c r="AM1243"/>
  <c r="AL1243"/>
  <c r="AK1243"/>
  <c r="AJ1243"/>
  <c r="AI1243"/>
  <c r="AH1243"/>
  <c r="AG1243"/>
  <c r="AP1242"/>
  <c r="AO1242"/>
  <c r="AN1242"/>
  <c r="AM1242"/>
  <c r="AL1242"/>
  <c r="AK1242"/>
  <c r="AJ1242"/>
  <c r="AI1242"/>
  <c r="AH1242"/>
  <c r="AG1242"/>
  <c r="AP1241"/>
  <c r="AO1241"/>
  <c r="AN1241"/>
  <c r="AM1241"/>
  <c r="AL1241"/>
  <c r="AK1241"/>
  <c r="AJ1241"/>
  <c r="AI1241"/>
  <c r="AH1241"/>
  <c r="AG1241"/>
  <c r="AP1240"/>
  <c r="AO1240"/>
  <c r="AN1240"/>
  <c r="AM1240"/>
  <c r="AL1240"/>
  <c r="AK1240"/>
  <c r="AJ1240"/>
  <c r="AI1240"/>
  <c r="AH1240"/>
  <c r="AG1240"/>
  <c r="AP1239"/>
  <c r="AO1239"/>
  <c r="AN1239"/>
  <c r="AM1239"/>
  <c r="AL1239"/>
  <c r="AK1239"/>
  <c r="AJ1239"/>
  <c r="AI1239"/>
  <c r="AH1239"/>
  <c r="AG1239"/>
  <c r="AP1238"/>
  <c r="AO1238"/>
  <c r="AN1238"/>
  <c r="AM1238"/>
  <c r="AL1238"/>
  <c r="AK1238"/>
  <c r="AJ1238"/>
  <c r="AI1238"/>
  <c r="AH1238"/>
  <c r="AG1238"/>
  <c r="AP1237"/>
  <c r="AO1237"/>
  <c r="AN1237"/>
  <c r="AM1237"/>
  <c r="AL1237"/>
  <c r="AK1237"/>
  <c r="AJ1237"/>
  <c r="AI1237"/>
  <c r="AH1237"/>
  <c r="AG1237"/>
  <c r="AP1236"/>
  <c r="AO1236"/>
  <c r="AN1236"/>
  <c r="AM1236"/>
  <c r="AL1236"/>
  <c r="AK1236"/>
  <c r="AJ1236"/>
  <c r="AI1236"/>
  <c r="AH1236"/>
  <c r="AG1236"/>
  <c r="AP1235"/>
  <c r="AO1235"/>
  <c r="AN1235"/>
  <c r="AM1235"/>
  <c r="AL1235"/>
  <c r="AK1235"/>
  <c r="AJ1235"/>
  <c r="AI1235"/>
  <c r="AH1235"/>
  <c r="AG1235"/>
  <c r="AP1234"/>
  <c r="AO1234"/>
  <c r="AN1234"/>
  <c r="AM1234"/>
  <c r="AL1234"/>
  <c r="AK1234"/>
  <c r="AJ1234"/>
  <c r="AI1234"/>
  <c r="AH1234"/>
  <c r="AG1234"/>
  <c r="AP1233"/>
  <c r="AO1233"/>
  <c r="AN1233"/>
  <c r="AM1233"/>
  <c r="AL1233"/>
  <c r="AK1233"/>
  <c r="AJ1233"/>
  <c r="AI1233"/>
  <c r="AH1233"/>
  <c r="AG1233"/>
  <c r="AP1232"/>
  <c r="AO1232"/>
  <c r="AN1232"/>
  <c r="AM1232"/>
  <c r="AL1232"/>
  <c r="AK1232"/>
  <c r="AJ1232"/>
  <c r="AI1232"/>
  <c r="AH1232"/>
  <c r="AG1232"/>
  <c r="AP1231"/>
  <c r="AO1231"/>
  <c r="AN1231"/>
  <c r="AM1231"/>
  <c r="AL1231"/>
  <c r="AK1231"/>
  <c r="AJ1231"/>
  <c r="AI1231"/>
  <c r="AH1231"/>
  <c r="AG1231"/>
  <c r="AP1230"/>
  <c r="AO1230"/>
  <c r="AN1230"/>
  <c r="AM1230"/>
  <c r="AL1230"/>
  <c r="AK1230"/>
  <c r="AJ1230"/>
  <c r="AI1230"/>
  <c r="AH1230"/>
  <c r="AG1230"/>
  <c r="AP1229"/>
  <c r="AO1229"/>
  <c r="AN1229"/>
  <c r="AM1229"/>
  <c r="AL1229"/>
  <c r="AK1229"/>
  <c r="AJ1229"/>
  <c r="AI1229"/>
  <c r="AH1229"/>
  <c r="AG1229"/>
  <c r="AP1228"/>
  <c r="AO1228"/>
  <c r="AN1228"/>
  <c r="AM1228"/>
  <c r="AL1228"/>
  <c r="AK1228"/>
  <c r="AJ1228"/>
  <c r="AI1228"/>
  <c r="AH1228"/>
  <c r="AG1228"/>
  <c r="AP1227"/>
  <c r="AO1227"/>
  <c r="AN1227"/>
  <c r="AM1227"/>
  <c r="AL1227"/>
  <c r="AK1227"/>
  <c r="AJ1227"/>
  <c r="AI1227"/>
  <c r="AH1227"/>
  <c r="AG1227"/>
  <c r="AP1226"/>
  <c r="AO1226"/>
  <c r="AN1226"/>
  <c r="AM1226"/>
  <c r="AL1226"/>
  <c r="AK1226"/>
  <c r="AJ1226"/>
  <c r="AI1226"/>
  <c r="AH1226"/>
  <c r="AG1226"/>
  <c r="AP1225"/>
  <c r="AO1225"/>
  <c r="AN1225"/>
  <c r="AM1225"/>
  <c r="AL1225"/>
  <c r="AK1225"/>
  <c r="AJ1225"/>
  <c r="AI1225"/>
  <c r="AH1225"/>
  <c r="AG1225"/>
  <c r="AP1224"/>
  <c r="AO1224"/>
  <c r="AN1224"/>
  <c r="AM1224"/>
  <c r="AL1224"/>
  <c r="AK1224"/>
  <c r="AJ1224"/>
  <c r="AI1224"/>
  <c r="AH1224"/>
  <c r="AG1224"/>
  <c r="AP1223"/>
  <c r="AO1223"/>
  <c r="AN1223"/>
  <c r="AM1223"/>
  <c r="AL1223"/>
  <c r="AK1223"/>
  <c r="AJ1223"/>
  <c r="AI1223"/>
  <c r="AH1223"/>
  <c r="AG1223"/>
  <c r="AP1222"/>
  <c r="AO1222"/>
  <c r="AN1222"/>
  <c r="AM1222"/>
  <c r="AL1222"/>
  <c r="AK1222"/>
  <c r="AJ1222"/>
  <c r="AI1222"/>
  <c r="AH1222"/>
  <c r="AG1222"/>
  <c r="AP1221"/>
  <c r="AO1221"/>
  <c r="AN1221"/>
  <c r="AM1221"/>
  <c r="AL1221"/>
  <c r="AK1221"/>
  <c r="AJ1221"/>
  <c r="AI1221"/>
  <c r="AH1221"/>
  <c r="AG1221"/>
  <c r="AP1220"/>
  <c r="AO1220"/>
  <c r="AN1220"/>
  <c r="AM1220"/>
  <c r="AL1220"/>
  <c r="AK1220"/>
  <c r="AJ1220"/>
  <c r="AI1220"/>
  <c r="AH1220"/>
  <c r="AG1220"/>
  <c r="AP1219"/>
  <c r="AO1219"/>
  <c r="AN1219"/>
  <c r="AM1219"/>
  <c r="AL1219"/>
  <c r="AK1219"/>
  <c r="AJ1219"/>
  <c r="AI1219"/>
  <c r="AH1219"/>
  <c r="AG1219"/>
  <c r="AP1218"/>
  <c r="AO1218"/>
  <c r="AN1218"/>
  <c r="AM1218"/>
  <c r="AL1218"/>
  <c r="AK1218"/>
  <c r="AJ1218"/>
  <c r="AI1218"/>
  <c r="AH1218"/>
  <c r="AG1218"/>
  <c r="AP1217"/>
  <c r="AO1217"/>
  <c r="AN1217"/>
  <c r="AM1217"/>
  <c r="AL1217"/>
  <c r="AK1217"/>
  <c r="AJ1217"/>
  <c r="AI1217"/>
  <c r="AH1217"/>
  <c r="AG1217"/>
  <c r="AP1216"/>
  <c r="AO1216"/>
  <c r="AN1216"/>
  <c r="AM1216"/>
  <c r="AL1216"/>
  <c r="AK1216"/>
  <c r="AJ1216"/>
  <c r="AI1216"/>
  <c r="AH1216"/>
  <c r="AG1216"/>
  <c r="AP1215"/>
  <c r="AO1215"/>
  <c r="AN1215"/>
  <c r="AM1215"/>
  <c r="AL1215"/>
  <c r="AK1215"/>
  <c r="AJ1215"/>
  <c r="AI1215"/>
  <c r="AH1215"/>
  <c r="AG1215"/>
  <c r="AP1214"/>
  <c r="AO1214"/>
  <c r="AN1214"/>
  <c r="AM1214"/>
  <c r="AL1214"/>
  <c r="AK1214"/>
  <c r="AJ1214"/>
  <c r="AI1214"/>
  <c r="AH1214"/>
  <c r="AG1214"/>
  <c r="AP1213"/>
  <c r="AO1213"/>
  <c r="AN1213"/>
  <c r="AM1213"/>
  <c r="AL1213"/>
  <c r="AK1213"/>
  <c r="AJ1213"/>
  <c r="AI1213"/>
  <c r="AH1213"/>
  <c r="AG1213"/>
  <c r="AP1212"/>
  <c r="AO1212"/>
  <c r="AN1212"/>
  <c r="AM1212"/>
  <c r="AL1212"/>
  <c r="AK1212"/>
  <c r="AJ1212"/>
  <c r="AI1212"/>
  <c r="AH1212"/>
  <c r="AG1212"/>
  <c r="AP1211"/>
  <c r="AO1211"/>
  <c r="AN1211"/>
  <c r="AM1211"/>
  <c r="AL1211"/>
  <c r="AK1211"/>
  <c r="AJ1211"/>
  <c r="AI1211"/>
  <c r="AH1211"/>
  <c r="AG1211"/>
  <c r="AP1210"/>
  <c r="AO1210"/>
  <c r="AN1210"/>
  <c r="AM1210"/>
  <c r="AL1210"/>
  <c r="AK1210"/>
  <c r="AJ1210"/>
  <c r="AI1210"/>
  <c r="AH1210"/>
  <c r="AG1210"/>
  <c r="AP1209"/>
  <c r="AO1209"/>
  <c r="AN1209"/>
  <c r="AM1209"/>
  <c r="AL1209"/>
  <c r="AK1209"/>
  <c r="AJ1209"/>
  <c r="AI1209"/>
  <c r="AH1209"/>
  <c r="AG1209"/>
  <c r="AP1208"/>
  <c r="AO1208"/>
  <c r="AN1208"/>
  <c r="AM1208"/>
  <c r="AL1208"/>
  <c r="AK1208"/>
  <c r="AJ1208"/>
  <c r="AI1208"/>
  <c r="AH1208"/>
  <c r="AG1208"/>
  <c r="AP1207"/>
  <c r="AO1207"/>
  <c r="AN1207"/>
  <c r="AM1207"/>
  <c r="AL1207"/>
  <c r="AK1207"/>
  <c r="AJ1207"/>
  <c r="AI1207"/>
  <c r="AH1207"/>
  <c r="AG1207"/>
  <c r="AP1206"/>
  <c r="AO1206"/>
  <c r="AN1206"/>
  <c r="AM1206"/>
  <c r="AL1206"/>
  <c r="AK1206"/>
  <c r="AJ1206"/>
  <c r="AI1206"/>
  <c r="AH1206"/>
  <c r="AG1206"/>
  <c r="AP1205"/>
  <c r="AO1205"/>
  <c r="AN1205"/>
  <c r="AM1205"/>
  <c r="AL1205"/>
  <c r="AK1205"/>
  <c r="AJ1205"/>
  <c r="AI1205"/>
  <c r="AH1205"/>
  <c r="AG1205"/>
  <c r="AP1204"/>
  <c r="AO1204"/>
  <c r="AN1204"/>
  <c r="AM1204"/>
  <c r="AL1204"/>
  <c r="AK1204"/>
  <c r="AJ1204"/>
  <c r="AI1204"/>
  <c r="AH1204"/>
  <c r="AG1204"/>
  <c r="AP1203"/>
  <c r="AO1203"/>
  <c r="AN1203"/>
  <c r="AM1203"/>
  <c r="AL1203"/>
  <c r="AK1203"/>
  <c r="AJ1203"/>
  <c r="AI1203"/>
  <c r="AH1203"/>
  <c r="AG1203"/>
  <c r="AP1202"/>
  <c r="AO1202"/>
  <c r="AN1202"/>
  <c r="AM1202"/>
  <c r="AL1202"/>
  <c r="AK1202"/>
  <c r="AJ1202"/>
  <c r="AI1202"/>
  <c r="AH1202"/>
  <c r="AG1202"/>
  <c r="AP1201"/>
  <c r="AO1201"/>
  <c r="AN1201"/>
  <c r="AM1201"/>
  <c r="AL1201"/>
  <c r="AK1201"/>
  <c r="AJ1201"/>
  <c r="AI1201"/>
  <c r="AH1201"/>
  <c r="AG1201"/>
  <c r="AP1200"/>
  <c r="AO1200"/>
  <c r="AN1200"/>
  <c r="AM1200"/>
  <c r="AL1200"/>
  <c r="AK1200"/>
  <c r="AJ1200"/>
  <c r="AI1200"/>
  <c r="AH1200"/>
  <c r="AG1200"/>
  <c r="AP1199"/>
  <c r="AO1199"/>
  <c r="AN1199"/>
  <c r="AM1199"/>
  <c r="AL1199"/>
  <c r="AK1199"/>
  <c r="AJ1199"/>
  <c r="AI1199"/>
  <c r="AH1199"/>
  <c r="AG1199"/>
  <c r="AP1198"/>
  <c r="AO1198"/>
  <c r="AN1198"/>
  <c r="AM1198"/>
  <c r="AL1198"/>
  <c r="AK1198"/>
  <c r="AJ1198"/>
  <c r="AI1198"/>
  <c r="AH1198"/>
  <c r="AG1198"/>
  <c r="AP1197"/>
  <c r="AO1197"/>
  <c r="AN1197"/>
  <c r="AM1197"/>
  <c r="AL1197"/>
  <c r="AK1197"/>
  <c r="AJ1197"/>
  <c r="AI1197"/>
  <c r="AH1197"/>
  <c r="AG1197"/>
  <c r="AP1196"/>
  <c r="AO1196"/>
  <c r="AN1196"/>
  <c r="AM1196"/>
  <c r="AL1196"/>
  <c r="AK1196"/>
  <c r="AJ1196"/>
  <c r="AI1196"/>
  <c r="AH1196"/>
  <c r="AG1196"/>
  <c r="AP1195"/>
  <c r="AO1195"/>
  <c r="AN1195"/>
  <c r="AM1195"/>
  <c r="AL1195"/>
  <c r="AK1195"/>
  <c r="AJ1195"/>
  <c r="AI1195"/>
  <c r="AH1195"/>
  <c r="AG1195"/>
  <c r="AP1194"/>
  <c r="AO1194"/>
  <c r="AN1194"/>
  <c r="AM1194"/>
  <c r="AL1194"/>
  <c r="AK1194"/>
  <c r="AJ1194"/>
  <c r="AI1194"/>
  <c r="AH1194"/>
  <c r="AG1194"/>
  <c r="AP1193"/>
  <c r="AO1193"/>
  <c r="AN1193"/>
  <c r="AM1193"/>
  <c r="AL1193"/>
  <c r="AK1193"/>
  <c r="AJ1193"/>
  <c r="AI1193"/>
  <c r="AH1193"/>
  <c r="AG1193"/>
  <c r="AP1192"/>
  <c r="AO1192"/>
  <c r="AN1192"/>
  <c r="AM1192"/>
  <c r="AL1192"/>
  <c r="AK1192"/>
  <c r="AJ1192"/>
  <c r="AI1192"/>
  <c r="AH1192"/>
  <c r="AG1192"/>
  <c r="AP1191"/>
  <c r="AO1191"/>
  <c r="AN1191"/>
  <c r="AM1191"/>
  <c r="AL1191"/>
  <c r="AK1191"/>
  <c r="AJ1191"/>
  <c r="AI1191"/>
  <c r="AH1191"/>
  <c r="AG1191"/>
  <c r="AP1190"/>
  <c r="AO1190"/>
  <c r="AN1190"/>
  <c r="AM1190"/>
  <c r="AL1190"/>
  <c r="AK1190"/>
  <c r="AJ1190"/>
  <c r="AI1190"/>
  <c r="AH1190"/>
  <c r="AG1190"/>
  <c r="AP1189"/>
  <c r="AO1189"/>
  <c r="AN1189"/>
  <c r="AM1189"/>
  <c r="AL1189"/>
  <c r="AK1189"/>
  <c r="AJ1189"/>
  <c r="AI1189"/>
  <c r="AH1189"/>
  <c r="AG1189"/>
  <c r="AP1188"/>
  <c r="AO1188"/>
  <c r="AN1188"/>
  <c r="AM1188"/>
  <c r="AL1188"/>
  <c r="AK1188"/>
  <c r="AJ1188"/>
  <c r="AI1188"/>
  <c r="AH1188"/>
  <c r="AG1188"/>
  <c r="AP1187"/>
  <c r="AO1187"/>
  <c r="AN1187"/>
  <c r="AM1187"/>
  <c r="AL1187"/>
  <c r="AK1187"/>
  <c r="AJ1187"/>
  <c r="AI1187"/>
  <c r="AH1187"/>
  <c r="AG1187"/>
  <c r="AP1186"/>
  <c r="AO1186"/>
  <c r="AN1186"/>
  <c r="AM1186"/>
  <c r="AL1186"/>
  <c r="AK1186"/>
  <c r="AJ1186"/>
  <c r="AI1186"/>
  <c r="AH1186"/>
  <c r="AG1186"/>
  <c r="AP1185"/>
  <c r="AO1185"/>
  <c r="AN1185"/>
  <c r="AM1185"/>
  <c r="AL1185"/>
  <c r="AK1185"/>
  <c r="AJ1185"/>
  <c r="AI1185"/>
  <c r="AH1185"/>
  <c r="AG1185"/>
  <c r="AP1184"/>
  <c r="AO1184"/>
  <c r="AN1184"/>
  <c r="AM1184"/>
  <c r="AL1184"/>
  <c r="AK1184"/>
  <c r="AJ1184"/>
  <c r="AI1184"/>
  <c r="AH1184"/>
  <c r="AG1184"/>
  <c r="AP1183"/>
  <c r="AO1183"/>
  <c r="AN1183"/>
  <c r="AM1183"/>
  <c r="AL1183"/>
  <c r="AK1183"/>
  <c r="AJ1183"/>
  <c r="AI1183"/>
  <c r="AH1183"/>
  <c r="AG1183"/>
  <c r="AP1182"/>
  <c r="AO1182"/>
  <c r="AN1182"/>
  <c r="AM1182"/>
  <c r="AL1182"/>
  <c r="AK1182"/>
  <c r="AJ1182"/>
  <c r="AI1182"/>
  <c r="AH1182"/>
  <c r="AG1182"/>
  <c r="AP1181"/>
  <c r="AO1181"/>
  <c r="AN1181"/>
  <c r="AM1181"/>
  <c r="AL1181"/>
  <c r="AK1181"/>
  <c r="AJ1181"/>
  <c r="AI1181"/>
  <c r="AH1181"/>
  <c r="AG1181"/>
  <c r="AP1180"/>
  <c r="AO1180"/>
  <c r="AN1180"/>
  <c r="AM1180"/>
  <c r="AL1180"/>
  <c r="AK1180"/>
  <c r="AJ1180"/>
  <c r="AI1180"/>
  <c r="AH1180"/>
  <c r="AG1180"/>
  <c r="AP1179"/>
  <c r="AO1179"/>
  <c r="AN1179"/>
  <c r="AM1179"/>
  <c r="AL1179"/>
  <c r="AK1179"/>
  <c r="AJ1179"/>
  <c r="AI1179"/>
  <c r="AH1179"/>
  <c r="AG1179"/>
  <c r="AP1178"/>
  <c r="AO1178"/>
  <c r="AN1178"/>
  <c r="AM1178"/>
  <c r="AL1178"/>
  <c r="AK1178"/>
  <c r="AJ1178"/>
  <c r="AI1178"/>
  <c r="AH1178"/>
  <c r="AG1178"/>
  <c r="AP1177"/>
  <c r="AO1177"/>
  <c r="AN1177"/>
  <c r="AM1177"/>
  <c r="AL1177"/>
  <c r="AK1177"/>
  <c r="AJ1177"/>
  <c r="AI1177"/>
  <c r="AH1177"/>
  <c r="AG1177"/>
  <c r="AP1176"/>
  <c r="AO1176"/>
  <c r="AN1176"/>
  <c r="AM1176"/>
  <c r="AL1176"/>
  <c r="AK1176"/>
  <c r="AJ1176"/>
  <c r="AI1176"/>
  <c r="AH1176"/>
  <c r="AG1176"/>
  <c r="AP1175"/>
  <c r="AO1175"/>
  <c r="AN1175"/>
  <c r="AM1175"/>
  <c r="AL1175"/>
  <c r="AK1175"/>
  <c r="AJ1175"/>
  <c r="AI1175"/>
  <c r="AH1175"/>
  <c r="AG1175"/>
  <c r="AP1174"/>
  <c r="AO1174"/>
  <c r="AN1174"/>
  <c r="AM1174"/>
  <c r="AL1174"/>
  <c r="AK1174"/>
  <c r="AJ1174"/>
  <c r="AI1174"/>
  <c r="AH1174"/>
  <c r="AG1174"/>
  <c r="AP1173"/>
  <c r="AO1173"/>
  <c r="AN1173"/>
  <c r="AM1173"/>
  <c r="AL1173"/>
  <c r="AK1173"/>
  <c r="AJ1173"/>
  <c r="AI1173"/>
  <c r="AH1173"/>
  <c r="AG1173"/>
  <c r="AP1172"/>
  <c r="AO1172"/>
  <c r="AN1172"/>
  <c r="AM1172"/>
  <c r="AL1172"/>
  <c r="AK1172"/>
  <c r="AJ1172"/>
  <c r="AI1172"/>
  <c r="AH1172"/>
  <c r="AG1172"/>
  <c r="AP1171"/>
  <c r="AO1171"/>
  <c r="AN1171"/>
  <c r="AM1171"/>
  <c r="AL1171"/>
  <c r="AK1171"/>
  <c r="AJ1171"/>
  <c r="AI1171"/>
  <c r="AH1171"/>
  <c r="AG1171"/>
  <c r="AP1170"/>
  <c r="AO1170"/>
  <c r="AN1170"/>
  <c r="AM1170"/>
  <c r="AL1170"/>
  <c r="AK1170"/>
  <c r="AJ1170"/>
  <c r="AI1170"/>
  <c r="AH1170"/>
  <c r="AG1170"/>
  <c r="AP1169"/>
  <c r="AO1169"/>
  <c r="AN1169"/>
  <c r="AM1169"/>
  <c r="AL1169"/>
  <c r="AK1169"/>
  <c r="AJ1169"/>
  <c r="AI1169"/>
  <c r="AH1169"/>
  <c r="AG1169"/>
  <c r="AP1168"/>
  <c r="AO1168"/>
  <c r="AN1168"/>
  <c r="AM1168"/>
  <c r="AL1168"/>
  <c r="AK1168"/>
  <c r="AJ1168"/>
  <c r="AI1168"/>
  <c r="AH1168"/>
  <c r="AG1168"/>
  <c r="AP1167"/>
  <c r="AO1167"/>
  <c r="AN1167"/>
  <c r="AM1167"/>
  <c r="AL1167"/>
  <c r="AK1167"/>
  <c r="AJ1167"/>
  <c r="AI1167"/>
  <c r="AH1167"/>
  <c r="AG1167"/>
  <c r="AP1166"/>
  <c r="AO1166"/>
  <c r="AN1166"/>
  <c r="AM1166"/>
  <c r="AL1166"/>
  <c r="AK1166"/>
  <c r="AJ1166"/>
  <c r="AI1166"/>
  <c r="AH1166"/>
  <c r="AG1166"/>
  <c r="AP1165"/>
  <c r="AO1165"/>
  <c r="AN1165"/>
  <c r="AM1165"/>
  <c r="AL1165"/>
  <c r="AK1165"/>
  <c r="AJ1165"/>
  <c r="AI1165"/>
  <c r="AH1165"/>
  <c r="AG1165"/>
  <c r="AP1164"/>
  <c r="AO1164"/>
  <c r="AN1164"/>
  <c r="AM1164"/>
  <c r="AL1164"/>
  <c r="AK1164"/>
  <c r="AJ1164"/>
  <c r="AI1164"/>
  <c r="AH1164"/>
  <c r="AG1164"/>
  <c r="AP1163"/>
  <c r="AO1163"/>
  <c r="AN1163"/>
  <c r="AM1163"/>
  <c r="AL1163"/>
  <c r="AK1163"/>
  <c r="AJ1163"/>
  <c r="AI1163"/>
  <c r="AH1163"/>
  <c r="AG1163"/>
  <c r="AP1162"/>
  <c r="AO1162"/>
  <c r="AN1162"/>
  <c r="AM1162"/>
  <c r="AL1162"/>
  <c r="AK1162"/>
  <c r="AJ1162"/>
  <c r="AI1162"/>
  <c r="AH1162"/>
  <c r="AG1162"/>
  <c r="AP1161"/>
  <c r="AO1161"/>
  <c r="AN1161"/>
  <c r="AM1161"/>
  <c r="AL1161"/>
  <c r="AK1161"/>
  <c r="AJ1161"/>
  <c r="AI1161"/>
  <c r="AH1161"/>
  <c r="AG1161"/>
  <c r="AP1160"/>
  <c r="AO1160"/>
  <c r="AN1160"/>
  <c r="AM1160"/>
  <c r="AL1160"/>
  <c r="AK1160"/>
  <c r="AJ1160"/>
  <c r="AI1160"/>
  <c r="AH1160"/>
  <c r="AG1160"/>
  <c r="AP1159"/>
  <c r="AO1159"/>
  <c r="AN1159"/>
  <c r="AM1159"/>
  <c r="AL1159"/>
  <c r="AK1159"/>
  <c r="AJ1159"/>
  <c r="AI1159"/>
  <c r="AH1159"/>
  <c r="AG1159"/>
  <c r="AP1158"/>
  <c r="AO1158"/>
  <c r="AN1158"/>
  <c r="AM1158"/>
  <c r="AL1158"/>
  <c r="AK1158"/>
  <c r="AJ1158"/>
  <c r="AI1158"/>
  <c r="AH1158"/>
  <c r="AG1158"/>
  <c r="AP1157"/>
  <c r="AO1157"/>
  <c r="AN1157"/>
  <c r="AM1157"/>
  <c r="AL1157"/>
  <c r="AK1157"/>
  <c r="AJ1157"/>
  <c r="AI1157"/>
  <c r="AH1157"/>
  <c r="AG1157"/>
  <c r="AP1156"/>
  <c r="AO1156"/>
  <c r="AN1156"/>
  <c r="AM1156"/>
  <c r="AL1156"/>
  <c r="AK1156"/>
  <c r="AJ1156"/>
  <c r="AI1156"/>
  <c r="AH1156"/>
  <c r="AG1156"/>
  <c r="AP1155"/>
  <c r="AO1155"/>
  <c r="AN1155"/>
  <c r="AM1155"/>
  <c r="AL1155"/>
  <c r="AK1155"/>
  <c r="AJ1155"/>
  <c r="AI1155"/>
  <c r="AH1155"/>
  <c r="AG1155"/>
  <c r="AP1154"/>
  <c r="AO1154"/>
  <c r="AN1154"/>
  <c r="AM1154"/>
  <c r="AL1154"/>
  <c r="AK1154"/>
  <c r="AJ1154"/>
  <c r="AI1154"/>
  <c r="AH1154"/>
  <c r="AG1154"/>
  <c r="AP1153"/>
  <c r="AO1153"/>
  <c r="AN1153"/>
  <c r="AM1153"/>
  <c r="AL1153"/>
  <c r="AK1153"/>
  <c r="AJ1153"/>
  <c r="AI1153"/>
  <c r="AH1153"/>
  <c r="AG1153"/>
  <c r="AP1152"/>
  <c r="AO1152"/>
  <c r="AN1152"/>
  <c r="AM1152"/>
  <c r="AL1152"/>
  <c r="AK1152"/>
  <c r="AJ1152"/>
  <c r="AI1152"/>
  <c r="AH1152"/>
  <c r="AG1152"/>
  <c r="AP1151"/>
  <c r="AO1151"/>
  <c r="AN1151"/>
  <c r="AM1151"/>
  <c r="AL1151"/>
  <c r="AK1151"/>
  <c r="AJ1151"/>
  <c r="AI1151"/>
  <c r="AH1151"/>
  <c r="AG1151"/>
  <c r="AP1150"/>
  <c r="AO1150"/>
  <c r="AN1150"/>
  <c r="AM1150"/>
  <c r="AL1150"/>
  <c r="AK1150"/>
  <c r="AJ1150"/>
  <c r="AI1150"/>
  <c r="AH1150"/>
  <c r="AG1150"/>
  <c r="AP1149"/>
  <c r="AO1149"/>
  <c r="AN1149"/>
  <c r="AM1149"/>
  <c r="AL1149"/>
  <c r="AK1149"/>
  <c r="AJ1149"/>
  <c r="AI1149"/>
  <c r="AH1149"/>
  <c r="AG1149"/>
  <c r="AP1148"/>
  <c r="AO1148"/>
  <c r="AN1148"/>
  <c r="AM1148"/>
  <c r="AL1148"/>
  <c r="AK1148"/>
  <c r="AJ1148"/>
  <c r="AI1148"/>
  <c r="AH1148"/>
  <c r="AG1148"/>
  <c r="AP1147"/>
  <c r="AO1147"/>
  <c r="AN1147"/>
  <c r="AM1147"/>
  <c r="AL1147"/>
  <c r="AK1147"/>
  <c r="AJ1147"/>
  <c r="AI1147"/>
  <c r="AH1147"/>
  <c r="AG1147"/>
  <c r="AP1146"/>
  <c r="AO1146"/>
  <c r="AN1146"/>
  <c r="AM1146"/>
  <c r="AL1146"/>
  <c r="AK1146"/>
  <c r="AJ1146"/>
  <c r="AI1146"/>
  <c r="AH1146"/>
  <c r="AG1146"/>
  <c r="AP1145"/>
  <c r="AO1145"/>
  <c r="AN1145"/>
  <c r="AM1145"/>
  <c r="AL1145"/>
  <c r="AK1145"/>
  <c r="AJ1145"/>
  <c r="AI1145"/>
  <c r="AH1145"/>
  <c r="AG1145"/>
  <c r="AP1144"/>
  <c r="AO1144"/>
  <c r="AN1144"/>
  <c r="AM1144"/>
  <c r="AL1144"/>
  <c r="AK1144"/>
  <c r="AJ1144"/>
  <c r="AI1144"/>
  <c r="AH1144"/>
  <c r="AG1144"/>
  <c r="AP1143"/>
  <c r="AO1143"/>
  <c r="AN1143"/>
  <c r="AM1143"/>
  <c r="AL1143"/>
  <c r="AK1143"/>
  <c r="AJ1143"/>
  <c r="AI1143"/>
  <c r="AH1143"/>
  <c r="AG1143"/>
  <c r="AP1142"/>
  <c r="AO1142"/>
  <c r="AN1142"/>
  <c r="AM1142"/>
  <c r="AL1142"/>
  <c r="AK1142"/>
  <c r="AJ1142"/>
  <c r="AI1142"/>
  <c r="AH1142"/>
  <c r="AG1142"/>
  <c r="AP1141"/>
  <c r="AO1141"/>
  <c r="AN1141"/>
  <c r="AM1141"/>
  <c r="AL1141"/>
  <c r="AK1141"/>
  <c r="AJ1141"/>
  <c r="AI1141"/>
  <c r="AH1141"/>
  <c r="AG1141"/>
  <c r="AP1140"/>
  <c r="AO1140"/>
  <c r="AN1140"/>
  <c r="AM1140"/>
  <c r="AL1140"/>
  <c r="AK1140"/>
  <c r="AJ1140"/>
  <c r="AI1140"/>
  <c r="AH1140"/>
  <c r="AG1140"/>
  <c r="AP1139"/>
  <c r="AO1139"/>
  <c r="AN1139"/>
  <c r="AM1139"/>
  <c r="AL1139"/>
  <c r="AK1139"/>
  <c r="AJ1139"/>
  <c r="AI1139"/>
  <c r="AH1139"/>
  <c r="AG1139"/>
  <c r="AP1138"/>
  <c r="AO1138"/>
  <c r="AN1138"/>
  <c r="AM1138"/>
  <c r="AL1138"/>
  <c r="AK1138"/>
  <c r="AJ1138"/>
  <c r="AI1138"/>
  <c r="AH1138"/>
  <c r="AG1138"/>
  <c r="AP1137"/>
  <c r="AO1137"/>
  <c r="AN1137"/>
  <c r="AM1137"/>
  <c r="AL1137"/>
  <c r="AK1137"/>
  <c r="AJ1137"/>
  <c r="AI1137"/>
  <c r="AH1137"/>
  <c r="AG1137"/>
  <c r="AP1136"/>
  <c r="AO1136"/>
  <c r="AN1136"/>
  <c r="AM1136"/>
  <c r="AL1136"/>
  <c r="AK1136"/>
  <c r="AJ1136"/>
  <c r="AI1136"/>
  <c r="AH1136"/>
  <c r="AG1136"/>
  <c r="AP1135"/>
  <c r="AO1135"/>
  <c r="AN1135"/>
  <c r="AM1135"/>
  <c r="AL1135"/>
  <c r="AK1135"/>
  <c r="AJ1135"/>
  <c r="AI1135"/>
  <c r="AH1135"/>
  <c r="AG1135"/>
  <c r="AP1134"/>
  <c r="AO1134"/>
  <c r="AN1134"/>
  <c r="AM1134"/>
  <c r="AL1134"/>
  <c r="AK1134"/>
  <c r="AJ1134"/>
  <c r="AI1134"/>
  <c r="AH1134"/>
  <c r="AG1134"/>
  <c r="AP1133"/>
  <c r="AO1133"/>
  <c r="AN1133"/>
  <c r="AM1133"/>
  <c r="AL1133"/>
  <c r="AK1133"/>
  <c r="AJ1133"/>
  <c r="AI1133"/>
  <c r="AH1133"/>
  <c r="AG1133"/>
  <c r="AP1132"/>
  <c r="AO1132"/>
  <c r="AN1132"/>
  <c r="AM1132"/>
  <c r="AL1132"/>
  <c r="AK1132"/>
  <c r="AJ1132"/>
  <c r="AI1132"/>
  <c r="AH1132"/>
  <c r="AG1132"/>
  <c r="AP1131"/>
  <c r="AO1131"/>
  <c r="AN1131"/>
  <c r="AM1131"/>
  <c r="AL1131"/>
  <c r="AK1131"/>
  <c r="AJ1131"/>
  <c r="AI1131"/>
  <c r="AH1131"/>
  <c r="AG1131"/>
  <c r="AP1130"/>
  <c r="AO1130"/>
  <c r="AN1130"/>
  <c r="AM1130"/>
  <c r="AL1130"/>
  <c r="AK1130"/>
  <c r="AJ1130"/>
  <c r="AI1130"/>
  <c r="AH1130"/>
  <c r="AG1130"/>
  <c r="AP1129"/>
  <c r="AO1129"/>
  <c r="AN1129"/>
  <c r="AM1129"/>
  <c r="AL1129"/>
  <c r="AK1129"/>
  <c r="AJ1129"/>
  <c r="AI1129"/>
  <c r="AH1129"/>
  <c r="AG1129"/>
  <c r="AP1128"/>
  <c r="AO1128"/>
  <c r="AN1128"/>
  <c r="AM1128"/>
  <c r="AL1128"/>
  <c r="AK1128"/>
  <c r="AJ1128"/>
  <c r="AI1128"/>
  <c r="AH1128"/>
  <c r="AG1128"/>
  <c r="AP1127"/>
  <c r="AO1127"/>
  <c r="AN1127"/>
  <c r="AM1127"/>
  <c r="AL1127"/>
  <c r="AK1127"/>
  <c r="AJ1127"/>
  <c r="AI1127"/>
  <c r="AH1127"/>
  <c r="AG1127"/>
  <c r="AP1126"/>
  <c r="AO1126"/>
  <c r="AN1126"/>
  <c r="AM1126"/>
  <c r="AL1126"/>
  <c r="AK1126"/>
  <c r="AJ1126"/>
  <c r="AI1126"/>
  <c r="AH1126"/>
  <c r="AG1126"/>
  <c r="AP1125"/>
  <c r="AO1125"/>
  <c r="AN1125"/>
  <c r="AM1125"/>
  <c r="AL1125"/>
  <c r="AK1125"/>
  <c r="AJ1125"/>
  <c r="AI1125"/>
  <c r="AH1125"/>
  <c r="AG1125"/>
  <c r="AP1124"/>
  <c r="AO1124"/>
  <c r="AN1124"/>
  <c r="AM1124"/>
  <c r="AL1124"/>
  <c r="AK1124"/>
  <c r="AJ1124"/>
  <c r="AI1124"/>
  <c r="AH1124"/>
  <c r="AG1124"/>
  <c r="AP1123"/>
  <c r="AO1123"/>
  <c r="AN1123"/>
  <c r="AM1123"/>
  <c r="AL1123"/>
  <c r="AK1123"/>
  <c r="AJ1123"/>
  <c r="AI1123"/>
  <c r="AH1123"/>
  <c r="AG1123"/>
  <c r="AP1122"/>
  <c r="AO1122"/>
  <c r="AN1122"/>
  <c r="AM1122"/>
  <c r="AL1122"/>
  <c r="AK1122"/>
  <c r="AJ1122"/>
  <c r="AI1122"/>
  <c r="AH1122"/>
  <c r="AG1122"/>
  <c r="AP1121"/>
  <c r="AO1121"/>
  <c r="AN1121"/>
  <c r="AM1121"/>
  <c r="AL1121"/>
  <c r="AK1121"/>
  <c r="AJ1121"/>
  <c r="AI1121"/>
  <c r="AH1121"/>
  <c r="AG1121"/>
  <c r="AP1120"/>
  <c r="AO1120"/>
  <c r="AN1120"/>
  <c r="AM1120"/>
  <c r="AL1120"/>
  <c r="AK1120"/>
  <c r="AJ1120"/>
  <c r="AI1120"/>
  <c r="AH1120"/>
  <c r="AG1120"/>
  <c r="AP1119"/>
  <c r="AO1119"/>
  <c r="AN1119"/>
  <c r="AM1119"/>
  <c r="AL1119"/>
  <c r="AK1119"/>
  <c r="AJ1119"/>
  <c r="AI1119"/>
  <c r="AH1119"/>
  <c r="AG1119"/>
  <c r="AP1118"/>
  <c r="AO1118"/>
  <c r="AN1118"/>
  <c r="AM1118"/>
  <c r="AL1118"/>
  <c r="AK1118"/>
  <c r="AJ1118"/>
  <c r="AI1118"/>
  <c r="AH1118"/>
  <c r="AG1118"/>
  <c r="AP1117"/>
  <c r="AO1117"/>
  <c r="AN1117"/>
  <c r="AM1117"/>
  <c r="AL1117"/>
  <c r="AK1117"/>
  <c r="AJ1117"/>
  <c r="AI1117"/>
  <c r="AH1117"/>
  <c r="AG1117"/>
  <c r="AP1116"/>
  <c r="AO1116"/>
  <c r="AN1116"/>
  <c r="AM1116"/>
  <c r="AL1116"/>
  <c r="AK1116"/>
  <c r="AJ1116"/>
  <c r="AI1116"/>
  <c r="AH1116"/>
  <c r="AG1116"/>
  <c r="AP1115"/>
  <c r="AO1115"/>
  <c r="AN1115"/>
  <c r="AM1115"/>
  <c r="AL1115"/>
  <c r="AK1115"/>
  <c r="AJ1115"/>
  <c r="AI1115"/>
  <c r="AH1115"/>
  <c r="AG1115"/>
  <c r="AP1114"/>
  <c r="AO1114"/>
  <c r="AN1114"/>
  <c r="AM1114"/>
  <c r="AL1114"/>
  <c r="AK1114"/>
  <c r="AJ1114"/>
  <c r="AI1114"/>
  <c r="AH1114"/>
  <c r="AG1114"/>
  <c r="AP1113"/>
  <c r="AO1113"/>
  <c r="AN1113"/>
  <c r="AM1113"/>
  <c r="AL1113"/>
  <c r="AK1113"/>
  <c r="AJ1113"/>
  <c r="AI1113"/>
  <c r="AH1113"/>
  <c r="AG1113"/>
  <c r="AP1112"/>
  <c r="AO1112"/>
  <c r="AN1112"/>
  <c r="AM1112"/>
  <c r="AL1112"/>
  <c r="AK1112"/>
  <c r="AJ1112"/>
  <c r="AI1112"/>
  <c r="AH1112"/>
  <c r="AG1112"/>
  <c r="AP1111"/>
  <c r="AO1111"/>
  <c r="AN1111"/>
  <c r="AM1111"/>
  <c r="AL1111"/>
  <c r="AK1111"/>
  <c r="AJ1111"/>
  <c r="AI1111"/>
  <c r="AH1111"/>
  <c r="AG1111"/>
  <c r="AP1110"/>
  <c r="AO1110"/>
  <c r="AN1110"/>
  <c r="AM1110"/>
  <c r="AL1110"/>
  <c r="AK1110"/>
  <c r="AJ1110"/>
  <c r="AI1110"/>
  <c r="AH1110"/>
  <c r="AG1110"/>
  <c r="AP1109"/>
  <c r="AO1109"/>
  <c r="AN1109"/>
  <c r="AM1109"/>
  <c r="AL1109"/>
  <c r="AK1109"/>
  <c r="AJ1109"/>
  <c r="AI1109"/>
  <c r="AH1109"/>
  <c r="AG1109"/>
  <c r="AP1108"/>
  <c r="AO1108"/>
  <c r="AN1108"/>
  <c r="AM1108"/>
  <c r="AL1108"/>
  <c r="AK1108"/>
  <c r="AJ1108"/>
  <c r="AI1108"/>
  <c r="AH1108"/>
  <c r="AG1108"/>
  <c r="AP1107"/>
  <c r="AO1107"/>
  <c r="AN1107"/>
  <c r="AM1107"/>
  <c r="AL1107"/>
  <c r="AK1107"/>
  <c r="AJ1107"/>
  <c r="AI1107"/>
  <c r="AH1107"/>
  <c r="AG1107"/>
  <c r="AP1106"/>
  <c r="AO1106"/>
  <c r="AN1106"/>
  <c r="AM1106"/>
  <c r="AL1106"/>
  <c r="AK1106"/>
  <c r="AJ1106"/>
  <c r="AI1106"/>
  <c r="AH1106"/>
  <c r="AG1106"/>
  <c r="AP1105"/>
  <c r="AO1105"/>
  <c r="AN1105"/>
  <c r="AM1105"/>
  <c r="AL1105"/>
  <c r="AK1105"/>
  <c r="AJ1105"/>
  <c r="AI1105"/>
  <c r="AH1105"/>
  <c r="AG1105"/>
  <c r="AP1104"/>
  <c r="AO1104"/>
  <c r="AN1104"/>
  <c r="AM1104"/>
  <c r="AL1104"/>
  <c r="AK1104"/>
  <c r="AJ1104"/>
  <c r="AI1104"/>
  <c r="AH1104"/>
  <c r="AG1104"/>
  <c r="AP1103"/>
  <c r="AO1103"/>
  <c r="AN1103"/>
  <c r="AM1103"/>
  <c r="AL1103"/>
  <c r="AK1103"/>
  <c r="AJ1103"/>
  <c r="AI1103"/>
  <c r="AH1103"/>
  <c r="AG1103"/>
  <c r="AP1102"/>
  <c r="AO1102"/>
  <c r="AN1102"/>
  <c r="AM1102"/>
  <c r="AL1102"/>
  <c r="AK1102"/>
  <c r="AJ1102"/>
  <c r="AI1102"/>
  <c r="AH1102"/>
  <c r="AG1102"/>
  <c r="AP1101"/>
  <c r="AO1101"/>
  <c r="AN1101"/>
  <c r="AM1101"/>
  <c r="AL1101"/>
  <c r="AK1101"/>
  <c r="AJ1101"/>
  <c r="AI1101"/>
  <c r="AH1101"/>
  <c r="AG1101"/>
  <c r="AP1100"/>
  <c r="AO1100"/>
  <c r="AN1100"/>
  <c r="AM1100"/>
  <c r="AL1100"/>
  <c r="AK1100"/>
  <c r="AJ1100"/>
  <c r="AI1100"/>
  <c r="AH1100"/>
  <c r="AG1100"/>
  <c r="AP1099"/>
  <c r="AO1099"/>
  <c r="AN1099"/>
  <c r="AM1099"/>
  <c r="AL1099"/>
  <c r="AK1099"/>
  <c r="AJ1099"/>
  <c r="AI1099"/>
  <c r="AH1099"/>
  <c r="AG1099"/>
  <c r="AP1098"/>
  <c r="AO1098"/>
  <c r="AN1098"/>
  <c r="AM1098"/>
  <c r="AL1098"/>
  <c r="AK1098"/>
  <c r="AJ1098"/>
  <c r="AI1098"/>
  <c r="AH1098"/>
  <c r="AG1098"/>
  <c r="AP1097"/>
  <c r="AO1097"/>
  <c r="AN1097"/>
  <c r="AM1097"/>
  <c r="AL1097"/>
  <c r="AK1097"/>
  <c r="AJ1097"/>
  <c r="AI1097"/>
  <c r="AH1097"/>
  <c r="AG1097"/>
  <c r="AP1096"/>
  <c r="AO1096"/>
  <c r="AN1096"/>
  <c r="AM1096"/>
  <c r="AL1096"/>
  <c r="AK1096"/>
  <c r="AJ1096"/>
  <c r="AI1096"/>
  <c r="AH1096"/>
  <c r="AG1096"/>
  <c r="AP1095"/>
  <c r="AO1095"/>
  <c r="AN1095"/>
  <c r="AM1095"/>
  <c r="AL1095"/>
  <c r="AK1095"/>
  <c r="AJ1095"/>
  <c r="AI1095"/>
  <c r="AH1095"/>
  <c r="AG1095"/>
  <c r="AP1094"/>
  <c r="AO1094"/>
  <c r="AN1094"/>
  <c r="AM1094"/>
  <c r="AL1094"/>
  <c r="AK1094"/>
  <c r="AJ1094"/>
  <c r="AI1094"/>
  <c r="AH1094"/>
  <c r="AG1094"/>
  <c r="AP1093"/>
  <c r="AO1093"/>
  <c r="AN1093"/>
  <c r="AM1093"/>
  <c r="AL1093"/>
  <c r="AK1093"/>
  <c r="AJ1093"/>
  <c r="AI1093"/>
  <c r="AH1093"/>
  <c r="AG1093"/>
  <c r="AP1092"/>
  <c r="AO1092"/>
  <c r="AN1092"/>
  <c r="AM1092"/>
  <c r="AL1092"/>
  <c r="AK1092"/>
  <c r="AJ1092"/>
  <c r="AI1092"/>
  <c r="AH1092"/>
  <c r="AG1092"/>
  <c r="AP1091"/>
  <c r="AO1091"/>
  <c r="AN1091"/>
  <c r="AM1091"/>
  <c r="AL1091"/>
  <c r="AK1091"/>
  <c r="AJ1091"/>
  <c r="AI1091"/>
  <c r="AH1091"/>
  <c r="AG1091"/>
  <c r="AP1090"/>
  <c r="AO1090"/>
  <c r="AN1090"/>
  <c r="AM1090"/>
  <c r="AL1090"/>
  <c r="AK1090"/>
  <c r="AJ1090"/>
  <c r="AI1090"/>
  <c r="AH1090"/>
  <c r="AG1090"/>
  <c r="AP1089"/>
  <c r="AO1089"/>
  <c r="AN1089"/>
  <c r="AM1089"/>
  <c r="AL1089"/>
  <c r="AK1089"/>
  <c r="AJ1089"/>
  <c r="AI1089"/>
  <c r="AH1089"/>
  <c r="AG1089"/>
  <c r="AP1088"/>
  <c r="AO1088"/>
  <c r="AN1088"/>
  <c r="AM1088"/>
  <c r="AL1088"/>
  <c r="AK1088"/>
  <c r="AJ1088"/>
  <c r="AI1088"/>
  <c r="AH1088"/>
  <c r="AG1088"/>
  <c r="AP1087"/>
  <c r="AO1087"/>
  <c r="AN1087"/>
  <c r="AM1087"/>
  <c r="AL1087"/>
  <c r="AK1087"/>
  <c r="AJ1087"/>
  <c r="AI1087"/>
  <c r="AH1087"/>
  <c r="AG1087"/>
  <c r="AP1086"/>
  <c r="AO1086"/>
  <c r="AN1086"/>
  <c r="AM1086"/>
  <c r="AL1086"/>
  <c r="AK1086"/>
  <c r="AJ1086"/>
  <c r="AI1086"/>
  <c r="AH1086"/>
  <c r="AG1086"/>
  <c r="AP1085"/>
  <c r="AO1085"/>
  <c r="AN1085"/>
  <c r="AM1085"/>
  <c r="AL1085"/>
  <c r="AK1085"/>
  <c r="AJ1085"/>
  <c r="AI1085"/>
  <c r="AH1085"/>
  <c r="AG1085"/>
  <c r="AP1084"/>
  <c r="AO1084"/>
  <c r="AN1084"/>
  <c r="AM1084"/>
  <c r="AL1084"/>
  <c r="AK1084"/>
  <c r="AJ1084"/>
  <c r="AI1084"/>
  <c r="AH1084"/>
  <c r="AG1084"/>
  <c r="AP1083"/>
  <c r="AO1083"/>
  <c r="AN1083"/>
  <c r="AM1083"/>
  <c r="AL1083"/>
  <c r="AK1083"/>
  <c r="AJ1083"/>
  <c r="AI1083"/>
  <c r="AH1083"/>
  <c r="AG1083"/>
  <c r="AP1082"/>
  <c r="AO1082"/>
  <c r="AN1082"/>
  <c r="AM1082"/>
  <c r="AL1082"/>
  <c r="AK1082"/>
  <c r="AJ1082"/>
  <c r="AI1082"/>
  <c r="AH1082"/>
  <c r="AG1082"/>
  <c r="AP1081"/>
  <c r="AO1081"/>
  <c r="AN1081"/>
  <c r="AM1081"/>
  <c r="AL1081"/>
  <c r="AK1081"/>
  <c r="AJ1081"/>
  <c r="AI1081"/>
  <c r="AH1081"/>
  <c r="AG1081"/>
  <c r="AP1080"/>
  <c r="AO1080"/>
  <c r="AN1080"/>
  <c r="AM1080"/>
  <c r="AL1080"/>
  <c r="AK1080"/>
  <c r="AJ1080"/>
  <c r="AI1080"/>
  <c r="AH1080"/>
  <c r="AG1080"/>
  <c r="AP1079"/>
  <c r="AO1079"/>
  <c r="AN1079"/>
  <c r="AM1079"/>
  <c r="AL1079"/>
  <c r="AK1079"/>
  <c r="AJ1079"/>
  <c r="AI1079"/>
  <c r="AH1079"/>
  <c r="AG1079"/>
  <c r="AP1078"/>
  <c r="AO1078"/>
  <c r="AN1078"/>
  <c r="AM1078"/>
  <c r="AL1078"/>
  <c r="AK1078"/>
  <c r="AJ1078"/>
  <c r="AI1078"/>
  <c r="AH1078"/>
  <c r="AG1078"/>
  <c r="AP1077"/>
  <c r="AO1077"/>
  <c r="AN1077"/>
  <c r="AM1077"/>
  <c r="AL1077"/>
  <c r="AK1077"/>
  <c r="AJ1077"/>
  <c r="AI1077"/>
  <c r="AH1077"/>
  <c r="AG1077"/>
  <c r="AP1076"/>
  <c r="AO1076"/>
  <c r="AN1076"/>
  <c r="AM1076"/>
  <c r="AL1076"/>
  <c r="AK1076"/>
  <c r="AJ1076"/>
  <c r="AI1076"/>
  <c r="AH1076"/>
  <c r="AG1076"/>
  <c r="AP1075"/>
  <c r="AO1075"/>
  <c r="AN1075"/>
  <c r="AM1075"/>
  <c r="AL1075"/>
  <c r="AK1075"/>
  <c r="AJ1075"/>
  <c r="AI1075"/>
  <c r="AH1075"/>
  <c r="AG1075"/>
  <c r="AP1074"/>
  <c r="AO1074"/>
  <c r="AN1074"/>
  <c r="AM1074"/>
  <c r="AL1074"/>
  <c r="AK1074"/>
  <c r="AJ1074"/>
  <c r="AI1074"/>
  <c r="AH1074"/>
  <c r="AG1074"/>
  <c r="AP1073"/>
  <c r="AO1073"/>
  <c r="AN1073"/>
  <c r="AM1073"/>
  <c r="AL1073"/>
  <c r="AK1073"/>
  <c r="AJ1073"/>
  <c r="AI1073"/>
  <c r="AH1073"/>
  <c r="AG1073"/>
  <c r="AP1072"/>
  <c r="AO1072"/>
  <c r="AN1072"/>
  <c r="AM1072"/>
  <c r="AL1072"/>
  <c r="AK1072"/>
  <c r="AJ1072"/>
  <c r="AI1072"/>
  <c r="AH1072"/>
  <c r="AG1072"/>
  <c r="AP1071"/>
  <c r="AO1071"/>
  <c r="AN1071"/>
  <c r="AM1071"/>
  <c r="AL1071"/>
  <c r="AK1071"/>
  <c r="AJ1071"/>
  <c r="AI1071"/>
  <c r="AH1071"/>
  <c r="AG1071"/>
  <c r="AP1070"/>
  <c r="AO1070"/>
  <c r="AN1070"/>
  <c r="AM1070"/>
  <c r="AL1070"/>
  <c r="AK1070"/>
  <c r="AJ1070"/>
  <c r="AI1070"/>
  <c r="AH1070"/>
  <c r="AG1070"/>
  <c r="AP1069"/>
  <c r="AO1069"/>
  <c r="AN1069"/>
  <c r="AM1069"/>
  <c r="AL1069"/>
  <c r="AK1069"/>
  <c r="AJ1069"/>
  <c r="AI1069"/>
  <c r="AH1069"/>
  <c r="AG1069"/>
  <c r="AP1068"/>
  <c r="AO1068"/>
  <c r="AN1068"/>
  <c r="AM1068"/>
  <c r="AL1068"/>
  <c r="AK1068"/>
  <c r="AJ1068"/>
  <c r="AI1068"/>
  <c r="AH1068"/>
  <c r="AG1068"/>
  <c r="AP1067"/>
  <c r="AO1067"/>
  <c r="AN1067"/>
  <c r="AM1067"/>
  <c r="AL1067"/>
  <c r="AK1067"/>
  <c r="AJ1067"/>
  <c r="AI1067"/>
  <c r="AH1067"/>
  <c r="AG1067"/>
  <c r="AP1066"/>
  <c r="AO1066"/>
  <c r="AN1066"/>
  <c r="AM1066"/>
  <c r="AL1066"/>
  <c r="AK1066"/>
  <c r="AJ1066"/>
  <c r="AI1066"/>
  <c r="AH1066"/>
  <c r="AG1066"/>
  <c r="AP1065"/>
  <c r="AO1065"/>
  <c r="AN1065"/>
  <c r="AM1065"/>
  <c r="AL1065"/>
  <c r="AK1065"/>
  <c r="AJ1065"/>
  <c r="AI1065"/>
  <c r="AH1065"/>
  <c r="AG1065"/>
  <c r="AP1064"/>
  <c r="AO1064"/>
  <c r="AN1064"/>
  <c r="AM1064"/>
  <c r="AL1064"/>
  <c r="AK1064"/>
  <c r="AJ1064"/>
  <c r="AI1064"/>
  <c r="AH1064"/>
  <c r="AG1064"/>
  <c r="AP1063"/>
  <c r="AO1063"/>
  <c r="AN1063"/>
  <c r="AM1063"/>
  <c r="AL1063"/>
  <c r="AK1063"/>
  <c r="AJ1063"/>
  <c r="AI1063"/>
  <c r="AH1063"/>
  <c r="AG1063"/>
  <c r="AP1062"/>
  <c r="AO1062"/>
  <c r="AN1062"/>
  <c r="AM1062"/>
  <c r="AL1062"/>
  <c r="AK1062"/>
  <c r="AJ1062"/>
  <c r="AI1062"/>
  <c r="AH1062"/>
  <c r="AG1062"/>
  <c r="AP1061"/>
  <c r="AO1061"/>
  <c r="AN1061"/>
  <c r="AM1061"/>
  <c r="AL1061"/>
  <c r="AK1061"/>
  <c r="AJ1061"/>
  <c r="AI1061"/>
  <c r="AH1061"/>
  <c r="AG1061"/>
  <c r="AP1060"/>
  <c r="AO1060"/>
  <c r="AN1060"/>
  <c r="AM1060"/>
  <c r="AL1060"/>
  <c r="AK1060"/>
  <c r="AJ1060"/>
  <c r="AI1060"/>
  <c r="AH1060"/>
  <c r="AG1060"/>
  <c r="AP1059"/>
  <c r="AO1059"/>
  <c r="AN1059"/>
  <c r="AM1059"/>
  <c r="AL1059"/>
  <c r="AK1059"/>
  <c r="AJ1059"/>
  <c r="AI1059"/>
  <c r="AH1059"/>
  <c r="AG1059"/>
  <c r="AP1058"/>
  <c r="AO1058"/>
  <c r="AN1058"/>
  <c r="AM1058"/>
  <c r="AL1058"/>
  <c r="AK1058"/>
  <c r="AJ1058"/>
  <c r="AI1058"/>
  <c r="AH1058"/>
  <c r="AG1058"/>
  <c r="AP1057"/>
  <c r="AO1057"/>
  <c r="AN1057"/>
  <c r="AM1057"/>
  <c r="AL1057"/>
  <c r="AK1057"/>
  <c r="AJ1057"/>
  <c r="AI1057"/>
  <c r="AH1057"/>
  <c r="AG1057"/>
  <c r="AP1056"/>
  <c r="AO1056"/>
  <c r="AN1056"/>
  <c r="AM1056"/>
  <c r="AL1056"/>
  <c r="AK1056"/>
  <c r="AJ1056"/>
  <c r="AI1056"/>
  <c r="AH1056"/>
  <c r="AG1056"/>
  <c r="AP1055"/>
  <c r="AO1055"/>
  <c r="AN1055"/>
  <c r="AM1055"/>
  <c r="AL1055"/>
  <c r="AK1055"/>
  <c r="AJ1055"/>
  <c r="AI1055"/>
  <c r="AH1055"/>
  <c r="AG1055"/>
  <c r="AP1054"/>
  <c r="AO1054"/>
  <c r="AN1054"/>
  <c r="AM1054"/>
  <c r="AL1054"/>
  <c r="AK1054"/>
  <c r="AJ1054"/>
  <c r="AI1054"/>
  <c r="AH1054"/>
  <c r="AG1054"/>
  <c r="AP1053"/>
  <c r="AO1053"/>
  <c r="AN1053"/>
  <c r="AM1053"/>
  <c r="AL1053"/>
  <c r="AK1053"/>
  <c r="AJ1053"/>
  <c r="AI1053"/>
  <c r="AH1053"/>
  <c r="AG1053"/>
  <c r="AP1052"/>
  <c r="AO1052"/>
  <c r="AN1052"/>
  <c r="AM1052"/>
  <c r="AL1052"/>
  <c r="AK1052"/>
  <c r="AJ1052"/>
  <c r="AI1052"/>
  <c r="AH1052"/>
  <c r="AG1052"/>
  <c r="AP1051"/>
  <c r="AO1051"/>
  <c r="AN1051"/>
  <c r="AM1051"/>
  <c r="AL1051"/>
  <c r="AK1051"/>
  <c r="AJ1051"/>
  <c r="AI1051"/>
  <c r="AH1051"/>
  <c r="AG1051"/>
  <c r="AP1050"/>
  <c r="AO1050"/>
  <c r="AN1050"/>
  <c r="AM1050"/>
  <c r="AL1050"/>
  <c r="AK1050"/>
  <c r="AJ1050"/>
  <c r="AI1050"/>
  <c r="AH1050"/>
  <c r="AG1050"/>
  <c r="AP1049"/>
  <c r="AO1049"/>
  <c r="AN1049"/>
  <c r="AM1049"/>
  <c r="AL1049"/>
  <c r="AK1049"/>
  <c r="AJ1049"/>
  <c r="AI1049"/>
  <c r="AH1049"/>
  <c r="AG1049"/>
  <c r="AP1048"/>
  <c r="AO1048"/>
  <c r="AN1048"/>
  <c r="AM1048"/>
  <c r="AL1048"/>
  <c r="AK1048"/>
  <c r="AJ1048"/>
  <c r="AI1048"/>
  <c r="AH1048"/>
  <c r="AG1048"/>
  <c r="AP1047"/>
  <c r="AO1047"/>
  <c r="AN1047"/>
  <c r="AM1047"/>
  <c r="AL1047"/>
  <c r="AK1047"/>
  <c r="AJ1047"/>
  <c r="AI1047"/>
  <c r="AH1047"/>
  <c r="AG1047"/>
  <c r="AP1046"/>
  <c r="AO1046"/>
  <c r="AN1046"/>
  <c r="AM1046"/>
  <c r="AL1046"/>
  <c r="AK1046"/>
  <c r="AJ1046"/>
  <c r="AI1046"/>
  <c r="AH1046"/>
  <c r="AG1046"/>
  <c r="AP1045"/>
  <c r="AO1045"/>
  <c r="AN1045"/>
  <c r="AM1045"/>
  <c r="AL1045"/>
  <c r="AK1045"/>
  <c r="AJ1045"/>
  <c r="AI1045"/>
  <c r="AH1045"/>
  <c r="AG1045"/>
  <c r="AP1044"/>
  <c r="AO1044"/>
  <c r="AN1044"/>
  <c r="AM1044"/>
  <c r="AL1044"/>
  <c r="AK1044"/>
  <c r="AJ1044"/>
  <c r="AI1044"/>
  <c r="AH1044"/>
  <c r="AG1044"/>
  <c r="AP1043"/>
  <c r="AO1043"/>
  <c r="AN1043"/>
  <c r="AM1043"/>
  <c r="AL1043"/>
  <c r="AK1043"/>
  <c r="AJ1043"/>
  <c r="AI1043"/>
  <c r="AH1043"/>
  <c r="AG1043"/>
  <c r="AP1042"/>
  <c r="AO1042"/>
  <c r="AN1042"/>
  <c r="AM1042"/>
  <c r="AL1042"/>
  <c r="AK1042"/>
  <c r="AJ1042"/>
  <c r="AI1042"/>
  <c r="AH1042"/>
  <c r="AG1042"/>
  <c r="AP1041"/>
  <c r="AO1041"/>
  <c r="AN1041"/>
  <c r="AM1041"/>
  <c r="AL1041"/>
  <c r="AK1041"/>
  <c r="AJ1041"/>
  <c r="AI1041"/>
  <c r="AH1041"/>
  <c r="AG1041"/>
  <c r="AP1040"/>
  <c r="AO1040"/>
  <c r="AN1040"/>
  <c r="AM1040"/>
  <c r="AL1040"/>
  <c r="AK1040"/>
  <c r="AJ1040"/>
  <c r="AI1040"/>
  <c r="AH1040"/>
  <c r="AG1040"/>
  <c r="AP1039"/>
  <c r="AO1039"/>
  <c r="AN1039"/>
  <c r="AM1039"/>
  <c r="AL1039"/>
  <c r="AK1039"/>
  <c r="AJ1039"/>
  <c r="AI1039"/>
  <c r="AH1039"/>
  <c r="AG1039"/>
  <c r="AP1038"/>
  <c r="AO1038"/>
  <c r="AN1038"/>
  <c r="AM1038"/>
  <c r="AL1038"/>
  <c r="AK1038"/>
  <c r="AJ1038"/>
  <c r="AI1038"/>
  <c r="AH1038"/>
  <c r="AG1038"/>
  <c r="AP1037"/>
  <c r="AO1037"/>
  <c r="AN1037"/>
  <c r="AM1037"/>
  <c r="AL1037"/>
  <c r="AK1037"/>
  <c r="AJ1037"/>
  <c r="AI1037"/>
  <c r="AH1037"/>
  <c r="AG1037"/>
  <c r="AP1036"/>
  <c r="AO1036"/>
  <c r="AN1036"/>
  <c r="AM1036"/>
  <c r="AL1036"/>
  <c r="AK1036"/>
  <c r="AJ1036"/>
  <c r="AI1036"/>
  <c r="AH1036"/>
  <c r="AG1036"/>
  <c r="AP1035"/>
  <c r="AO1035"/>
  <c r="AN1035"/>
  <c r="AM1035"/>
  <c r="AL1035"/>
  <c r="AK1035"/>
  <c r="AJ1035"/>
  <c r="AI1035"/>
  <c r="AH1035"/>
  <c r="AG1035"/>
  <c r="AP1034"/>
  <c r="AO1034"/>
  <c r="AN1034"/>
  <c r="AM1034"/>
  <c r="AL1034"/>
  <c r="AK1034"/>
  <c r="AJ1034"/>
  <c r="AI1034"/>
  <c r="AH1034"/>
  <c r="AG1034"/>
  <c r="AP1033"/>
  <c r="AO1033"/>
  <c r="AN1033"/>
  <c r="AM1033"/>
  <c r="AL1033"/>
  <c r="AK1033"/>
  <c r="AJ1033"/>
  <c r="AI1033"/>
  <c r="AH1033"/>
  <c r="AG1033"/>
  <c r="AP1032"/>
  <c r="AO1032"/>
  <c r="AN1032"/>
  <c r="AM1032"/>
  <c r="AL1032"/>
  <c r="AK1032"/>
  <c r="AJ1032"/>
  <c r="AI1032"/>
  <c r="AH1032"/>
  <c r="AG1032"/>
  <c r="AP1031"/>
  <c r="AO1031"/>
  <c r="AN1031"/>
  <c r="AM1031"/>
  <c r="AL1031"/>
  <c r="AK1031"/>
  <c r="AJ1031"/>
  <c r="AI1031"/>
  <c r="AH1031"/>
  <c r="AG1031"/>
  <c r="AP1030"/>
  <c r="AO1030"/>
  <c r="AN1030"/>
  <c r="AM1030"/>
  <c r="AL1030"/>
  <c r="AK1030"/>
  <c r="AJ1030"/>
  <c r="AI1030"/>
  <c r="AH1030"/>
  <c r="AG1030"/>
  <c r="AP1029"/>
  <c r="AO1029"/>
  <c r="AN1029"/>
  <c r="AM1029"/>
  <c r="AL1029"/>
  <c r="AK1029"/>
  <c r="AJ1029"/>
  <c r="AI1029"/>
  <c r="AH1029"/>
  <c r="AG1029"/>
  <c r="AP1028"/>
  <c r="AO1028"/>
  <c r="AN1028"/>
  <c r="AM1028"/>
  <c r="AL1028"/>
  <c r="AK1028"/>
  <c r="AJ1028"/>
  <c r="AI1028"/>
  <c r="AH1028"/>
  <c r="AG1028"/>
  <c r="AP1027"/>
  <c r="AO1027"/>
  <c r="AN1027"/>
  <c r="AM1027"/>
  <c r="AL1027"/>
  <c r="AK1027"/>
  <c r="AJ1027"/>
  <c r="AI1027"/>
  <c r="AH1027"/>
  <c r="AG1027"/>
  <c r="AP1026"/>
  <c r="AO1026"/>
  <c r="AN1026"/>
  <c r="AM1026"/>
  <c r="AL1026"/>
  <c r="AK1026"/>
  <c r="AJ1026"/>
  <c r="AI1026"/>
  <c r="AH1026"/>
  <c r="AG1026"/>
  <c r="AP1025"/>
  <c r="AO1025"/>
  <c r="AN1025"/>
  <c r="AM1025"/>
  <c r="AL1025"/>
  <c r="AK1025"/>
  <c r="AJ1025"/>
  <c r="AI1025"/>
  <c r="AH1025"/>
  <c r="AG1025"/>
  <c r="AP1024"/>
  <c r="AO1024"/>
  <c r="AN1024"/>
  <c r="AM1024"/>
  <c r="AL1024"/>
  <c r="AK1024"/>
  <c r="AJ1024"/>
  <c r="AI1024"/>
  <c r="AH1024"/>
  <c r="AG1024"/>
  <c r="AP1023"/>
  <c r="AO1023"/>
  <c r="AN1023"/>
  <c r="AM1023"/>
  <c r="AL1023"/>
  <c r="AK1023"/>
  <c r="AJ1023"/>
  <c r="AI1023"/>
  <c r="AH1023"/>
  <c r="AG1023"/>
  <c r="AP1022"/>
  <c r="AO1022"/>
  <c r="AN1022"/>
  <c r="AM1022"/>
  <c r="AL1022"/>
  <c r="AK1022"/>
  <c r="AJ1022"/>
  <c r="AI1022"/>
  <c r="AH1022"/>
  <c r="AG1022"/>
  <c r="AP1021"/>
  <c r="AO1021"/>
  <c r="AN1021"/>
  <c r="AM1021"/>
  <c r="AL1021"/>
  <c r="AK1021"/>
  <c r="AJ1021"/>
  <c r="AI1021"/>
  <c r="AH1021"/>
  <c r="AG1021"/>
  <c r="AP1020"/>
  <c r="AO1020"/>
  <c r="AN1020"/>
  <c r="AM1020"/>
  <c r="AL1020"/>
  <c r="AK1020"/>
  <c r="AJ1020"/>
  <c r="AI1020"/>
  <c r="AH1020"/>
  <c r="AG1020"/>
  <c r="AP1019"/>
  <c r="AO1019"/>
  <c r="AN1019"/>
  <c r="AM1019"/>
  <c r="AL1019"/>
  <c r="AK1019"/>
  <c r="AJ1019"/>
  <c r="AI1019"/>
  <c r="AH1019"/>
  <c r="AG1019"/>
  <c r="AP1018"/>
  <c r="AO1018"/>
  <c r="AN1018"/>
  <c r="AM1018"/>
  <c r="AL1018"/>
  <c r="AK1018"/>
  <c r="AJ1018"/>
  <c r="AI1018"/>
  <c r="AH1018"/>
  <c r="AG1018"/>
  <c r="AP1017"/>
  <c r="AO1017"/>
  <c r="AN1017"/>
  <c r="AM1017"/>
  <c r="AL1017"/>
  <c r="AK1017"/>
  <c r="AJ1017"/>
  <c r="AI1017"/>
  <c r="AH1017"/>
  <c r="AG1017"/>
  <c r="AP1016"/>
  <c r="AO1016"/>
  <c r="AN1016"/>
  <c r="AM1016"/>
  <c r="AL1016"/>
  <c r="AK1016"/>
  <c r="AJ1016"/>
  <c r="AI1016"/>
  <c r="AH1016"/>
  <c r="AG1016"/>
  <c r="AP1015"/>
  <c r="AO1015"/>
  <c r="AN1015"/>
  <c r="AM1015"/>
  <c r="AL1015"/>
  <c r="AK1015"/>
  <c r="AJ1015"/>
  <c r="AI1015"/>
  <c r="AH1015"/>
  <c r="AG1015"/>
  <c r="AP1014"/>
  <c r="AO1014"/>
  <c r="AN1014"/>
  <c r="AM1014"/>
  <c r="AL1014"/>
  <c r="AK1014"/>
  <c r="AJ1014"/>
  <c r="AI1014"/>
  <c r="AH1014"/>
  <c r="AG1014"/>
  <c r="AP1013"/>
  <c r="AO1013"/>
  <c r="AN1013"/>
  <c r="AM1013"/>
  <c r="AL1013"/>
  <c r="AK1013"/>
  <c r="AJ1013"/>
  <c r="AI1013"/>
  <c r="AH1013"/>
  <c r="AG1013"/>
  <c r="AP1012"/>
  <c r="AO1012"/>
  <c r="AN1012"/>
  <c r="AM1012"/>
  <c r="AL1012"/>
  <c r="AK1012"/>
  <c r="AJ1012"/>
  <c r="AI1012"/>
  <c r="AH1012"/>
  <c r="AG1012"/>
  <c r="AP1011"/>
  <c r="AO1011"/>
  <c r="AN1011"/>
  <c r="AM1011"/>
  <c r="AL1011"/>
  <c r="AK1011"/>
  <c r="AJ1011"/>
  <c r="AI1011"/>
  <c r="AH1011"/>
  <c r="AG1011"/>
  <c r="AP1010"/>
  <c r="AO1010"/>
  <c r="AN1010"/>
  <c r="AM1010"/>
  <c r="AL1010"/>
  <c r="AK1010"/>
  <c r="AJ1010"/>
  <c r="AI1010"/>
  <c r="AH1010"/>
  <c r="AG1010"/>
  <c r="AP1009"/>
  <c r="AO1009"/>
  <c r="AN1009"/>
  <c r="AM1009"/>
  <c r="AL1009"/>
  <c r="AK1009"/>
  <c r="AJ1009"/>
  <c r="AI1009"/>
  <c r="AH1009"/>
  <c r="AG1009"/>
  <c r="AP1008"/>
  <c r="AO1008"/>
  <c r="AN1008"/>
  <c r="AM1008"/>
  <c r="AL1008"/>
  <c r="AK1008"/>
  <c r="AJ1008"/>
  <c r="AI1008"/>
  <c r="AH1008"/>
  <c r="AG1008"/>
  <c r="AP1007"/>
  <c r="AO1007"/>
  <c r="AN1007"/>
  <c r="AM1007"/>
  <c r="AL1007"/>
  <c r="AK1007"/>
  <c r="AJ1007"/>
  <c r="AI1007"/>
  <c r="AH1007"/>
  <c r="AG1007"/>
  <c r="AP1006"/>
  <c r="AO1006"/>
  <c r="AN1006"/>
  <c r="AM1006"/>
  <c r="AL1006"/>
  <c r="AK1006"/>
  <c r="AJ1006"/>
  <c r="AI1006"/>
  <c r="AH1006"/>
  <c r="AG1006"/>
  <c r="AP1005"/>
  <c r="AO1005"/>
  <c r="AN1005"/>
  <c r="AM1005"/>
  <c r="AL1005"/>
  <c r="AK1005"/>
  <c r="AJ1005"/>
  <c r="AI1005"/>
  <c r="AH1005"/>
  <c r="AG1005"/>
  <c r="AP1004"/>
  <c r="AO1004"/>
  <c r="AN1004"/>
  <c r="AM1004"/>
  <c r="AL1004"/>
  <c r="AK1004"/>
  <c r="AJ1004"/>
  <c r="AI1004"/>
  <c r="AH1004"/>
  <c r="AG1004"/>
  <c r="AP1003"/>
  <c r="AO1003"/>
  <c r="AN1003"/>
  <c r="AM1003"/>
  <c r="AL1003"/>
  <c r="AK1003"/>
  <c r="AJ1003"/>
  <c r="AI1003"/>
  <c r="AH1003"/>
  <c r="AG1003"/>
  <c r="AP1002"/>
  <c r="AO1002"/>
  <c r="AN1002"/>
  <c r="AM1002"/>
  <c r="AL1002"/>
  <c r="AK1002"/>
  <c r="AJ1002"/>
  <c r="AI1002"/>
  <c r="AH1002"/>
  <c r="AG1002"/>
  <c r="AP1001"/>
  <c r="AO1001"/>
  <c r="AN1001"/>
  <c r="AM1001"/>
  <c r="AL1001"/>
  <c r="AK1001"/>
  <c r="AJ1001"/>
  <c r="AI1001"/>
  <c r="AH1001"/>
  <c r="AG1001"/>
  <c r="AP1000"/>
  <c r="AO1000"/>
  <c r="AN1000"/>
  <c r="AM1000"/>
  <c r="AL1000"/>
  <c r="AK1000"/>
  <c r="AJ1000"/>
  <c r="AI1000"/>
  <c r="AH1000"/>
  <c r="AG1000"/>
  <c r="AP999"/>
  <c r="AO999"/>
  <c r="AN999"/>
  <c r="AM999"/>
  <c r="AL999"/>
  <c r="AK999"/>
  <c r="AJ999"/>
  <c r="AI999"/>
  <c r="AH999"/>
  <c r="AG999"/>
  <c r="AP998"/>
  <c r="AO998"/>
  <c r="AN998"/>
  <c r="AM998"/>
  <c r="AL998"/>
  <c r="AK998"/>
  <c r="AJ998"/>
  <c r="AI998"/>
  <c r="AH998"/>
  <c r="AG998"/>
  <c r="AP997"/>
  <c r="AO997"/>
  <c r="AN997"/>
  <c r="AM997"/>
  <c r="AL997"/>
  <c r="AK997"/>
  <c r="AJ997"/>
  <c r="AI997"/>
  <c r="AH997"/>
  <c r="AG997"/>
  <c r="AP996"/>
  <c r="AO996"/>
  <c r="AN996"/>
  <c r="AM996"/>
  <c r="AL996"/>
  <c r="AK996"/>
  <c r="AJ996"/>
  <c r="AI996"/>
  <c r="AH996"/>
  <c r="AG996"/>
  <c r="AP995"/>
  <c r="AO995"/>
  <c r="AN995"/>
  <c r="AM995"/>
  <c r="AL995"/>
  <c r="AK995"/>
  <c r="AJ995"/>
  <c r="AI995"/>
  <c r="AH995"/>
  <c r="AG995"/>
  <c r="AP994"/>
  <c r="AO994"/>
  <c r="AN994"/>
  <c r="AM994"/>
  <c r="AL994"/>
  <c r="AK994"/>
  <c r="AJ994"/>
  <c r="AI994"/>
  <c r="AH994"/>
  <c r="AG994"/>
  <c r="AP993"/>
  <c r="AO993"/>
  <c r="AN993"/>
  <c r="AM993"/>
  <c r="AL993"/>
  <c r="AK993"/>
  <c r="AJ993"/>
  <c r="AI993"/>
  <c r="AH993"/>
  <c r="AG993"/>
  <c r="AP992"/>
  <c r="AO992"/>
  <c r="AN992"/>
  <c r="AM992"/>
  <c r="AL992"/>
  <c r="AK992"/>
  <c r="AJ992"/>
  <c r="AI992"/>
  <c r="AH992"/>
  <c r="AG992"/>
  <c r="AP991"/>
  <c r="AO991"/>
  <c r="AN991"/>
  <c r="AM991"/>
  <c r="AL991"/>
  <c r="AK991"/>
  <c r="AJ991"/>
  <c r="AI991"/>
  <c r="AH991"/>
  <c r="AG991"/>
  <c r="AP990"/>
  <c r="AO990"/>
  <c r="AN990"/>
  <c r="AM990"/>
  <c r="AL990"/>
  <c r="AK990"/>
  <c r="AJ990"/>
  <c r="AI990"/>
  <c r="AH990"/>
  <c r="AG990"/>
  <c r="AP989"/>
  <c r="AO989"/>
  <c r="AN989"/>
  <c r="AM989"/>
  <c r="AL989"/>
  <c r="AK989"/>
  <c r="AJ989"/>
  <c r="AI989"/>
  <c r="AH989"/>
  <c r="AG989"/>
  <c r="AP988"/>
  <c r="AO988"/>
  <c r="AN988"/>
  <c r="AM988"/>
  <c r="AL988"/>
  <c r="AK988"/>
  <c r="AJ988"/>
  <c r="AI988"/>
  <c r="AH988"/>
  <c r="AG988"/>
  <c r="AP987"/>
  <c r="AO987"/>
  <c r="AN987"/>
  <c r="AM987"/>
  <c r="AL987"/>
  <c r="AK987"/>
  <c r="AJ987"/>
  <c r="AI987"/>
  <c r="AH987"/>
  <c r="AG987"/>
  <c r="AP986"/>
  <c r="AO986"/>
  <c r="AN986"/>
  <c r="AM986"/>
  <c r="AL986"/>
  <c r="AK986"/>
  <c r="AJ986"/>
  <c r="AI986"/>
  <c r="AH986"/>
  <c r="AG986"/>
  <c r="AP985"/>
  <c r="AO985"/>
  <c r="AN985"/>
  <c r="AM985"/>
  <c r="AL985"/>
  <c r="AK985"/>
  <c r="AJ985"/>
  <c r="AI985"/>
  <c r="AH985"/>
  <c r="AG985"/>
  <c r="AP984"/>
  <c r="AO984"/>
  <c r="AN984"/>
  <c r="AM984"/>
  <c r="AL984"/>
  <c r="AK984"/>
  <c r="AJ984"/>
  <c r="AI984"/>
  <c r="AH984"/>
  <c r="AG984"/>
  <c r="AP983"/>
  <c r="AO983"/>
  <c r="AN983"/>
  <c r="AM983"/>
  <c r="AL983"/>
  <c r="AK983"/>
  <c r="AJ983"/>
  <c r="AI983"/>
  <c r="AH983"/>
  <c r="AG983"/>
  <c r="AP982"/>
  <c r="AO982"/>
  <c r="AN982"/>
  <c r="AM982"/>
  <c r="AL982"/>
  <c r="AK982"/>
  <c r="AJ982"/>
  <c r="AI982"/>
  <c r="AH982"/>
  <c r="AG982"/>
  <c r="AP981"/>
  <c r="AO981"/>
  <c r="AN981"/>
  <c r="AM981"/>
  <c r="AL981"/>
  <c r="AK981"/>
  <c r="AJ981"/>
  <c r="AI981"/>
  <c r="AH981"/>
  <c r="AG981"/>
  <c r="AP980"/>
  <c r="AO980"/>
  <c r="AN980"/>
  <c r="AM980"/>
  <c r="AL980"/>
  <c r="AK980"/>
  <c r="AJ980"/>
  <c r="AI980"/>
  <c r="AH980"/>
  <c r="AG980"/>
  <c r="AP979"/>
  <c r="AO979"/>
  <c r="AN979"/>
  <c r="AM979"/>
  <c r="AL979"/>
  <c r="AK979"/>
  <c r="AJ979"/>
  <c r="AI979"/>
  <c r="AH979"/>
  <c r="AG979"/>
  <c r="AP978"/>
  <c r="AO978"/>
  <c r="AN978"/>
  <c r="AM978"/>
  <c r="AL978"/>
  <c r="AK978"/>
  <c r="AJ978"/>
  <c r="AI978"/>
  <c r="AH978"/>
  <c r="AG978"/>
  <c r="AP977"/>
  <c r="AO977"/>
  <c r="AN977"/>
  <c r="AM977"/>
  <c r="AL977"/>
  <c r="AK977"/>
  <c r="AJ977"/>
  <c r="AI977"/>
  <c r="AH977"/>
  <c r="AG977"/>
  <c r="AP976"/>
  <c r="AO976"/>
  <c r="AN976"/>
  <c r="AM976"/>
  <c r="AL976"/>
  <c r="AK976"/>
  <c r="AJ976"/>
  <c r="AI976"/>
  <c r="AH976"/>
  <c r="AG976"/>
  <c r="AP975"/>
  <c r="AO975"/>
  <c r="AN975"/>
  <c r="AM975"/>
  <c r="AL975"/>
  <c r="AK975"/>
  <c r="AJ975"/>
  <c r="AI975"/>
  <c r="AH975"/>
  <c r="AG975"/>
  <c r="AP974"/>
  <c r="AO974"/>
  <c r="AN974"/>
  <c r="AM974"/>
  <c r="AL974"/>
  <c r="AK974"/>
  <c r="AJ974"/>
  <c r="AI974"/>
  <c r="AH974"/>
  <c r="AG974"/>
  <c r="AP973"/>
  <c r="AO973"/>
  <c r="AN973"/>
  <c r="AM973"/>
  <c r="AL973"/>
  <c r="AK973"/>
  <c r="AJ973"/>
  <c r="AI973"/>
  <c r="AH973"/>
  <c r="AG973"/>
  <c r="AP972"/>
  <c r="AO972"/>
  <c r="AN972"/>
  <c r="AM972"/>
  <c r="AL972"/>
  <c r="AK972"/>
  <c r="AJ972"/>
  <c r="AI972"/>
  <c r="AH972"/>
  <c r="AG972"/>
  <c r="AP971"/>
  <c r="AO971"/>
  <c r="AN971"/>
  <c r="AM971"/>
  <c r="AL971"/>
  <c r="AK971"/>
  <c r="AJ971"/>
  <c r="AI971"/>
  <c r="AH971"/>
  <c r="AG971"/>
  <c r="AP970"/>
  <c r="AO970"/>
  <c r="AN970"/>
  <c r="AM970"/>
  <c r="AL970"/>
  <c r="AK970"/>
  <c r="AJ970"/>
  <c r="AI970"/>
  <c r="AH970"/>
  <c r="AG970"/>
  <c r="AP969"/>
  <c r="AO969"/>
  <c r="AN969"/>
  <c r="AM969"/>
  <c r="AL969"/>
  <c r="AK969"/>
  <c r="AJ969"/>
  <c r="AI969"/>
  <c r="AH969"/>
  <c r="AG969"/>
  <c r="AP968"/>
  <c r="AO968"/>
  <c r="AN968"/>
  <c r="AM968"/>
  <c r="AL968"/>
  <c r="AK968"/>
  <c r="AJ968"/>
  <c r="AI968"/>
  <c r="AH968"/>
  <c r="AG968"/>
  <c r="AP967"/>
  <c r="AO967"/>
  <c r="AN967"/>
  <c r="AM967"/>
  <c r="AL967"/>
  <c r="AK967"/>
  <c r="AJ967"/>
  <c r="AI967"/>
  <c r="AH967"/>
  <c r="AG967"/>
  <c r="AP966"/>
  <c r="AO966"/>
  <c r="AN966"/>
  <c r="AM966"/>
  <c r="AL966"/>
  <c r="AK966"/>
  <c r="AJ966"/>
  <c r="AI966"/>
  <c r="AH966"/>
  <c r="AG966"/>
  <c r="AP965"/>
  <c r="AO965"/>
  <c r="AN965"/>
  <c r="AM965"/>
  <c r="AL965"/>
  <c r="AK965"/>
  <c r="AJ965"/>
  <c r="AI965"/>
  <c r="AH965"/>
  <c r="AG965"/>
  <c r="AP964"/>
  <c r="AO964"/>
  <c r="AN964"/>
  <c r="AM964"/>
  <c r="AL964"/>
  <c r="AK964"/>
  <c r="AJ964"/>
  <c r="AI964"/>
  <c r="AH964"/>
  <c r="AG964"/>
  <c r="AP963"/>
  <c r="AO963"/>
  <c r="AN963"/>
  <c r="AM963"/>
  <c r="AL963"/>
  <c r="AK963"/>
  <c r="AJ963"/>
  <c r="AI963"/>
  <c r="AH963"/>
  <c r="AG963"/>
  <c r="AP962"/>
  <c r="AO962"/>
  <c r="AN962"/>
  <c r="AM962"/>
  <c r="AL962"/>
  <c r="AK962"/>
  <c r="AJ962"/>
  <c r="AI962"/>
  <c r="AH962"/>
  <c r="AG962"/>
  <c r="AP961"/>
  <c r="AO961"/>
  <c r="AN961"/>
  <c r="AM961"/>
  <c r="AL961"/>
  <c r="AK961"/>
  <c r="AJ961"/>
  <c r="AI961"/>
  <c r="AH961"/>
  <c r="AG961"/>
  <c r="AP960"/>
  <c r="AO960"/>
  <c r="AN960"/>
  <c r="AM960"/>
  <c r="AL960"/>
  <c r="AK960"/>
  <c r="AJ960"/>
  <c r="AI960"/>
  <c r="AH960"/>
  <c r="AG960"/>
  <c r="AP959"/>
  <c r="AO959"/>
  <c r="AN959"/>
  <c r="AM959"/>
  <c r="AL959"/>
  <c r="AK959"/>
  <c r="AJ959"/>
  <c r="AI959"/>
  <c r="AH959"/>
  <c r="AG959"/>
  <c r="AP958"/>
  <c r="AO958"/>
  <c r="AN958"/>
  <c r="AM958"/>
  <c r="AL958"/>
  <c r="AK958"/>
  <c r="AJ958"/>
  <c r="AI958"/>
  <c r="AH958"/>
  <c r="AG958"/>
  <c r="AP957"/>
  <c r="AO957"/>
  <c r="AN957"/>
  <c r="AM957"/>
  <c r="AL957"/>
  <c r="AK957"/>
  <c r="AJ957"/>
  <c r="AI957"/>
  <c r="AH957"/>
  <c r="AG957"/>
  <c r="AP956"/>
  <c r="AO956"/>
  <c r="AN956"/>
  <c r="AM956"/>
  <c r="AL956"/>
  <c r="AK956"/>
  <c r="AJ956"/>
  <c r="AI956"/>
  <c r="AH956"/>
  <c r="AG956"/>
  <c r="AP955"/>
  <c r="AO955"/>
  <c r="AN955"/>
  <c r="AM955"/>
  <c r="AL955"/>
  <c r="AK955"/>
  <c r="AJ955"/>
  <c r="AI955"/>
  <c r="AH955"/>
  <c r="AG955"/>
  <c r="AP954"/>
  <c r="AO954"/>
  <c r="AN954"/>
  <c r="AM954"/>
  <c r="AL954"/>
  <c r="AK954"/>
  <c r="AJ954"/>
  <c r="AI954"/>
  <c r="AH954"/>
  <c r="AG954"/>
  <c r="AP953"/>
  <c r="AO953"/>
  <c r="AN953"/>
  <c r="AM953"/>
  <c r="AL953"/>
  <c r="AK953"/>
  <c r="AJ953"/>
  <c r="AI953"/>
  <c r="AH953"/>
  <c r="AG953"/>
  <c r="AP952"/>
  <c r="AO952"/>
  <c r="AN952"/>
  <c r="AM952"/>
  <c r="AL952"/>
  <c r="AK952"/>
  <c r="AJ952"/>
  <c r="AI952"/>
  <c r="AH952"/>
  <c r="AG952"/>
  <c r="AP951"/>
  <c r="AO951"/>
  <c r="AN951"/>
  <c r="AM951"/>
  <c r="AL951"/>
  <c r="AK951"/>
  <c r="AJ951"/>
  <c r="AI951"/>
  <c r="AH951"/>
  <c r="AG951"/>
  <c r="AP950"/>
  <c r="AO950"/>
  <c r="AN950"/>
  <c r="AM950"/>
  <c r="AL950"/>
  <c r="AK950"/>
  <c r="AJ950"/>
  <c r="AI950"/>
  <c r="AH950"/>
  <c r="AG950"/>
  <c r="AP949"/>
  <c r="AO949"/>
  <c r="AN949"/>
  <c r="AM949"/>
  <c r="AL949"/>
  <c r="AK949"/>
  <c r="AJ949"/>
  <c r="AI949"/>
  <c r="AH949"/>
  <c r="AG949"/>
  <c r="AP948"/>
  <c r="AO948"/>
  <c r="AN948"/>
  <c r="AM948"/>
  <c r="AL948"/>
  <c r="AK948"/>
  <c r="AJ948"/>
  <c r="AI948"/>
  <c r="AH948"/>
  <c r="AG948"/>
  <c r="AP947"/>
  <c r="AO947"/>
  <c r="AN947"/>
  <c r="AM947"/>
  <c r="AL947"/>
  <c r="AK947"/>
  <c r="AJ947"/>
  <c r="AI947"/>
  <c r="AH947"/>
  <c r="AG947"/>
  <c r="AP946"/>
  <c r="AO946"/>
  <c r="AN946"/>
  <c r="AM946"/>
  <c r="AL946"/>
  <c r="AK946"/>
  <c r="AJ946"/>
  <c r="AI946"/>
  <c r="AH946"/>
  <c r="AG946"/>
  <c r="AP945"/>
  <c r="AO945"/>
  <c r="AN945"/>
  <c r="AM945"/>
  <c r="AL945"/>
  <c r="AK945"/>
  <c r="AJ945"/>
  <c r="AI945"/>
  <c r="AH945"/>
  <c r="AG945"/>
  <c r="AP944"/>
  <c r="AO944"/>
  <c r="AN944"/>
  <c r="AM944"/>
  <c r="AL944"/>
  <c r="AK944"/>
  <c r="AJ944"/>
  <c r="AI944"/>
  <c r="AH944"/>
  <c r="AG944"/>
  <c r="AP943"/>
  <c r="AO943"/>
  <c r="AN943"/>
  <c r="AM943"/>
  <c r="AL943"/>
  <c r="AK943"/>
  <c r="AJ943"/>
  <c r="AI943"/>
  <c r="AH943"/>
  <c r="AG943"/>
  <c r="AP942"/>
  <c r="AO942"/>
  <c r="AN942"/>
  <c r="AM942"/>
  <c r="AL942"/>
  <c r="AK942"/>
  <c r="AJ942"/>
  <c r="AI942"/>
  <c r="AH942"/>
  <c r="AG942"/>
  <c r="AP941"/>
  <c r="AO941"/>
  <c r="AN941"/>
  <c r="AM941"/>
  <c r="AL941"/>
  <c r="AK941"/>
  <c r="AJ941"/>
  <c r="AI941"/>
  <c r="AH941"/>
  <c r="AG941"/>
  <c r="AP940"/>
  <c r="AO940"/>
  <c r="AN940"/>
  <c r="AM940"/>
  <c r="AL940"/>
  <c r="AK940"/>
  <c r="AJ940"/>
  <c r="AI940"/>
  <c r="AH940"/>
  <c r="AG940"/>
  <c r="AP939"/>
  <c r="AO939"/>
  <c r="AN939"/>
  <c r="AM939"/>
  <c r="AL939"/>
  <c r="AK939"/>
  <c r="AJ939"/>
  <c r="AI939"/>
  <c r="AH939"/>
  <c r="AG939"/>
  <c r="AP938"/>
  <c r="AO938"/>
  <c r="AN938"/>
  <c r="AM938"/>
  <c r="AL938"/>
  <c r="AK938"/>
  <c r="AJ938"/>
  <c r="AI938"/>
  <c r="AH938"/>
  <c r="AG938"/>
  <c r="AP937"/>
  <c r="AO937"/>
  <c r="AN937"/>
  <c r="AM937"/>
  <c r="AL937"/>
  <c r="AK937"/>
  <c r="AJ937"/>
  <c r="AI937"/>
  <c r="AH937"/>
  <c r="AG937"/>
  <c r="AP936"/>
  <c r="AO936"/>
  <c r="AN936"/>
  <c r="AM936"/>
  <c r="AL936"/>
  <c r="AK936"/>
  <c r="AJ936"/>
  <c r="AI936"/>
  <c r="AH936"/>
  <c r="AG936"/>
  <c r="AP935"/>
  <c r="AO935"/>
  <c r="AN935"/>
  <c r="AM935"/>
  <c r="AL935"/>
  <c r="AK935"/>
  <c r="AJ935"/>
  <c r="AI935"/>
  <c r="AH935"/>
  <c r="AG935"/>
  <c r="AP934"/>
  <c r="AO934"/>
  <c r="AN934"/>
  <c r="AM934"/>
  <c r="AL934"/>
  <c r="AK934"/>
  <c r="AJ934"/>
  <c r="AI934"/>
  <c r="AH934"/>
  <c r="AG934"/>
  <c r="AP933"/>
  <c r="AO933"/>
  <c r="AN933"/>
  <c r="AM933"/>
  <c r="AL933"/>
  <c r="AK933"/>
  <c r="AJ933"/>
  <c r="AI933"/>
  <c r="AH933"/>
  <c r="AG933"/>
  <c r="AP932"/>
  <c r="AO932"/>
  <c r="AN932"/>
  <c r="AM932"/>
  <c r="AL932"/>
  <c r="AK932"/>
  <c r="AJ932"/>
  <c r="AI932"/>
  <c r="AH932"/>
  <c r="AG932"/>
  <c r="AP931"/>
  <c r="AO931"/>
  <c r="AN931"/>
  <c r="AM931"/>
  <c r="AL931"/>
  <c r="AK931"/>
  <c r="AJ931"/>
  <c r="AI931"/>
  <c r="AH931"/>
  <c r="AG931"/>
  <c r="AP930"/>
  <c r="AO930"/>
  <c r="AN930"/>
  <c r="AM930"/>
  <c r="AL930"/>
  <c r="AK930"/>
  <c r="AJ930"/>
  <c r="AI930"/>
  <c r="AH930"/>
  <c r="AG930"/>
  <c r="AP929"/>
  <c r="AO929"/>
  <c r="AN929"/>
  <c r="AM929"/>
  <c r="AL929"/>
  <c r="AK929"/>
  <c r="AJ929"/>
  <c r="AI929"/>
  <c r="AH929"/>
  <c r="AG929"/>
  <c r="AP928"/>
  <c r="AO928"/>
  <c r="AN928"/>
  <c r="AM928"/>
  <c r="AL928"/>
  <c r="AK928"/>
  <c r="AJ928"/>
  <c r="AI928"/>
  <c r="AH928"/>
  <c r="AG928"/>
  <c r="AP927"/>
  <c r="AO927"/>
  <c r="AN927"/>
  <c r="AM927"/>
  <c r="AL927"/>
  <c r="AK927"/>
  <c r="AJ927"/>
  <c r="AI927"/>
  <c r="AH927"/>
  <c r="AG927"/>
  <c r="AP926"/>
  <c r="AO926"/>
  <c r="AN926"/>
  <c r="AM926"/>
  <c r="AL926"/>
  <c r="AK926"/>
  <c r="AJ926"/>
  <c r="AI926"/>
  <c r="AH926"/>
  <c r="AG926"/>
  <c r="AP925"/>
  <c r="AO925"/>
  <c r="AN925"/>
  <c r="AM925"/>
  <c r="AL925"/>
  <c r="AK925"/>
  <c r="AJ925"/>
  <c r="AI925"/>
  <c r="AH925"/>
  <c r="AG925"/>
  <c r="AP924"/>
  <c r="AO924"/>
  <c r="AN924"/>
  <c r="AM924"/>
  <c r="AL924"/>
  <c r="AK924"/>
  <c r="AJ924"/>
  <c r="AI924"/>
  <c r="AH924"/>
  <c r="AG924"/>
  <c r="AP923"/>
  <c r="AO923"/>
  <c r="AN923"/>
  <c r="AM923"/>
  <c r="AL923"/>
  <c r="AK923"/>
  <c r="AJ923"/>
  <c r="AI923"/>
  <c r="AH923"/>
  <c r="AG923"/>
  <c r="AP922"/>
  <c r="AO922"/>
  <c r="AN922"/>
  <c r="AM922"/>
  <c r="AL922"/>
  <c r="AK922"/>
  <c r="AJ922"/>
  <c r="AI922"/>
  <c r="AH922"/>
  <c r="AG922"/>
  <c r="AP921"/>
  <c r="AO921"/>
  <c r="AN921"/>
  <c r="AM921"/>
  <c r="AL921"/>
  <c r="AK921"/>
  <c r="AJ921"/>
  <c r="AI921"/>
  <c r="AH921"/>
  <c r="AG921"/>
  <c r="AP920"/>
  <c r="AO920"/>
  <c r="AN920"/>
  <c r="AM920"/>
  <c r="AL920"/>
  <c r="AK920"/>
  <c r="AJ920"/>
  <c r="AI920"/>
  <c r="AH920"/>
  <c r="AG920"/>
  <c r="AP919"/>
  <c r="AO919"/>
  <c r="AN919"/>
  <c r="AM919"/>
  <c r="AL919"/>
  <c r="AK919"/>
  <c r="AJ919"/>
  <c r="AI919"/>
  <c r="AH919"/>
  <c r="AG919"/>
  <c r="AP918"/>
  <c r="AO918"/>
  <c r="AN918"/>
  <c r="AM918"/>
  <c r="AL918"/>
  <c r="AK918"/>
  <c r="AJ918"/>
  <c r="AI918"/>
  <c r="AH918"/>
  <c r="AG918"/>
  <c r="AP917"/>
  <c r="AO917"/>
  <c r="AN917"/>
  <c r="AM917"/>
  <c r="AL917"/>
  <c r="AK917"/>
  <c r="AJ917"/>
  <c r="AI917"/>
  <c r="AH917"/>
  <c r="AG917"/>
  <c r="AP916"/>
  <c r="AO916"/>
  <c r="AN916"/>
  <c r="AM916"/>
  <c r="AL916"/>
  <c r="AK916"/>
  <c r="AJ916"/>
  <c r="AI916"/>
  <c r="AH916"/>
  <c r="AG916"/>
  <c r="AP915"/>
  <c r="AO915"/>
  <c r="AN915"/>
  <c r="AM915"/>
  <c r="AL915"/>
  <c r="AK915"/>
  <c r="AJ915"/>
  <c r="AI915"/>
  <c r="AH915"/>
  <c r="AG915"/>
  <c r="AP914"/>
  <c r="AO914"/>
  <c r="AN914"/>
  <c r="AM914"/>
  <c r="AL914"/>
  <c r="AK914"/>
  <c r="AJ914"/>
  <c r="AI914"/>
  <c r="AH914"/>
  <c r="AG914"/>
  <c r="AP913"/>
  <c r="AO913"/>
  <c r="AN913"/>
  <c r="AM913"/>
  <c r="AL913"/>
  <c r="AK913"/>
  <c r="AJ913"/>
  <c r="AI913"/>
  <c r="AH913"/>
  <c r="AG913"/>
  <c r="AP912"/>
  <c r="AO912"/>
  <c r="AN912"/>
  <c r="AM912"/>
  <c r="AL912"/>
  <c r="AK912"/>
  <c r="AJ912"/>
  <c r="AI912"/>
  <c r="AH912"/>
  <c r="AG912"/>
  <c r="AP911"/>
  <c r="AO911"/>
  <c r="AN911"/>
  <c r="AM911"/>
  <c r="AL911"/>
  <c r="AK911"/>
  <c r="AJ911"/>
  <c r="AI911"/>
  <c r="AH911"/>
  <c r="AG911"/>
  <c r="AP910"/>
  <c r="AO910"/>
  <c r="AN910"/>
  <c r="AM910"/>
  <c r="AL910"/>
  <c r="AK910"/>
  <c r="AJ910"/>
  <c r="AI910"/>
  <c r="AH910"/>
  <c r="AG910"/>
  <c r="AP909"/>
  <c r="AO909"/>
  <c r="AN909"/>
  <c r="AM909"/>
  <c r="AL909"/>
  <c r="AK909"/>
  <c r="AJ909"/>
  <c r="AI909"/>
  <c r="AH909"/>
  <c r="AG909"/>
  <c r="AP908"/>
  <c r="AO908"/>
  <c r="AN908"/>
  <c r="AM908"/>
  <c r="AL908"/>
  <c r="AK908"/>
  <c r="AJ908"/>
  <c r="AI908"/>
  <c r="AH908"/>
  <c r="AG908"/>
  <c r="AP907"/>
  <c r="AO907"/>
  <c r="AN907"/>
  <c r="AM907"/>
  <c r="AL907"/>
  <c r="AK907"/>
  <c r="AJ907"/>
  <c r="AI907"/>
  <c r="AH907"/>
  <c r="AG907"/>
  <c r="AP906"/>
  <c r="AO906"/>
  <c r="AN906"/>
  <c r="AM906"/>
  <c r="AL906"/>
  <c r="AK906"/>
  <c r="AJ906"/>
  <c r="AI906"/>
  <c r="AH906"/>
  <c r="AG906"/>
  <c r="AP905"/>
  <c r="AO905"/>
  <c r="AN905"/>
  <c r="AM905"/>
  <c r="AL905"/>
  <c r="AK905"/>
  <c r="AJ905"/>
  <c r="AI905"/>
  <c r="AH905"/>
  <c r="AG905"/>
  <c r="AP904"/>
  <c r="AO904"/>
  <c r="AN904"/>
  <c r="AM904"/>
  <c r="AL904"/>
  <c r="AK904"/>
  <c r="AJ904"/>
  <c r="AI904"/>
  <c r="AH904"/>
  <c r="AG904"/>
  <c r="AP903"/>
  <c r="AO903"/>
  <c r="AN903"/>
  <c r="AM903"/>
  <c r="AL903"/>
  <c r="AK903"/>
  <c r="AJ903"/>
  <c r="AI903"/>
  <c r="AH903"/>
  <c r="AG903"/>
  <c r="AP902"/>
  <c r="AO902"/>
  <c r="AN902"/>
  <c r="AM902"/>
  <c r="AL902"/>
  <c r="AK902"/>
  <c r="AJ902"/>
  <c r="AI902"/>
  <c r="AH902"/>
  <c r="AG902"/>
  <c r="AP901"/>
  <c r="AO901"/>
  <c r="AN901"/>
  <c r="AM901"/>
  <c r="AL901"/>
  <c r="AK901"/>
  <c r="AJ901"/>
  <c r="AI901"/>
  <c r="AH901"/>
  <c r="AG901"/>
  <c r="AP900"/>
  <c r="AO900"/>
  <c r="AN900"/>
  <c r="AM900"/>
  <c r="AL900"/>
  <c r="AK900"/>
  <c r="AJ900"/>
  <c r="AI900"/>
  <c r="AH900"/>
  <c r="AG900"/>
  <c r="AP899"/>
  <c r="AO899"/>
  <c r="AN899"/>
  <c r="AM899"/>
  <c r="AL899"/>
  <c r="AK899"/>
  <c r="AJ899"/>
  <c r="AI899"/>
  <c r="AH899"/>
  <c r="AG899"/>
  <c r="AP898"/>
  <c r="AO898"/>
  <c r="AN898"/>
  <c r="AM898"/>
  <c r="AL898"/>
  <c r="AK898"/>
  <c r="AJ898"/>
  <c r="AI898"/>
  <c r="AH898"/>
  <c r="AG898"/>
  <c r="AP897"/>
  <c r="AO897"/>
  <c r="AN897"/>
  <c r="AM897"/>
  <c r="AL897"/>
  <c r="AK897"/>
  <c r="AJ897"/>
  <c r="AI897"/>
  <c r="AH897"/>
  <c r="AG897"/>
  <c r="AP896"/>
  <c r="AO896"/>
  <c r="AN896"/>
  <c r="AM896"/>
  <c r="AL896"/>
  <c r="AK896"/>
  <c r="AJ896"/>
  <c r="AI896"/>
  <c r="AH896"/>
  <c r="AG896"/>
  <c r="AP895"/>
  <c r="AO895"/>
  <c r="AN895"/>
  <c r="AM895"/>
  <c r="AL895"/>
  <c r="AK895"/>
  <c r="AJ895"/>
  <c r="AI895"/>
  <c r="AH895"/>
  <c r="AG895"/>
  <c r="AP894"/>
  <c r="AO894"/>
  <c r="AN894"/>
  <c r="AM894"/>
  <c r="AL894"/>
  <c r="AK894"/>
  <c r="AJ894"/>
  <c r="AI894"/>
  <c r="AH894"/>
  <c r="AG894"/>
  <c r="AP893"/>
  <c r="AO893"/>
  <c r="AN893"/>
  <c r="AM893"/>
  <c r="AL893"/>
  <c r="AK893"/>
  <c r="AJ893"/>
  <c r="AI893"/>
  <c r="AH893"/>
  <c r="AG893"/>
  <c r="AP892"/>
  <c r="AO892"/>
  <c r="AN892"/>
  <c r="AM892"/>
  <c r="AL892"/>
  <c r="AK892"/>
  <c r="AJ892"/>
  <c r="AI892"/>
  <c r="AH892"/>
  <c r="AG892"/>
  <c r="AP891"/>
  <c r="AO891"/>
  <c r="AN891"/>
  <c r="AM891"/>
  <c r="AL891"/>
  <c r="AK891"/>
  <c r="AJ891"/>
  <c r="AI891"/>
  <c r="AH891"/>
  <c r="AG891"/>
  <c r="AP890"/>
  <c r="AO890"/>
  <c r="AN890"/>
  <c r="AM890"/>
  <c r="AL890"/>
  <c r="AK890"/>
  <c r="AJ890"/>
  <c r="AI890"/>
  <c r="AH890"/>
  <c r="AG890"/>
  <c r="AP889"/>
  <c r="AO889"/>
  <c r="AN889"/>
  <c r="AM889"/>
  <c r="AL889"/>
  <c r="AK889"/>
  <c r="AJ889"/>
  <c r="AI889"/>
  <c r="AH889"/>
  <c r="AG889"/>
  <c r="AP888"/>
  <c r="AO888"/>
  <c r="AN888"/>
  <c r="AM888"/>
  <c r="AL888"/>
  <c r="AK888"/>
  <c r="AJ888"/>
  <c r="AI888"/>
  <c r="AH888"/>
  <c r="AG888"/>
  <c r="AP887"/>
  <c r="AO887"/>
  <c r="AN887"/>
  <c r="AM887"/>
  <c r="AL887"/>
  <c r="AK887"/>
  <c r="AJ887"/>
  <c r="AI887"/>
  <c r="AH887"/>
  <c r="AG887"/>
  <c r="AP886"/>
  <c r="AO886"/>
  <c r="AN886"/>
  <c r="AM886"/>
  <c r="AL886"/>
  <c r="AK886"/>
  <c r="AJ886"/>
  <c r="AI886"/>
  <c r="AH886"/>
  <c r="AG886"/>
  <c r="AP885"/>
  <c r="AO885"/>
  <c r="AN885"/>
  <c r="AM885"/>
  <c r="AL885"/>
  <c r="AK885"/>
  <c r="AJ885"/>
  <c r="AI885"/>
  <c r="AH885"/>
  <c r="AG885"/>
  <c r="AP884"/>
  <c r="AO884"/>
  <c r="AN884"/>
  <c r="AM884"/>
  <c r="AL884"/>
  <c r="AK884"/>
  <c r="AJ884"/>
  <c r="AI884"/>
  <c r="AH884"/>
  <c r="AG884"/>
  <c r="AP883"/>
  <c r="AO883"/>
  <c r="AN883"/>
  <c r="AM883"/>
  <c r="AL883"/>
  <c r="AK883"/>
  <c r="AJ883"/>
  <c r="AI883"/>
  <c r="AH883"/>
  <c r="AG883"/>
  <c r="AP882"/>
  <c r="AO882"/>
  <c r="AN882"/>
  <c r="AM882"/>
  <c r="AL882"/>
  <c r="AK882"/>
  <c r="AJ882"/>
  <c r="AI882"/>
  <c r="AH882"/>
  <c r="AG882"/>
  <c r="AP881"/>
  <c r="AO881"/>
  <c r="AN881"/>
  <c r="AM881"/>
  <c r="AL881"/>
  <c r="AK881"/>
  <c r="AJ881"/>
  <c r="AI881"/>
  <c r="AH881"/>
  <c r="AG881"/>
  <c r="AP880"/>
  <c r="AO880"/>
  <c r="AN880"/>
  <c r="AM880"/>
  <c r="AL880"/>
  <c r="AK880"/>
  <c r="AJ880"/>
  <c r="AI880"/>
  <c r="AH880"/>
  <c r="AG880"/>
  <c r="AP879"/>
  <c r="AO879"/>
  <c r="AN879"/>
  <c r="AM879"/>
  <c r="AL879"/>
  <c r="AK879"/>
  <c r="AJ879"/>
  <c r="AI879"/>
  <c r="AH879"/>
  <c r="AG879"/>
  <c r="AP878"/>
  <c r="AO878"/>
  <c r="AN878"/>
  <c r="AM878"/>
  <c r="AL878"/>
  <c r="AK878"/>
  <c r="AJ878"/>
  <c r="AI878"/>
  <c r="AH878"/>
  <c r="AG878"/>
  <c r="AP877"/>
  <c r="AO877"/>
  <c r="AN877"/>
  <c r="AM877"/>
  <c r="AL877"/>
  <c r="AK877"/>
  <c r="AJ877"/>
  <c r="AI877"/>
  <c r="AH877"/>
  <c r="AG877"/>
  <c r="AP876"/>
  <c r="AO876"/>
  <c r="AN876"/>
  <c r="AM876"/>
  <c r="AL876"/>
  <c r="AK876"/>
  <c r="AJ876"/>
  <c r="AI876"/>
  <c r="AH876"/>
  <c r="AG876"/>
  <c r="AP875"/>
  <c r="AO875"/>
  <c r="AN875"/>
  <c r="AM875"/>
  <c r="AL875"/>
  <c r="AK875"/>
  <c r="AJ875"/>
  <c r="AI875"/>
  <c r="AH875"/>
  <c r="AG875"/>
  <c r="AP874"/>
  <c r="AO874"/>
  <c r="AN874"/>
  <c r="AM874"/>
  <c r="AL874"/>
  <c r="AK874"/>
  <c r="AJ874"/>
  <c r="AI874"/>
  <c r="AH874"/>
  <c r="AG874"/>
  <c r="AP873"/>
  <c r="AO873"/>
  <c r="AN873"/>
  <c r="AM873"/>
  <c r="AL873"/>
  <c r="AK873"/>
  <c r="AJ873"/>
  <c r="AI873"/>
  <c r="AH873"/>
  <c r="AG873"/>
  <c r="AP872"/>
  <c r="AO872"/>
  <c r="AN872"/>
  <c r="AM872"/>
  <c r="AL872"/>
  <c r="AK872"/>
  <c r="AJ872"/>
  <c r="AI872"/>
  <c r="AH872"/>
  <c r="AG872"/>
  <c r="AP871"/>
  <c r="AO871"/>
  <c r="AN871"/>
  <c r="AM871"/>
  <c r="AL871"/>
  <c r="AK871"/>
  <c r="AJ871"/>
  <c r="AI871"/>
  <c r="AH871"/>
  <c r="AG871"/>
  <c r="AP870"/>
  <c r="AO870"/>
  <c r="AN870"/>
  <c r="AM870"/>
  <c r="AL870"/>
  <c r="AK870"/>
  <c r="AJ870"/>
  <c r="AI870"/>
  <c r="AH870"/>
  <c r="AG870"/>
  <c r="AP869"/>
  <c r="AO869"/>
  <c r="AN869"/>
  <c r="AM869"/>
  <c r="AL869"/>
  <c r="AK869"/>
  <c r="AJ869"/>
  <c r="AI869"/>
  <c r="AH869"/>
  <c r="AG869"/>
  <c r="AP868"/>
  <c r="AO868"/>
  <c r="AN868"/>
  <c r="AM868"/>
  <c r="AL868"/>
  <c r="AK868"/>
  <c r="AJ868"/>
  <c r="AI868"/>
  <c r="AH868"/>
  <c r="AG868"/>
  <c r="AP867"/>
  <c r="AO867"/>
  <c r="AN867"/>
  <c r="AM867"/>
  <c r="AL867"/>
  <c r="AK867"/>
  <c r="AJ867"/>
  <c r="AI867"/>
  <c r="AH867"/>
  <c r="AG867"/>
  <c r="AP866"/>
  <c r="AO866"/>
  <c r="AN866"/>
  <c r="AM866"/>
  <c r="AL866"/>
  <c r="AK866"/>
  <c r="AJ866"/>
  <c r="AI866"/>
  <c r="AH866"/>
  <c r="AG866"/>
  <c r="AP865"/>
  <c r="AO865"/>
  <c r="AN865"/>
  <c r="AM865"/>
  <c r="AL865"/>
  <c r="AK865"/>
  <c r="AJ865"/>
  <c r="AI865"/>
  <c r="AH865"/>
  <c r="AG865"/>
  <c r="AP864"/>
  <c r="AO864"/>
  <c r="AN864"/>
  <c r="AM864"/>
  <c r="AL864"/>
  <c r="AK864"/>
  <c r="AJ864"/>
  <c r="AI864"/>
  <c r="AH864"/>
  <c r="AG864"/>
  <c r="AP863"/>
  <c r="AO863"/>
  <c r="AN863"/>
  <c r="AM863"/>
  <c r="AL863"/>
  <c r="AK863"/>
  <c r="AJ863"/>
  <c r="AI863"/>
  <c r="AH863"/>
  <c r="AG863"/>
  <c r="AP862"/>
  <c r="AO862"/>
  <c r="AN862"/>
  <c r="AM862"/>
  <c r="AL862"/>
  <c r="AK862"/>
  <c r="AJ862"/>
  <c r="AI862"/>
  <c r="AH862"/>
  <c r="AG862"/>
  <c r="AP861"/>
  <c r="AO861"/>
  <c r="AN861"/>
  <c r="AM861"/>
  <c r="AL861"/>
  <c r="AK861"/>
  <c r="AJ861"/>
  <c r="AI861"/>
  <c r="AH861"/>
  <c r="AG861"/>
  <c r="AP860"/>
  <c r="AO860"/>
  <c r="AN860"/>
  <c r="AM860"/>
  <c r="AL860"/>
  <c r="AK860"/>
  <c r="AJ860"/>
  <c r="AI860"/>
  <c r="AH860"/>
  <c r="AG860"/>
  <c r="AP859"/>
  <c r="AO859"/>
  <c r="AN859"/>
  <c r="AM859"/>
  <c r="AL859"/>
  <c r="AK859"/>
  <c r="AJ859"/>
  <c r="AI859"/>
  <c r="AH859"/>
  <c r="AG859"/>
  <c r="AP858"/>
  <c r="AO858"/>
  <c r="AN858"/>
  <c r="AM858"/>
  <c r="AL858"/>
  <c r="AK858"/>
  <c r="AJ858"/>
  <c r="AI858"/>
  <c r="AH858"/>
  <c r="AG858"/>
  <c r="AP857"/>
  <c r="AO857"/>
  <c r="AN857"/>
  <c r="AM857"/>
  <c r="AL857"/>
  <c r="AK857"/>
  <c r="AJ857"/>
  <c r="AI857"/>
  <c r="AH857"/>
  <c r="AG857"/>
  <c r="AP856"/>
  <c r="AO856"/>
  <c r="AN856"/>
  <c r="AM856"/>
  <c r="AL856"/>
  <c r="AK856"/>
  <c r="AJ856"/>
  <c r="AI856"/>
  <c r="AH856"/>
  <c r="AG856"/>
  <c r="AP855"/>
  <c r="AO855"/>
  <c r="AN855"/>
  <c r="AM855"/>
  <c r="AL855"/>
  <c r="AK855"/>
  <c r="AJ855"/>
  <c r="AI855"/>
  <c r="AH855"/>
  <c r="AG855"/>
  <c r="AP854"/>
  <c r="AO854"/>
  <c r="AN854"/>
  <c r="AM854"/>
  <c r="AL854"/>
  <c r="AK854"/>
  <c r="AJ854"/>
  <c r="AI854"/>
  <c r="AH854"/>
  <c r="AG854"/>
  <c r="AP853"/>
  <c r="AO853"/>
  <c r="AN853"/>
  <c r="AM853"/>
  <c r="AL853"/>
  <c r="AK853"/>
  <c r="AJ853"/>
  <c r="AI853"/>
  <c r="AH853"/>
  <c r="AG853"/>
  <c r="AP852"/>
  <c r="AO852"/>
  <c r="AN852"/>
  <c r="AM852"/>
  <c r="AL852"/>
  <c r="AK852"/>
  <c r="AJ852"/>
  <c r="AI852"/>
  <c r="AH852"/>
  <c r="AG852"/>
  <c r="AP851"/>
  <c r="AO851"/>
  <c r="AN851"/>
  <c r="AM851"/>
  <c r="AL851"/>
  <c r="AK851"/>
  <c r="AJ851"/>
  <c r="AI851"/>
  <c r="AH851"/>
  <c r="AG851"/>
  <c r="AP850"/>
  <c r="AO850"/>
  <c r="AN850"/>
  <c r="AM850"/>
  <c r="AL850"/>
  <c r="AK850"/>
  <c r="AJ850"/>
  <c r="AI850"/>
  <c r="AH850"/>
  <c r="AG850"/>
  <c r="AP849"/>
  <c r="AO849"/>
  <c r="AN849"/>
  <c r="AM849"/>
  <c r="AL849"/>
  <c r="AK849"/>
  <c r="AJ849"/>
  <c r="AI849"/>
  <c r="AH849"/>
  <c r="AG849"/>
  <c r="AP848"/>
  <c r="AO848"/>
  <c r="AN848"/>
  <c r="AM848"/>
  <c r="AL848"/>
  <c r="AK848"/>
  <c r="AJ848"/>
  <c r="AI848"/>
  <c r="AH848"/>
  <c r="AG848"/>
  <c r="AP847"/>
  <c r="AO847"/>
  <c r="AN847"/>
  <c r="AM847"/>
  <c r="AL847"/>
  <c r="AK847"/>
  <c r="AJ847"/>
  <c r="AI847"/>
  <c r="AH847"/>
  <c r="AG847"/>
  <c r="AP846"/>
  <c r="AO846"/>
  <c r="AN846"/>
  <c r="AM846"/>
  <c r="AL846"/>
  <c r="AK846"/>
  <c r="AJ846"/>
  <c r="AI846"/>
  <c r="AH846"/>
  <c r="AG846"/>
  <c r="AP845"/>
  <c r="AO845"/>
  <c r="AN845"/>
  <c r="AM845"/>
  <c r="AL845"/>
  <c r="AK845"/>
  <c r="AJ845"/>
  <c r="AI845"/>
  <c r="AH845"/>
  <c r="AG845"/>
  <c r="AP844"/>
  <c r="AO844"/>
  <c r="AN844"/>
  <c r="AM844"/>
  <c r="AL844"/>
  <c r="AK844"/>
  <c r="AJ844"/>
  <c r="AI844"/>
  <c r="AH844"/>
  <c r="AG844"/>
  <c r="AP843"/>
  <c r="AO843"/>
  <c r="AN843"/>
  <c r="AM843"/>
  <c r="AL843"/>
  <c r="AK843"/>
  <c r="AJ843"/>
  <c r="AI843"/>
  <c r="AH843"/>
  <c r="AG843"/>
  <c r="AP842"/>
  <c r="AO842"/>
  <c r="AN842"/>
  <c r="AM842"/>
  <c r="AL842"/>
  <c r="AK842"/>
  <c r="AJ842"/>
  <c r="AI842"/>
  <c r="AH842"/>
  <c r="AG842"/>
  <c r="AP841"/>
  <c r="AO841"/>
  <c r="AN841"/>
  <c r="AM841"/>
  <c r="AL841"/>
  <c r="AK841"/>
  <c r="AJ841"/>
  <c r="AI841"/>
  <c r="AH841"/>
  <c r="AG841"/>
  <c r="AP840"/>
  <c r="AO840"/>
  <c r="AN840"/>
  <c r="AM840"/>
  <c r="AL840"/>
  <c r="AK840"/>
  <c r="AJ840"/>
  <c r="AI840"/>
  <c r="AH840"/>
  <c r="AG840"/>
  <c r="AP839"/>
  <c r="AO839"/>
  <c r="AN839"/>
  <c r="AM839"/>
  <c r="AL839"/>
  <c r="AK839"/>
  <c r="AJ839"/>
  <c r="AI839"/>
  <c r="AH839"/>
  <c r="AG839"/>
  <c r="AP838"/>
  <c r="AO838"/>
  <c r="AN838"/>
  <c r="AM838"/>
  <c r="AL838"/>
  <c r="AK838"/>
  <c r="AJ838"/>
  <c r="AI838"/>
  <c r="AH838"/>
  <c r="AG838"/>
  <c r="AP837"/>
  <c r="AO837"/>
  <c r="AN837"/>
  <c r="AM837"/>
  <c r="AL837"/>
  <c r="AK837"/>
  <c r="AJ837"/>
  <c r="AI837"/>
  <c r="AH837"/>
  <c r="AG837"/>
  <c r="AP836"/>
  <c r="AO836"/>
  <c r="AN836"/>
  <c r="AM836"/>
  <c r="AL836"/>
  <c r="AK836"/>
  <c r="AJ836"/>
  <c r="AI836"/>
  <c r="AH836"/>
  <c r="AG836"/>
  <c r="AP835"/>
  <c r="AO835"/>
  <c r="AN835"/>
  <c r="AM835"/>
  <c r="AL835"/>
  <c r="AK835"/>
  <c r="AJ835"/>
  <c r="AI835"/>
  <c r="AH835"/>
  <c r="AG835"/>
  <c r="AP834"/>
  <c r="AO834"/>
  <c r="AN834"/>
  <c r="AM834"/>
  <c r="AL834"/>
  <c r="AK834"/>
  <c r="AJ834"/>
  <c r="AI834"/>
  <c r="AH834"/>
  <c r="AG834"/>
  <c r="AP833"/>
  <c r="AO833"/>
  <c r="AN833"/>
  <c r="AM833"/>
  <c r="AL833"/>
  <c r="AK833"/>
  <c r="AJ833"/>
  <c r="AI833"/>
  <c r="AH833"/>
  <c r="AG833"/>
  <c r="AP832"/>
  <c r="AO832"/>
  <c r="AN832"/>
  <c r="AM832"/>
  <c r="AL832"/>
  <c r="AK832"/>
  <c r="AJ832"/>
  <c r="AI832"/>
  <c r="AH832"/>
  <c r="AG832"/>
  <c r="AP831"/>
  <c r="AO831"/>
  <c r="AN831"/>
  <c r="AM831"/>
  <c r="AL831"/>
  <c r="AK831"/>
  <c r="AJ831"/>
  <c r="AI831"/>
  <c r="AH831"/>
  <c r="AG831"/>
  <c r="AP830"/>
  <c r="AO830"/>
  <c r="AN830"/>
  <c r="AM830"/>
  <c r="AL830"/>
  <c r="AK830"/>
  <c r="AJ830"/>
  <c r="AI830"/>
  <c r="AH830"/>
  <c r="AG830"/>
  <c r="AP829"/>
  <c r="AO829"/>
  <c r="AN829"/>
  <c r="AM829"/>
  <c r="AL829"/>
  <c r="AK829"/>
  <c r="AJ829"/>
  <c r="AI829"/>
  <c r="AH829"/>
  <c r="AG829"/>
  <c r="AP828"/>
  <c r="AO828"/>
  <c r="AN828"/>
  <c r="AM828"/>
  <c r="AL828"/>
  <c r="AK828"/>
  <c r="AJ828"/>
  <c r="AI828"/>
  <c r="AH828"/>
  <c r="AG828"/>
  <c r="AP827"/>
  <c r="AO827"/>
  <c r="AN827"/>
  <c r="AM827"/>
  <c r="AL827"/>
  <c r="AK827"/>
  <c r="AJ827"/>
  <c r="AI827"/>
  <c r="AH827"/>
  <c r="AG827"/>
  <c r="AP826"/>
  <c r="AO826"/>
  <c r="AN826"/>
  <c r="AM826"/>
  <c r="AL826"/>
  <c r="AK826"/>
  <c r="AJ826"/>
  <c r="AI826"/>
  <c r="AH826"/>
  <c r="AG826"/>
  <c r="AP825"/>
  <c r="AO825"/>
  <c r="AN825"/>
  <c r="AM825"/>
  <c r="AL825"/>
  <c r="AK825"/>
  <c r="AJ825"/>
  <c r="AI825"/>
  <c r="AH825"/>
  <c r="AG825"/>
  <c r="AP824"/>
  <c r="AO824"/>
  <c r="AN824"/>
  <c r="AM824"/>
  <c r="AL824"/>
  <c r="AK824"/>
  <c r="AJ824"/>
  <c r="AI824"/>
  <c r="AH824"/>
  <c r="AG824"/>
  <c r="AP823"/>
  <c r="AO823"/>
  <c r="AN823"/>
  <c r="AM823"/>
  <c r="AL823"/>
  <c r="AK823"/>
  <c r="AJ823"/>
  <c r="AI823"/>
  <c r="AH823"/>
  <c r="AG823"/>
  <c r="AP822"/>
  <c r="AO822"/>
  <c r="AN822"/>
  <c r="AM822"/>
  <c r="AL822"/>
  <c r="AK822"/>
  <c r="AJ822"/>
  <c r="AI822"/>
  <c r="AH822"/>
  <c r="AG822"/>
  <c r="AP821"/>
  <c r="AO821"/>
  <c r="AN821"/>
  <c r="AM821"/>
  <c r="AL821"/>
  <c r="AK821"/>
  <c r="AJ821"/>
  <c r="AI821"/>
  <c r="AH821"/>
  <c r="AG821"/>
  <c r="AP820"/>
  <c r="AO820"/>
  <c r="AN820"/>
  <c r="AM820"/>
  <c r="AL820"/>
  <c r="AK820"/>
  <c r="AJ820"/>
  <c r="AI820"/>
  <c r="AH820"/>
  <c r="AG820"/>
  <c r="AP819"/>
  <c r="AO819"/>
  <c r="AN819"/>
  <c r="AM819"/>
  <c r="AL819"/>
  <c r="AK819"/>
  <c r="AJ819"/>
  <c r="AI819"/>
  <c r="AH819"/>
  <c r="AG819"/>
  <c r="AP818"/>
  <c r="AO818"/>
  <c r="AN818"/>
  <c r="AM818"/>
  <c r="AL818"/>
  <c r="AK818"/>
  <c r="AJ818"/>
  <c r="AI818"/>
  <c r="AH818"/>
  <c r="AG818"/>
  <c r="AP817"/>
  <c r="AO817"/>
  <c r="AN817"/>
  <c r="AM817"/>
  <c r="AL817"/>
  <c r="AK817"/>
  <c r="AJ817"/>
  <c r="AI817"/>
  <c r="AH817"/>
  <c r="AG817"/>
  <c r="AP816"/>
  <c r="AO816"/>
  <c r="AN816"/>
  <c r="AM816"/>
  <c r="AL816"/>
  <c r="AK816"/>
  <c r="AJ816"/>
  <c r="AI816"/>
  <c r="AH816"/>
  <c r="AG816"/>
  <c r="AP815"/>
  <c r="AO815"/>
  <c r="AN815"/>
  <c r="AM815"/>
  <c r="AL815"/>
  <c r="AK815"/>
  <c r="AJ815"/>
  <c r="AI815"/>
  <c r="AH815"/>
  <c r="AG815"/>
  <c r="AP814"/>
  <c r="AO814"/>
  <c r="AN814"/>
  <c r="AM814"/>
  <c r="AL814"/>
  <c r="AK814"/>
  <c r="AJ814"/>
  <c r="AI814"/>
  <c r="AH814"/>
  <c r="AG814"/>
  <c r="AP813"/>
  <c r="AO813"/>
  <c r="AN813"/>
  <c r="AM813"/>
  <c r="AL813"/>
  <c r="AK813"/>
  <c r="AJ813"/>
  <c r="AI813"/>
  <c r="AH813"/>
  <c r="AG813"/>
  <c r="AP812"/>
  <c r="AO812"/>
  <c r="AN812"/>
  <c r="AM812"/>
  <c r="AL812"/>
  <c r="AK812"/>
  <c r="AJ812"/>
  <c r="AI812"/>
  <c r="AH812"/>
  <c r="AG812"/>
  <c r="AP811"/>
  <c r="AO811"/>
  <c r="AN811"/>
  <c r="AM811"/>
  <c r="AL811"/>
  <c r="AK811"/>
  <c r="AJ811"/>
  <c r="AI811"/>
  <c r="AH811"/>
  <c r="AG811"/>
  <c r="AP810"/>
  <c r="AO810"/>
  <c r="AN810"/>
  <c r="AM810"/>
  <c r="AL810"/>
  <c r="AK810"/>
  <c r="AJ810"/>
  <c r="AI810"/>
  <c r="AH810"/>
  <c r="AG810"/>
  <c r="AP809"/>
  <c r="AO809"/>
  <c r="AN809"/>
  <c r="AM809"/>
  <c r="AL809"/>
  <c r="AK809"/>
  <c r="AJ809"/>
  <c r="AI809"/>
  <c r="AH809"/>
  <c r="AG809"/>
  <c r="AP808"/>
  <c r="AO808"/>
  <c r="AN808"/>
  <c r="AM808"/>
  <c r="AL808"/>
  <c r="AK808"/>
  <c r="AJ808"/>
  <c r="AI808"/>
  <c r="AH808"/>
  <c r="AG808"/>
  <c r="AP807"/>
  <c r="AO807"/>
  <c r="AN807"/>
  <c r="AM807"/>
  <c r="AL807"/>
  <c r="AK807"/>
  <c r="AJ807"/>
  <c r="AI807"/>
  <c r="AH807"/>
  <c r="AG807"/>
  <c r="AP806"/>
  <c r="AO806"/>
  <c r="AN806"/>
  <c r="AM806"/>
  <c r="AL806"/>
  <c r="AK806"/>
  <c r="AJ806"/>
  <c r="AI806"/>
  <c r="AH806"/>
  <c r="AG806"/>
  <c r="AP805"/>
  <c r="AO805"/>
  <c r="AN805"/>
  <c r="AM805"/>
  <c r="AL805"/>
  <c r="AK805"/>
  <c r="AJ805"/>
  <c r="AI805"/>
  <c r="AH805"/>
  <c r="AG805"/>
  <c r="AP804"/>
  <c r="AO804"/>
  <c r="AN804"/>
  <c r="AM804"/>
  <c r="AL804"/>
  <c r="AK804"/>
  <c r="AJ804"/>
  <c r="AI804"/>
  <c r="AH804"/>
  <c r="AG804"/>
  <c r="AP803"/>
  <c r="AO803"/>
  <c r="AN803"/>
  <c r="AM803"/>
  <c r="AL803"/>
  <c r="AK803"/>
  <c r="AJ803"/>
  <c r="AI803"/>
  <c r="AH803"/>
  <c r="AG803"/>
  <c r="AP802"/>
  <c r="AO802"/>
  <c r="AN802"/>
  <c r="AM802"/>
  <c r="AL802"/>
  <c r="AK802"/>
  <c r="AJ802"/>
  <c r="AI802"/>
  <c r="AH802"/>
  <c r="AG802"/>
  <c r="AP801"/>
  <c r="AO801"/>
  <c r="AN801"/>
  <c r="AM801"/>
  <c r="AL801"/>
  <c r="AK801"/>
  <c r="AJ801"/>
  <c r="AI801"/>
  <c r="AH801"/>
  <c r="AG801"/>
  <c r="AP800"/>
  <c r="AO800"/>
  <c r="AN800"/>
  <c r="AM800"/>
  <c r="AL800"/>
  <c r="AK800"/>
  <c r="AJ800"/>
  <c r="AI800"/>
  <c r="AH800"/>
  <c r="AG800"/>
  <c r="AP799"/>
  <c r="AO799"/>
  <c r="AN799"/>
  <c r="AM799"/>
  <c r="AL799"/>
  <c r="AK799"/>
  <c r="AJ799"/>
  <c r="AI799"/>
  <c r="AH799"/>
  <c r="AG799"/>
  <c r="AP798"/>
  <c r="AO798"/>
  <c r="AN798"/>
  <c r="AM798"/>
  <c r="AL798"/>
  <c r="AK798"/>
  <c r="AJ798"/>
  <c r="AI798"/>
  <c r="AH798"/>
  <c r="AG798"/>
  <c r="AP797"/>
  <c r="AO797"/>
  <c r="AN797"/>
  <c r="AM797"/>
  <c r="AL797"/>
  <c r="AK797"/>
  <c r="AJ797"/>
  <c r="AI797"/>
  <c r="AH797"/>
  <c r="AG797"/>
  <c r="AP796"/>
  <c r="AO796"/>
  <c r="AN796"/>
  <c r="AM796"/>
  <c r="AL796"/>
  <c r="AK796"/>
  <c r="AJ796"/>
  <c r="AI796"/>
  <c r="AH796"/>
  <c r="AG796"/>
  <c r="AP795"/>
  <c r="AO795"/>
  <c r="AN795"/>
  <c r="AM795"/>
  <c r="AL795"/>
  <c r="AK795"/>
  <c r="AJ795"/>
  <c r="AI795"/>
  <c r="AH795"/>
  <c r="AG795"/>
  <c r="AP794"/>
  <c r="AO794"/>
  <c r="AN794"/>
  <c r="AM794"/>
  <c r="AL794"/>
  <c r="AK794"/>
  <c r="AJ794"/>
  <c r="AI794"/>
  <c r="AH794"/>
  <c r="AG794"/>
  <c r="AP793"/>
  <c r="AO793"/>
  <c r="AN793"/>
  <c r="AM793"/>
  <c r="AL793"/>
  <c r="AK793"/>
  <c r="AJ793"/>
  <c r="AI793"/>
  <c r="AH793"/>
  <c r="AG793"/>
  <c r="AP792"/>
  <c r="AO792"/>
  <c r="AN792"/>
  <c r="AM792"/>
  <c r="AL792"/>
  <c r="AK792"/>
  <c r="AJ792"/>
  <c r="AI792"/>
  <c r="AH792"/>
  <c r="AG792"/>
  <c r="AP791"/>
  <c r="AO791"/>
  <c r="AN791"/>
  <c r="AM791"/>
  <c r="AL791"/>
  <c r="AK791"/>
  <c r="AJ791"/>
  <c r="AI791"/>
  <c r="AH791"/>
  <c r="AG791"/>
  <c r="AP790"/>
  <c r="AO790"/>
  <c r="AN790"/>
  <c r="AM790"/>
  <c r="AL790"/>
  <c r="AK790"/>
  <c r="AJ790"/>
  <c r="AI790"/>
  <c r="AH790"/>
  <c r="AG790"/>
  <c r="AP789"/>
  <c r="AO789"/>
  <c r="AN789"/>
  <c r="AM789"/>
  <c r="AL789"/>
  <c r="AK789"/>
  <c r="AJ789"/>
  <c r="AI789"/>
  <c r="AH789"/>
  <c r="AG789"/>
  <c r="AP788"/>
  <c r="AO788"/>
  <c r="AN788"/>
  <c r="AM788"/>
  <c r="AL788"/>
  <c r="AK788"/>
  <c r="AJ788"/>
  <c r="AI788"/>
  <c r="AH788"/>
  <c r="AG788"/>
  <c r="AP787"/>
  <c r="AO787"/>
  <c r="AN787"/>
  <c r="AM787"/>
  <c r="AL787"/>
  <c r="AK787"/>
  <c r="AJ787"/>
  <c r="AI787"/>
  <c r="AH787"/>
  <c r="AG787"/>
  <c r="AP786"/>
  <c r="AO786"/>
  <c r="AN786"/>
  <c r="AM786"/>
  <c r="AL786"/>
  <c r="AK786"/>
  <c r="AJ786"/>
  <c r="AI786"/>
  <c r="AH786"/>
  <c r="AG786"/>
  <c r="AP785"/>
  <c r="AO785"/>
  <c r="AN785"/>
  <c r="AM785"/>
  <c r="AL785"/>
  <c r="AK785"/>
  <c r="AJ785"/>
  <c r="AI785"/>
  <c r="AH785"/>
  <c r="AG785"/>
  <c r="AP784"/>
  <c r="AO784"/>
  <c r="AN784"/>
  <c r="AM784"/>
  <c r="AL784"/>
  <c r="AK784"/>
  <c r="AJ784"/>
  <c r="AI784"/>
  <c r="AH784"/>
  <c r="AG784"/>
  <c r="AP783"/>
  <c r="AO783"/>
  <c r="AN783"/>
  <c r="AM783"/>
  <c r="AL783"/>
  <c r="AK783"/>
  <c r="AJ783"/>
  <c r="AI783"/>
  <c r="AH783"/>
  <c r="AG783"/>
  <c r="AP782"/>
  <c r="AO782"/>
  <c r="AN782"/>
  <c r="AM782"/>
  <c r="AL782"/>
  <c r="AK782"/>
  <c r="AJ782"/>
  <c r="AI782"/>
  <c r="AH782"/>
  <c r="AG782"/>
  <c r="AP781"/>
  <c r="AO781"/>
  <c r="AN781"/>
  <c r="AM781"/>
  <c r="AL781"/>
  <c r="AK781"/>
  <c r="AJ781"/>
  <c r="AI781"/>
  <c r="AH781"/>
  <c r="AG781"/>
  <c r="AP780"/>
  <c r="AO780"/>
  <c r="AN780"/>
  <c r="AM780"/>
  <c r="AL780"/>
  <c r="AK780"/>
  <c r="AJ780"/>
  <c r="AI780"/>
  <c r="AH780"/>
  <c r="AG780"/>
  <c r="AP779"/>
  <c r="AO779"/>
  <c r="AN779"/>
  <c r="AM779"/>
  <c r="AL779"/>
  <c r="AK779"/>
  <c r="AJ779"/>
  <c r="AI779"/>
  <c r="AH779"/>
  <c r="AG779"/>
  <c r="AP778"/>
  <c r="AO778"/>
  <c r="AN778"/>
  <c r="AM778"/>
  <c r="AL778"/>
  <c r="AK778"/>
  <c r="AJ778"/>
  <c r="AI778"/>
  <c r="AH778"/>
  <c r="AG778"/>
  <c r="AP777"/>
  <c r="AO777"/>
  <c r="AN777"/>
  <c r="AM777"/>
  <c r="AL777"/>
  <c r="AK777"/>
  <c r="AJ777"/>
  <c r="AI777"/>
  <c r="AH777"/>
  <c r="AG777"/>
  <c r="AP776"/>
  <c r="AO776"/>
  <c r="AN776"/>
  <c r="AM776"/>
  <c r="AL776"/>
  <c r="AK776"/>
  <c r="AJ776"/>
  <c r="AI776"/>
  <c r="AH776"/>
  <c r="AG776"/>
  <c r="AP775"/>
  <c r="AO775"/>
  <c r="AN775"/>
  <c r="AM775"/>
  <c r="AL775"/>
  <c r="AK775"/>
  <c r="AJ775"/>
  <c r="AI775"/>
  <c r="AH775"/>
  <c r="AG775"/>
  <c r="AP774"/>
  <c r="AO774"/>
  <c r="AN774"/>
  <c r="AM774"/>
  <c r="AL774"/>
  <c r="AK774"/>
  <c r="AJ774"/>
  <c r="AI774"/>
  <c r="AH774"/>
  <c r="AG774"/>
  <c r="AP773"/>
  <c r="AO773"/>
  <c r="AN773"/>
  <c r="AM773"/>
  <c r="AL773"/>
  <c r="AK773"/>
  <c r="AJ773"/>
  <c r="AI773"/>
  <c r="AH773"/>
  <c r="AG773"/>
  <c r="AP772"/>
  <c r="AO772"/>
  <c r="AN772"/>
  <c r="AM772"/>
  <c r="AL772"/>
  <c r="AK772"/>
  <c r="AJ772"/>
  <c r="AI772"/>
  <c r="AH772"/>
  <c r="AG772"/>
  <c r="AP771"/>
  <c r="AO771"/>
  <c r="AN771"/>
  <c r="AM771"/>
  <c r="AL771"/>
  <c r="AK771"/>
  <c r="AJ771"/>
  <c r="AI771"/>
  <c r="AH771"/>
  <c r="AG771"/>
  <c r="AP770"/>
  <c r="AO770"/>
  <c r="AN770"/>
  <c r="AM770"/>
  <c r="AL770"/>
  <c r="AK770"/>
  <c r="AJ770"/>
  <c r="AI770"/>
  <c r="AH770"/>
  <c r="AG770"/>
  <c r="AP769"/>
  <c r="AO769"/>
  <c r="AN769"/>
  <c r="AM769"/>
  <c r="AL769"/>
  <c r="AK769"/>
  <c r="AJ769"/>
  <c r="AI769"/>
  <c r="AH769"/>
  <c r="AG769"/>
  <c r="AP768"/>
  <c r="AO768"/>
  <c r="AN768"/>
  <c r="AM768"/>
  <c r="AL768"/>
  <c r="AK768"/>
  <c r="AJ768"/>
  <c r="AI768"/>
  <c r="AH768"/>
  <c r="AG768"/>
  <c r="AP767"/>
  <c r="AO767"/>
  <c r="AN767"/>
  <c r="AM767"/>
  <c r="AL767"/>
  <c r="AK767"/>
  <c r="AJ767"/>
  <c r="AI767"/>
  <c r="AH767"/>
  <c r="AG767"/>
  <c r="AP766"/>
  <c r="AO766"/>
  <c r="AN766"/>
  <c r="AM766"/>
  <c r="AL766"/>
  <c r="AK766"/>
  <c r="AJ766"/>
  <c r="AI766"/>
  <c r="AH766"/>
  <c r="AG766"/>
  <c r="AP765"/>
  <c r="AO765"/>
  <c r="AN765"/>
  <c r="AM765"/>
  <c r="AL765"/>
  <c r="AK765"/>
  <c r="AJ765"/>
  <c r="AI765"/>
  <c r="AH765"/>
  <c r="AG765"/>
  <c r="AP764"/>
  <c r="AO764"/>
  <c r="AN764"/>
  <c r="AM764"/>
  <c r="AL764"/>
  <c r="AK764"/>
  <c r="AJ764"/>
  <c r="AI764"/>
  <c r="AH764"/>
  <c r="AG764"/>
  <c r="AP763"/>
  <c r="AO763"/>
  <c r="AN763"/>
  <c r="AM763"/>
  <c r="AL763"/>
  <c r="AK763"/>
  <c r="AJ763"/>
  <c r="AI763"/>
  <c r="AH763"/>
  <c r="AG763"/>
  <c r="AP762"/>
  <c r="AO762"/>
  <c r="AN762"/>
  <c r="AM762"/>
  <c r="AL762"/>
  <c r="AK762"/>
  <c r="AJ762"/>
  <c r="AI762"/>
  <c r="AH762"/>
  <c r="AG762"/>
  <c r="AP761"/>
  <c r="AO761"/>
  <c r="AN761"/>
  <c r="AM761"/>
  <c r="AL761"/>
  <c r="AK761"/>
  <c r="AJ761"/>
  <c r="AI761"/>
  <c r="AH761"/>
  <c r="AG761"/>
  <c r="AP760"/>
  <c r="AO760"/>
  <c r="AN760"/>
  <c r="AM760"/>
  <c r="AL760"/>
  <c r="AK760"/>
  <c r="AJ760"/>
  <c r="AI760"/>
  <c r="AH760"/>
  <c r="AG760"/>
  <c r="AP759"/>
  <c r="AO759"/>
  <c r="AN759"/>
  <c r="AM759"/>
  <c r="AL759"/>
  <c r="AK759"/>
  <c r="AJ759"/>
  <c r="AI759"/>
  <c r="AH759"/>
  <c r="AG759"/>
  <c r="AP758"/>
  <c r="AO758"/>
  <c r="AN758"/>
  <c r="AM758"/>
  <c r="AL758"/>
  <c r="AK758"/>
  <c r="AJ758"/>
  <c r="AI758"/>
  <c r="AH758"/>
  <c r="AG758"/>
  <c r="AP757"/>
  <c r="AO757"/>
  <c r="AN757"/>
  <c r="AM757"/>
  <c r="AL757"/>
  <c r="AK757"/>
  <c r="AJ757"/>
  <c r="AI757"/>
  <c r="AH757"/>
  <c r="AG757"/>
  <c r="AP756"/>
  <c r="AO756"/>
  <c r="AN756"/>
  <c r="AM756"/>
  <c r="AL756"/>
  <c r="AK756"/>
  <c r="AJ756"/>
  <c r="AI756"/>
  <c r="AH756"/>
  <c r="AG756"/>
  <c r="AP755"/>
  <c r="AO755"/>
  <c r="AN755"/>
  <c r="AM755"/>
  <c r="AL755"/>
  <c r="AK755"/>
  <c r="AJ755"/>
  <c r="AI755"/>
  <c r="AH755"/>
  <c r="AG755"/>
  <c r="AP754"/>
  <c r="AO754"/>
  <c r="AN754"/>
  <c r="AM754"/>
  <c r="AL754"/>
  <c r="AK754"/>
  <c r="AJ754"/>
  <c r="AI754"/>
  <c r="AH754"/>
  <c r="AG754"/>
  <c r="AP753"/>
  <c r="AO753"/>
  <c r="AN753"/>
  <c r="AM753"/>
  <c r="AL753"/>
  <c r="AK753"/>
  <c r="AJ753"/>
  <c r="AI753"/>
  <c r="AH753"/>
  <c r="AG753"/>
  <c r="AP752"/>
  <c r="AO752"/>
  <c r="AN752"/>
  <c r="AM752"/>
  <c r="AL752"/>
  <c r="AK752"/>
  <c r="AJ752"/>
  <c r="AI752"/>
  <c r="AH752"/>
  <c r="AG752"/>
  <c r="AP751"/>
  <c r="AO751"/>
  <c r="AN751"/>
  <c r="AM751"/>
  <c r="AL751"/>
  <c r="AK751"/>
  <c r="AJ751"/>
  <c r="AI751"/>
  <c r="AH751"/>
  <c r="AG751"/>
  <c r="AP750"/>
  <c r="AO750"/>
  <c r="AN750"/>
  <c r="AM750"/>
  <c r="AL750"/>
  <c r="AK750"/>
  <c r="AJ750"/>
  <c r="AI750"/>
  <c r="AH750"/>
  <c r="AG750"/>
  <c r="AP749"/>
  <c r="AO749"/>
  <c r="AN749"/>
  <c r="AM749"/>
  <c r="AL749"/>
  <c r="AK749"/>
  <c r="AJ749"/>
  <c r="AI749"/>
  <c r="AH749"/>
  <c r="AG749"/>
  <c r="AP748"/>
  <c r="AO748"/>
  <c r="AN748"/>
  <c r="AM748"/>
  <c r="AL748"/>
  <c r="AK748"/>
  <c r="AJ748"/>
  <c r="AI748"/>
  <c r="AH748"/>
  <c r="AG748"/>
  <c r="AP747"/>
  <c r="AO747"/>
  <c r="AN747"/>
  <c r="AM747"/>
  <c r="AL747"/>
  <c r="AK747"/>
  <c r="AJ747"/>
  <c r="AI747"/>
  <c r="AH747"/>
  <c r="AG747"/>
  <c r="AP746"/>
  <c r="AO746"/>
  <c r="AN746"/>
  <c r="AM746"/>
  <c r="AL746"/>
  <c r="AK746"/>
  <c r="AJ746"/>
  <c r="AI746"/>
  <c r="AH746"/>
  <c r="AG746"/>
  <c r="AP745"/>
  <c r="AO745"/>
  <c r="AN745"/>
  <c r="AM745"/>
  <c r="AL745"/>
  <c r="AK745"/>
  <c r="AJ745"/>
  <c r="AI745"/>
  <c r="AH745"/>
  <c r="AG745"/>
  <c r="AP744"/>
  <c r="AO744"/>
  <c r="AN744"/>
  <c r="AM744"/>
  <c r="AL744"/>
  <c r="AK744"/>
  <c r="AJ744"/>
  <c r="AI744"/>
  <c r="AH744"/>
  <c r="AG744"/>
  <c r="AP743"/>
  <c r="AO743"/>
  <c r="AN743"/>
  <c r="AM743"/>
  <c r="AL743"/>
  <c r="AK743"/>
  <c r="AJ743"/>
  <c r="AI743"/>
  <c r="AH743"/>
  <c r="AG743"/>
  <c r="AP742"/>
  <c r="AO742"/>
  <c r="AN742"/>
  <c r="AM742"/>
  <c r="AL742"/>
  <c r="AK742"/>
  <c r="AJ742"/>
  <c r="AI742"/>
  <c r="AH742"/>
  <c r="AG742"/>
  <c r="AP741"/>
  <c r="AO741"/>
  <c r="AN741"/>
  <c r="AM741"/>
  <c r="AL741"/>
  <c r="AK741"/>
  <c r="AJ741"/>
  <c r="AI741"/>
  <c r="AH741"/>
  <c r="AG741"/>
  <c r="AP740"/>
  <c r="AO740"/>
  <c r="AN740"/>
  <c r="AM740"/>
  <c r="AL740"/>
  <c r="AK740"/>
  <c r="AJ740"/>
  <c r="AI740"/>
  <c r="AH740"/>
  <c r="AG740"/>
  <c r="AP739"/>
  <c r="AO739"/>
  <c r="AN739"/>
  <c r="AM739"/>
  <c r="AL739"/>
  <c r="AK739"/>
  <c r="AJ739"/>
  <c r="AI739"/>
  <c r="AH739"/>
  <c r="AG739"/>
  <c r="AP738"/>
  <c r="AO738"/>
  <c r="AN738"/>
  <c r="AM738"/>
  <c r="AL738"/>
  <c r="AK738"/>
  <c r="AJ738"/>
  <c r="AI738"/>
  <c r="AH738"/>
  <c r="AG738"/>
  <c r="AP737"/>
  <c r="AO737"/>
  <c r="AN737"/>
  <c r="AM737"/>
  <c r="AL737"/>
  <c r="AK737"/>
  <c r="AJ737"/>
  <c r="AI737"/>
  <c r="AH737"/>
  <c r="AG737"/>
  <c r="AP736"/>
  <c r="AO736"/>
  <c r="AN736"/>
  <c r="AM736"/>
  <c r="AL736"/>
  <c r="AK736"/>
  <c r="AJ736"/>
  <c r="AI736"/>
  <c r="AH736"/>
  <c r="AG736"/>
  <c r="AP735"/>
  <c r="AO735"/>
  <c r="AN735"/>
  <c r="AM735"/>
  <c r="AL735"/>
  <c r="AK735"/>
  <c r="AJ735"/>
  <c r="AI735"/>
  <c r="AH735"/>
  <c r="AG735"/>
  <c r="AP734"/>
  <c r="AO734"/>
  <c r="AN734"/>
  <c r="AM734"/>
  <c r="AL734"/>
  <c r="AK734"/>
  <c r="AJ734"/>
  <c r="AI734"/>
  <c r="AH734"/>
  <c r="AG734"/>
  <c r="AP733"/>
  <c r="AO733"/>
  <c r="AN733"/>
  <c r="AM733"/>
  <c r="AL733"/>
  <c r="AK733"/>
  <c r="AJ733"/>
  <c r="AI733"/>
  <c r="AH733"/>
  <c r="AG733"/>
  <c r="AP732"/>
  <c r="AO732"/>
  <c r="AN732"/>
  <c r="AM732"/>
  <c r="AL732"/>
  <c r="AK732"/>
  <c r="AJ732"/>
  <c r="AI732"/>
  <c r="AH732"/>
  <c r="AG732"/>
  <c r="AP731"/>
  <c r="AO731"/>
  <c r="AN731"/>
  <c r="AM731"/>
  <c r="AL731"/>
  <c r="AK731"/>
  <c r="AJ731"/>
  <c r="AI731"/>
  <c r="AH731"/>
  <c r="AG731"/>
  <c r="AP730"/>
  <c r="AO730"/>
  <c r="AN730"/>
  <c r="AM730"/>
  <c r="AL730"/>
  <c r="AK730"/>
  <c r="AJ730"/>
  <c r="AI730"/>
  <c r="AH730"/>
  <c r="AG730"/>
  <c r="AP729"/>
  <c r="AO729"/>
  <c r="AN729"/>
  <c r="AM729"/>
  <c r="AL729"/>
  <c r="AK729"/>
  <c r="AJ729"/>
  <c r="AI729"/>
  <c r="AH729"/>
  <c r="AG729"/>
  <c r="AP728"/>
  <c r="AO728"/>
  <c r="AN728"/>
  <c r="AM728"/>
  <c r="AL728"/>
  <c r="AK728"/>
  <c r="AJ728"/>
  <c r="AI728"/>
  <c r="AH728"/>
  <c r="AG728"/>
  <c r="AP727"/>
  <c r="AO727"/>
  <c r="AN727"/>
  <c r="AM727"/>
  <c r="AL727"/>
  <c r="AK727"/>
  <c r="AJ727"/>
  <c r="AI727"/>
  <c r="AH727"/>
  <c r="AG727"/>
  <c r="AP726"/>
  <c r="AO726"/>
  <c r="AN726"/>
  <c r="AM726"/>
  <c r="AL726"/>
  <c r="AK726"/>
  <c r="AJ726"/>
  <c r="AI726"/>
  <c r="AH726"/>
  <c r="AG726"/>
  <c r="AP725"/>
  <c r="AO725"/>
  <c r="AN725"/>
  <c r="AM725"/>
  <c r="AL725"/>
  <c r="AK725"/>
  <c r="AJ725"/>
  <c r="AI725"/>
  <c r="AH725"/>
  <c r="AG725"/>
  <c r="AP724"/>
  <c r="AO724"/>
  <c r="AN724"/>
  <c r="AM724"/>
  <c r="AL724"/>
  <c r="AK724"/>
  <c r="AJ724"/>
  <c r="AI724"/>
  <c r="AH724"/>
  <c r="AG724"/>
  <c r="AP723"/>
  <c r="AO723"/>
  <c r="AN723"/>
  <c r="AM723"/>
  <c r="AL723"/>
  <c r="AK723"/>
  <c r="AJ723"/>
  <c r="AI723"/>
  <c r="AH723"/>
  <c r="AG723"/>
  <c r="AP722"/>
  <c r="AO722"/>
  <c r="AN722"/>
  <c r="AM722"/>
  <c r="AL722"/>
  <c r="AK722"/>
  <c r="AJ722"/>
  <c r="AI722"/>
  <c r="AH722"/>
  <c r="AG722"/>
  <c r="AP721"/>
  <c r="AO721"/>
  <c r="AN721"/>
  <c r="AM721"/>
  <c r="AL721"/>
  <c r="AK721"/>
  <c r="AJ721"/>
  <c r="AI721"/>
  <c r="AH721"/>
  <c r="AG721"/>
  <c r="AP720"/>
  <c r="AO720"/>
  <c r="AN720"/>
  <c r="AM720"/>
  <c r="AL720"/>
  <c r="AK720"/>
  <c r="AJ720"/>
  <c r="AI720"/>
  <c r="AH720"/>
  <c r="AG720"/>
  <c r="AP719"/>
  <c r="AO719"/>
  <c r="AN719"/>
  <c r="AM719"/>
  <c r="AL719"/>
  <c r="AK719"/>
  <c r="AJ719"/>
  <c r="AI719"/>
  <c r="AH719"/>
  <c r="AG719"/>
  <c r="AP718"/>
  <c r="AO718"/>
  <c r="AN718"/>
  <c r="AM718"/>
  <c r="AL718"/>
  <c r="AK718"/>
  <c r="AJ718"/>
  <c r="AI718"/>
  <c r="AH718"/>
  <c r="AG718"/>
  <c r="AP717"/>
  <c r="AO717"/>
  <c r="AN717"/>
  <c r="AM717"/>
  <c r="AL717"/>
  <c r="AK717"/>
  <c r="AJ717"/>
  <c r="AI717"/>
  <c r="AH717"/>
  <c r="AG717"/>
  <c r="AP716"/>
  <c r="AO716"/>
  <c r="AN716"/>
  <c r="AM716"/>
  <c r="AL716"/>
  <c r="AK716"/>
  <c r="AJ716"/>
  <c r="AI716"/>
  <c r="AH716"/>
  <c r="AG716"/>
  <c r="AP715"/>
  <c r="AO715"/>
  <c r="AN715"/>
  <c r="AM715"/>
  <c r="AL715"/>
  <c r="AK715"/>
  <c r="AJ715"/>
  <c r="AI715"/>
  <c r="AH715"/>
  <c r="AG715"/>
  <c r="AP714"/>
  <c r="AO714"/>
  <c r="AN714"/>
  <c r="AM714"/>
  <c r="AL714"/>
  <c r="AK714"/>
  <c r="AJ714"/>
  <c r="AI714"/>
  <c r="AH714"/>
  <c r="AG714"/>
  <c r="AP713"/>
  <c r="AO713"/>
  <c r="AN713"/>
  <c r="AM713"/>
  <c r="AL713"/>
  <c r="AK713"/>
  <c r="AJ713"/>
  <c r="AI713"/>
  <c r="AH713"/>
  <c r="AG713"/>
  <c r="AP712"/>
  <c r="AO712"/>
  <c r="AN712"/>
  <c r="AM712"/>
  <c r="AL712"/>
  <c r="AK712"/>
  <c r="AJ712"/>
  <c r="AI712"/>
  <c r="AH712"/>
  <c r="AG712"/>
  <c r="AP711"/>
  <c r="AO711"/>
  <c r="AN711"/>
  <c r="AM711"/>
  <c r="AL711"/>
  <c r="AK711"/>
  <c r="AJ711"/>
  <c r="AI711"/>
  <c r="AH711"/>
  <c r="AG711"/>
  <c r="AP710"/>
  <c r="AO710"/>
  <c r="AN710"/>
  <c r="AM710"/>
  <c r="AL710"/>
  <c r="AK710"/>
  <c r="AJ710"/>
  <c r="AI710"/>
  <c r="AH710"/>
  <c r="AG710"/>
  <c r="AP709"/>
  <c r="AO709"/>
  <c r="AN709"/>
  <c r="AM709"/>
  <c r="AL709"/>
  <c r="AK709"/>
  <c r="AJ709"/>
  <c r="AI709"/>
  <c r="AH709"/>
  <c r="AG709"/>
  <c r="AP708"/>
  <c r="AO708"/>
  <c r="AN708"/>
  <c r="AM708"/>
  <c r="AL708"/>
  <c r="AK708"/>
  <c r="AJ708"/>
  <c r="AI708"/>
  <c r="AH708"/>
  <c r="AG708"/>
  <c r="AP707"/>
  <c r="AO707"/>
  <c r="AN707"/>
  <c r="AM707"/>
  <c r="AL707"/>
  <c r="AK707"/>
  <c r="AJ707"/>
  <c r="AI707"/>
  <c r="AH707"/>
  <c r="AG707"/>
  <c r="AP706"/>
  <c r="AO706"/>
  <c r="AN706"/>
  <c r="AM706"/>
  <c r="AL706"/>
  <c r="AK706"/>
  <c r="AJ706"/>
  <c r="AI706"/>
  <c r="AH706"/>
  <c r="AG706"/>
  <c r="AP705"/>
  <c r="AO705"/>
  <c r="AN705"/>
  <c r="AM705"/>
  <c r="AL705"/>
  <c r="AK705"/>
  <c r="AJ705"/>
  <c r="AI705"/>
  <c r="AH705"/>
  <c r="AG705"/>
  <c r="AP704"/>
  <c r="AO704"/>
  <c r="AN704"/>
  <c r="AM704"/>
  <c r="AL704"/>
  <c r="AK704"/>
  <c r="AJ704"/>
  <c r="AI704"/>
  <c r="AH704"/>
  <c r="AG704"/>
  <c r="AP703"/>
  <c r="AO703"/>
  <c r="AN703"/>
  <c r="AM703"/>
  <c r="AL703"/>
  <c r="AK703"/>
  <c r="AJ703"/>
  <c r="AI703"/>
  <c r="AH703"/>
  <c r="AG703"/>
  <c r="AP702"/>
  <c r="AO702"/>
  <c r="AN702"/>
  <c r="AM702"/>
  <c r="AL702"/>
  <c r="AK702"/>
  <c r="AJ702"/>
  <c r="AI702"/>
  <c r="AH702"/>
  <c r="AG702"/>
  <c r="AP701"/>
  <c r="AO701"/>
  <c r="AN701"/>
  <c r="AM701"/>
  <c r="AL701"/>
  <c r="AK701"/>
  <c r="AJ701"/>
  <c r="AI701"/>
  <c r="AH701"/>
  <c r="AG701"/>
  <c r="AP700"/>
  <c r="AO700"/>
  <c r="AN700"/>
  <c r="AM700"/>
  <c r="AL700"/>
  <c r="AK700"/>
  <c r="AJ700"/>
  <c r="AI700"/>
  <c r="AH700"/>
  <c r="AG700"/>
  <c r="AP699"/>
  <c r="AO699"/>
  <c r="AN699"/>
  <c r="AM699"/>
  <c r="AL699"/>
  <c r="AK699"/>
  <c r="AJ699"/>
  <c r="AI699"/>
  <c r="AH699"/>
  <c r="AG699"/>
  <c r="AP698"/>
  <c r="AO698"/>
  <c r="AN698"/>
  <c r="AM698"/>
  <c r="AL698"/>
  <c r="AK698"/>
  <c r="AJ698"/>
  <c r="AI698"/>
  <c r="AH698"/>
  <c r="AG698"/>
  <c r="AP697"/>
  <c r="AO697"/>
  <c r="AN697"/>
  <c r="AM697"/>
  <c r="AL697"/>
  <c r="AK697"/>
  <c r="AJ697"/>
  <c r="AI697"/>
  <c r="AH697"/>
  <c r="AG697"/>
  <c r="AP696"/>
  <c r="AO696"/>
  <c r="AN696"/>
  <c r="AM696"/>
  <c r="AL696"/>
  <c r="AK696"/>
  <c r="AJ696"/>
  <c r="AI696"/>
  <c r="AH696"/>
  <c r="AG696"/>
  <c r="AP695"/>
  <c r="AO695"/>
  <c r="AN695"/>
  <c r="AM695"/>
  <c r="AL695"/>
  <c r="AK695"/>
  <c r="AJ695"/>
  <c r="AI695"/>
  <c r="AH695"/>
  <c r="AG695"/>
  <c r="AP694"/>
  <c r="AO694"/>
  <c r="AN694"/>
  <c r="AM694"/>
  <c r="AL694"/>
  <c r="AK694"/>
  <c r="AJ694"/>
  <c r="AI694"/>
  <c r="AH694"/>
  <c r="AG694"/>
  <c r="AP693"/>
  <c r="AO693"/>
  <c r="AN693"/>
  <c r="AM693"/>
  <c r="AL693"/>
  <c r="AK693"/>
  <c r="AJ693"/>
  <c r="AI693"/>
  <c r="AH693"/>
  <c r="AG693"/>
  <c r="AP692"/>
  <c r="AO692"/>
  <c r="AN692"/>
  <c r="AM692"/>
  <c r="AL692"/>
  <c r="AK692"/>
  <c r="AJ692"/>
  <c r="AI692"/>
  <c r="AH692"/>
  <c r="AG692"/>
  <c r="AP691"/>
  <c r="AO691"/>
  <c r="AN691"/>
  <c r="AM691"/>
  <c r="AL691"/>
  <c r="AK691"/>
  <c r="AJ691"/>
  <c r="AI691"/>
  <c r="AH691"/>
  <c r="AG691"/>
  <c r="AP690"/>
  <c r="AO690"/>
  <c r="AN690"/>
  <c r="AM690"/>
  <c r="AL690"/>
  <c r="AK690"/>
  <c r="AJ690"/>
  <c r="AI690"/>
  <c r="AH690"/>
  <c r="AG690"/>
  <c r="AP689"/>
  <c r="AO689"/>
  <c r="AN689"/>
  <c r="AM689"/>
  <c r="AL689"/>
  <c r="AK689"/>
  <c r="AJ689"/>
  <c r="AI689"/>
  <c r="AH689"/>
  <c r="AG689"/>
  <c r="AP688"/>
  <c r="AO688"/>
  <c r="AN688"/>
  <c r="AM688"/>
  <c r="AL688"/>
  <c r="AK688"/>
  <c r="AJ688"/>
  <c r="AI688"/>
  <c r="AH688"/>
  <c r="AG688"/>
  <c r="AP687"/>
  <c r="AO687"/>
  <c r="AN687"/>
  <c r="AM687"/>
  <c r="AL687"/>
  <c r="AK687"/>
  <c r="AJ687"/>
  <c r="AI687"/>
  <c r="AH687"/>
  <c r="AG687"/>
  <c r="AP686"/>
  <c r="AO686"/>
  <c r="AN686"/>
  <c r="AM686"/>
  <c r="AL686"/>
  <c r="AK686"/>
  <c r="AJ686"/>
  <c r="AI686"/>
  <c r="AH686"/>
  <c r="AG686"/>
  <c r="AP685"/>
  <c r="AO685"/>
  <c r="AN685"/>
  <c r="AM685"/>
  <c r="AL685"/>
  <c r="AK685"/>
  <c r="AJ685"/>
  <c r="AI685"/>
  <c r="AH685"/>
  <c r="AG685"/>
  <c r="AP684"/>
  <c r="AO684"/>
  <c r="AN684"/>
  <c r="AM684"/>
  <c r="AL684"/>
  <c r="AK684"/>
  <c r="AJ684"/>
  <c r="AI684"/>
  <c r="AH684"/>
  <c r="AG684"/>
  <c r="AP683"/>
  <c r="AO683"/>
  <c r="AN683"/>
  <c r="AM683"/>
  <c r="AL683"/>
  <c r="AK683"/>
  <c r="AJ683"/>
  <c r="AI683"/>
  <c r="AH683"/>
  <c r="AG683"/>
  <c r="AP682"/>
  <c r="AO682"/>
  <c r="AN682"/>
  <c r="AM682"/>
  <c r="AL682"/>
  <c r="AK682"/>
  <c r="AJ682"/>
  <c r="AI682"/>
  <c r="AH682"/>
  <c r="AG682"/>
  <c r="AP681"/>
  <c r="AO681"/>
  <c r="AN681"/>
  <c r="AM681"/>
  <c r="AL681"/>
  <c r="AK681"/>
  <c r="AJ681"/>
  <c r="AI681"/>
  <c r="AH681"/>
  <c r="AG681"/>
  <c r="AP680"/>
  <c r="AO680"/>
  <c r="AN680"/>
  <c r="AM680"/>
  <c r="AL680"/>
  <c r="AK680"/>
  <c r="AJ680"/>
  <c r="AI680"/>
  <c r="AH680"/>
  <c r="AG680"/>
  <c r="AP679"/>
  <c r="AO679"/>
  <c r="AN679"/>
  <c r="AM679"/>
  <c r="AL679"/>
  <c r="AK679"/>
  <c r="AJ679"/>
  <c r="AI679"/>
  <c r="AH679"/>
  <c r="AG679"/>
  <c r="AP678"/>
  <c r="AO678"/>
  <c r="AN678"/>
  <c r="AM678"/>
  <c r="AL678"/>
  <c r="AK678"/>
  <c r="AJ678"/>
  <c r="AI678"/>
  <c r="AH678"/>
  <c r="AG678"/>
  <c r="AP677"/>
  <c r="AO677"/>
  <c r="AN677"/>
  <c r="AM677"/>
  <c r="AL677"/>
  <c r="AK677"/>
  <c r="AJ677"/>
  <c r="AI677"/>
  <c r="AH677"/>
  <c r="AG677"/>
  <c r="AP676"/>
  <c r="AO676"/>
  <c r="AN676"/>
  <c r="AM676"/>
  <c r="AL676"/>
  <c r="AK676"/>
  <c r="AJ676"/>
  <c r="AI676"/>
  <c r="AH676"/>
  <c r="AG676"/>
  <c r="AP675"/>
  <c r="AO675"/>
  <c r="AN675"/>
  <c r="AM675"/>
  <c r="AL675"/>
  <c r="AK675"/>
  <c r="AJ675"/>
  <c r="AI675"/>
  <c r="AH675"/>
  <c r="AG675"/>
  <c r="AP674"/>
  <c r="AO674"/>
  <c r="AN674"/>
  <c r="AM674"/>
  <c r="AL674"/>
  <c r="AK674"/>
  <c r="AJ674"/>
  <c r="AI674"/>
  <c r="AH674"/>
  <c r="AG674"/>
  <c r="AP673"/>
  <c r="AO673"/>
  <c r="AN673"/>
  <c r="AM673"/>
  <c r="AL673"/>
  <c r="AK673"/>
  <c r="AJ673"/>
  <c r="AI673"/>
  <c r="AH673"/>
  <c r="AG673"/>
  <c r="AP672"/>
  <c r="AO672"/>
  <c r="AN672"/>
  <c r="AM672"/>
  <c r="AL672"/>
  <c r="AK672"/>
  <c r="AJ672"/>
  <c r="AI672"/>
  <c r="AH672"/>
  <c r="AG672"/>
  <c r="AP671"/>
  <c r="AO671"/>
  <c r="AN671"/>
  <c r="AM671"/>
  <c r="AL671"/>
  <c r="AK671"/>
  <c r="AJ671"/>
  <c r="AI671"/>
  <c r="AH671"/>
  <c r="AG671"/>
  <c r="AP670"/>
  <c r="AO670"/>
  <c r="AN670"/>
  <c r="AM670"/>
  <c r="AL670"/>
  <c r="AK670"/>
  <c r="AJ670"/>
  <c r="AI670"/>
  <c r="AH670"/>
  <c r="AG670"/>
  <c r="AP669"/>
  <c r="AO669"/>
  <c r="AN669"/>
  <c r="AM669"/>
  <c r="AL669"/>
  <c r="AK669"/>
  <c r="AJ669"/>
  <c r="AI669"/>
  <c r="AH669"/>
  <c r="AG669"/>
  <c r="AP668"/>
  <c r="AO668"/>
  <c r="AN668"/>
  <c r="AM668"/>
  <c r="AL668"/>
  <c r="AK668"/>
  <c r="AJ668"/>
  <c r="AI668"/>
  <c r="AH668"/>
  <c r="AG668"/>
  <c r="AP667"/>
  <c r="AO667"/>
  <c r="AN667"/>
  <c r="AM667"/>
  <c r="AL667"/>
  <c r="AK667"/>
  <c r="AJ667"/>
  <c r="AI667"/>
  <c r="AH667"/>
  <c r="AG667"/>
  <c r="AP666"/>
  <c r="AO666"/>
  <c r="AN666"/>
  <c r="AM666"/>
  <c r="AL666"/>
  <c r="AK666"/>
  <c r="AJ666"/>
  <c r="AI666"/>
  <c r="AH666"/>
  <c r="AG666"/>
  <c r="AP665"/>
  <c r="AO665"/>
  <c r="AN665"/>
  <c r="AM665"/>
  <c r="AL665"/>
  <c r="AK665"/>
  <c r="AJ665"/>
  <c r="AI665"/>
  <c r="AH665"/>
  <c r="AG665"/>
  <c r="AP664"/>
  <c r="AO664"/>
  <c r="AN664"/>
  <c r="AM664"/>
  <c r="AL664"/>
  <c r="AK664"/>
  <c r="AJ664"/>
  <c r="AI664"/>
  <c r="AH664"/>
  <c r="AG664"/>
  <c r="AP663"/>
  <c r="AO663"/>
  <c r="AN663"/>
  <c r="AM663"/>
  <c r="AL663"/>
  <c r="AK663"/>
  <c r="AJ663"/>
  <c r="AI663"/>
  <c r="AH663"/>
  <c r="AG663"/>
  <c r="AP662"/>
  <c r="AO662"/>
  <c r="AN662"/>
  <c r="AM662"/>
  <c r="AL662"/>
  <c r="AK662"/>
  <c r="AJ662"/>
  <c r="AI662"/>
  <c r="AH662"/>
  <c r="AG662"/>
  <c r="AP661"/>
  <c r="AO661"/>
  <c r="AN661"/>
  <c r="AM661"/>
  <c r="AL661"/>
  <c r="AK661"/>
  <c r="AJ661"/>
  <c r="AI661"/>
  <c r="AH661"/>
  <c r="AG661"/>
  <c r="AP660"/>
  <c r="AO660"/>
  <c r="AN660"/>
  <c r="AM660"/>
  <c r="AL660"/>
  <c r="AK660"/>
  <c r="AJ660"/>
  <c r="AI660"/>
  <c r="AH660"/>
  <c r="AG660"/>
  <c r="AP659"/>
  <c r="AO659"/>
  <c r="AN659"/>
  <c r="AM659"/>
  <c r="AL659"/>
  <c r="AK659"/>
  <c r="AJ659"/>
  <c r="AI659"/>
  <c r="AH659"/>
  <c r="AG659"/>
  <c r="AP658"/>
  <c r="AO658"/>
  <c r="AN658"/>
  <c r="AM658"/>
  <c r="AL658"/>
  <c r="AK658"/>
  <c r="AJ658"/>
  <c r="AI658"/>
  <c r="AH658"/>
  <c r="AG658"/>
  <c r="AP657"/>
  <c r="AO657"/>
  <c r="AN657"/>
  <c r="AM657"/>
  <c r="AL657"/>
  <c r="AK657"/>
  <c r="AJ657"/>
  <c r="AI657"/>
  <c r="AH657"/>
  <c r="AG657"/>
  <c r="AP656"/>
  <c r="AO656"/>
  <c r="AN656"/>
  <c r="AM656"/>
  <c r="AL656"/>
  <c r="AK656"/>
  <c r="AJ656"/>
  <c r="AI656"/>
  <c r="AH656"/>
  <c r="AG656"/>
  <c r="AP655"/>
  <c r="AO655"/>
  <c r="AN655"/>
  <c r="AM655"/>
  <c r="AL655"/>
  <c r="AK655"/>
  <c r="AJ655"/>
  <c r="AI655"/>
  <c r="AH655"/>
  <c r="AG655"/>
  <c r="AP654"/>
  <c r="AO654"/>
  <c r="AN654"/>
  <c r="AM654"/>
  <c r="AL654"/>
  <c r="AK654"/>
  <c r="AJ654"/>
  <c r="AI654"/>
  <c r="AH654"/>
  <c r="AG654"/>
  <c r="AP653"/>
  <c r="AO653"/>
  <c r="AN653"/>
  <c r="AM653"/>
  <c r="AL653"/>
  <c r="AK653"/>
  <c r="AJ653"/>
  <c r="AI653"/>
  <c r="AH653"/>
  <c r="AG653"/>
  <c r="AP652"/>
  <c r="AO652"/>
  <c r="AN652"/>
  <c r="AM652"/>
  <c r="AL652"/>
  <c r="AK652"/>
  <c r="AJ652"/>
  <c r="AI652"/>
  <c r="AH652"/>
  <c r="AG652"/>
  <c r="AP651"/>
  <c r="AO651"/>
  <c r="AN651"/>
  <c r="AM651"/>
  <c r="AL651"/>
  <c r="AK651"/>
  <c r="AJ651"/>
  <c r="AI651"/>
  <c r="AH651"/>
  <c r="AG651"/>
  <c r="AP650"/>
  <c r="AO650"/>
  <c r="AN650"/>
  <c r="AM650"/>
  <c r="AL650"/>
  <c r="AK650"/>
  <c r="AJ650"/>
  <c r="AI650"/>
  <c r="AH650"/>
  <c r="AG650"/>
  <c r="AP649"/>
  <c r="AO649"/>
  <c r="AN649"/>
  <c r="AM649"/>
  <c r="AL649"/>
  <c r="AK649"/>
  <c r="AJ649"/>
  <c r="AI649"/>
  <c r="AH649"/>
  <c r="AG649"/>
  <c r="AP648"/>
  <c r="AO648"/>
  <c r="AN648"/>
  <c r="AM648"/>
  <c r="AL648"/>
  <c r="AK648"/>
  <c r="AJ648"/>
  <c r="AI648"/>
  <c r="AH648"/>
  <c r="AG648"/>
  <c r="AP647"/>
  <c r="AO647"/>
  <c r="AN647"/>
  <c r="AM647"/>
  <c r="AL647"/>
  <c r="AK647"/>
  <c r="AJ647"/>
  <c r="AI647"/>
  <c r="AH647"/>
  <c r="AG647"/>
  <c r="AP646"/>
  <c r="AO646"/>
  <c r="AN646"/>
  <c r="AM646"/>
  <c r="AL646"/>
  <c r="AK646"/>
  <c r="AJ646"/>
  <c r="AI646"/>
  <c r="AH646"/>
  <c r="AG646"/>
  <c r="AP645"/>
  <c r="AO645"/>
  <c r="AN645"/>
  <c r="AM645"/>
  <c r="AL645"/>
  <c r="AK645"/>
  <c r="AJ645"/>
  <c r="AI645"/>
  <c r="AH645"/>
  <c r="AG645"/>
  <c r="AP644"/>
  <c r="AO644"/>
  <c r="AN644"/>
  <c r="AM644"/>
  <c r="AL644"/>
  <c r="AK644"/>
  <c r="AJ644"/>
  <c r="AI644"/>
  <c r="AH644"/>
  <c r="AG644"/>
  <c r="AP643"/>
  <c r="AO643"/>
  <c r="AN643"/>
  <c r="AM643"/>
  <c r="AL643"/>
  <c r="AK643"/>
  <c r="AJ643"/>
  <c r="AI643"/>
  <c r="AH643"/>
  <c r="AG643"/>
  <c r="AP642"/>
  <c r="AO642"/>
  <c r="AN642"/>
  <c r="AM642"/>
  <c r="AL642"/>
  <c r="AK642"/>
  <c r="AJ642"/>
  <c r="AI642"/>
  <c r="AH642"/>
  <c r="AG642"/>
  <c r="AP641"/>
  <c r="AO641"/>
  <c r="AN641"/>
  <c r="AM641"/>
  <c r="AL641"/>
  <c r="AK641"/>
  <c r="AJ641"/>
  <c r="AI641"/>
  <c r="AH641"/>
  <c r="AG641"/>
  <c r="AP640"/>
  <c r="AO640"/>
  <c r="AN640"/>
  <c r="AM640"/>
  <c r="AL640"/>
  <c r="AK640"/>
  <c r="AJ640"/>
  <c r="AI640"/>
  <c r="AH640"/>
  <c r="AG640"/>
  <c r="AP639"/>
  <c r="AO639"/>
  <c r="AN639"/>
  <c r="AM639"/>
  <c r="AL639"/>
  <c r="AK639"/>
  <c r="AJ639"/>
  <c r="AI639"/>
  <c r="AH639"/>
  <c r="AG639"/>
  <c r="AP638"/>
  <c r="AO638"/>
  <c r="AN638"/>
  <c r="AM638"/>
  <c r="AL638"/>
  <c r="AK638"/>
  <c r="AJ638"/>
  <c r="AI638"/>
  <c r="AH638"/>
  <c r="AG638"/>
  <c r="AP637"/>
  <c r="AO637"/>
  <c r="AN637"/>
  <c r="AM637"/>
  <c r="AL637"/>
  <c r="AK637"/>
  <c r="AJ637"/>
  <c r="AI637"/>
  <c r="AH637"/>
  <c r="AG637"/>
  <c r="AP636"/>
  <c r="AO636"/>
  <c r="AN636"/>
  <c r="AM636"/>
  <c r="AL636"/>
  <c r="AK636"/>
  <c r="AJ636"/>
  <c r="AI636"/>
  <c r="AH636"/>
  <c r="AG636"/>
  <c r="AP635"/>
  <c r="AO635"/>
  <c r="AN635"/>
  <c r="AM635"/>
  <c r="AL635"/>
  <c r="AK635"/>
  <c r="AJ635"/>
  <c r="AI635"/>
  <c r="AH635"/>
  <c r="AG635"/>
  <c r="AP634"/>
  <c r="AO634"/>
  <c r="AN634"/>
  <c r="AM634"/>
  <c r="AL634"/>
  <c r="AK634"/>
  <c r="AJ634"/>
  <c r="AI634"/>
  <c r="AH634"/>
  <c r="AG634"/>
  <c r="AP633"/>
  <c r="AO633"/>
  <c r="AN633"/>
  <c r="AM633"/>
  <c r="AL633"/>
  <c r="AK633"/>
  <c r="AJ633"/>
  <c r="AI633"/>
  <c r="AH633"/>
  <c r="AG633"/>
  <c r="AP632"/>
  <c r="AO632"/>
  <c r="AN632"/>
  <c r="AM632"/>
  <c r="AL632"/>
  <c r="AK632"/>
  <c r="AJ632"/>
  <c r="AI632"/>
  <c r="AH632"/>
  <c r="AG632"/>
  <c r="AP631"/>
  <c r="AO631"/>
  <c r="AN631"/>
  <c r="AM631"/>
  <c r="AL631"/>
  <c r="AK631"/>
  <c r="AJ631"/>
  <c r="AI631"/>
  <c r="AH631"/>
  <c r="AG631"/>
  <c r="AP630"/>
  <c r="AO630"/>
  <c r="AN630"/>
  <c r="AM630"/>
  <c r="AL630"/>
  <c r="AK630"/>
  <c r="AJ630"/>
  <c r="AI630"/>
  <c r="AH630"/>
  <c r="AG630"/>
  <c r="AP629"/>
  <c r="AO629"/>
  <c r="AN629"/>
  <c r="AM629"/>
  <c r="AL629"/>
  <c r="AK629"/>
  <c r="AJ629"/>
  <c r="AI629"/>
  <c r="AH629"/>
  <c r="AG629"/>
  <c r="AP628"/>
  <c r="AO628"/>
  <c r="AN628"/>
  <c r="AM628"/>
  <c r="AL628"/>
  <c r="AK628"/>
  <c r="AJ628"/>
  <c r="AI628"/>
  <c r="AH628"/>
  <c r="AG628"/>
  <c r="AP627"/>
  <c r="AO627"/>
  <c r="AN627"/>
  <c r="AM627"/>
  <c r="AL627"/>
  <c r="AK627"/>
  <c r="AJ627"/>
  <c r="AI627"/>
  <c r="AH627"/>
  <c r="AG627"/>
  <c r="AP626"/>
  <c r="AO626"/>
  <c r="AN626"/>
  <c r="AM626"/>
  <c r="AL626"/>
  <c r="AK626"/>
  <c r="AJ626"/>
  <c r="AI626"/>
  <c r="AH626"/>
  <c r="AG626"/>
  <c r="AP625"/>
  <c r="AO625"/>
  <c r="AN625"/>
  <c r="AM625"/>
  <c r="AL625"/>
  <c r="AK625"/>
  <c r="AJ625"/>
  <c r="AI625"/>
  <c r="AH625"/>
  <c r="AG625"/>
  <c r="AP624"/>
  <c r="AO624"/>
  <c r="AN624"/>
  <c r="AM624"/>
  <c r="AL624"/>
  <c r="AK624"/>
  <c r="AJ624"/>
  <c r="AI624"/>
  <c r="AH624"/>
  <c r="AG624"/>
  <c r="AP623"/>
  <c r="AO623"/>
  <c r="AN623"/>
  <c r="AM623"/>
  <c r="AL623"/>
  <c r="AK623"/>
  <c r="AJ623"/>
  <c r="AI623"/>
  <c r="AH623"/>
  <c r="AG623"/>
  <c r="AP622"/>
  <c r="AO622"/>
  <c r="AN622"/>
  <c r="AM622"/>
  <c r="AL622"/>
  <c r="AK622"/>
  <c r="AJ622"/>
  <c r="AI622"/>
  <c r="AH622"/>
  <c r="AG622"/>
  <c r="AP621"/>
  <c r="AO621"/>
  <c r="AN621"/>
  <c r="AM621"/>
  <c r="AL621"/>
  <c r="AK621"/>
  <c r="AJ621"/>
  <c r="AI621"/>
  <c r="AH621"/>
  <c r="AG621"/>
  <c r="AP620"/>
  <c r="AO620"/>
  <c r="AN620"/>
  <c r="AM620"/>
  <c r="AL620"/>
  <c r="AK620"/>
  <c r="AJ620"/>
  <c r="AI620"/>
  <c r="AH620"/>
  <c r="AG620"/>
  <c r="AP619"/>
  <c r="AO619"/>
  <c r="AN619"/>
  <c r="AM619"/>
  <c r="AL619"/>
  <c r="AK619"/>
  <c r="AJ619"/>
  <c r="AI619"/>
  <c r="AH619"/>
  <c r="AG619"/>
  <c r="AP618"/>
  <c r="AO618"/>
  <c r="AN618"/>
  <c r="AM618"/>
  <c r="AL618"/>
  <c r="AK618"/>
  <c r="AJ618"/>
  <c r="AI618"/>
  <c r="AH618"/>
  <c r="AG618"/>
  <c r="AP617"/>
  <c r="AO617"/>
  <c r="AN617"/>
  <c r="AM617"/>
  <c r="AL617"/>
  <c r="AK617"/>
  <c r="AJ617"/>
  <c r="AI617"/>
  <c r="AH617"/>
  <c r="AG617"/>
  <c r="AP616"/>
  <c r="AO616"/>
  <c r="AN616"/>
  <c r="AM616"/>
  <c r="AL616"/>
  <c r="AK616"/>
  <c r="AJ616"/>
  <c r="AI616"/>
  <c r="AH616"/>
  <c r="AG616"/>
  <c r="AP615"/>
  <c r="AO615"/>
  <c r="AN615"/>
  <c r="AM615"/>
  <c r="AL615"/>
  <c r="AK615"/>
  <c r="AJ615"/>
  <c r="AI615"/>
  <c r="AH615"/>
  <c r="AG615"/>
  <c r="AP614"/>
  <c r="AO614"/>
  <c r="AN614"/>
  <c r="AM614"/>
  <c r="AL614"/>
  <c r="AK614"/>
  <c r="AJ614"/>
  <c r="AI614"/>
  <c r="AH614"/>
  <c r="AG614"/>
  <c r="AP613"/>
  <c r="AO613"/>
  <c r="AN613"/>
  <c r="AM613"/>
  <c r="AL613"/>
  <c r="AK613"/>
  <c r="AJ613"/>
  <c r="AI613"/>
  <c r="AH613"/>
  <c r="AG613"/>
  <c r="AP612"/>
  <c r="AO612"/>
  <c r="AN612"/>
  <c r="AM612"/>
  <c r="AL612"/>
  <c r="AK612"/>
  <c r="AJ612"/>
  <c r="AI612"/>
  <c r="AH612"/>
  <c r="AG612"/>
  <c r="AP611"/>
  <c r="AO611"/>
  <c r="AN611"/>
  <c r="AM611"/>
  <c r="AL611"/>
  <c r="AK611"/>
  <c r="AJ611"/>
  <c r="AI611"/>
  <c r="AH611"/>
  <c r="AG611"/>
  <c r="AP610"/>
  <c r="AO610"/>
  <c r="AN610"/>
  <c r="AM610"/>
  <c r="AL610"/>
  <c r="AK610"/>
  <c r="AJ610"/>
  <c r="AI610"/>
  <c r="AH610"/>
  <c r="AG610"/>
  <c r="AP609"/>
  <c r="AO609"/>
  <c r="AN609"/>
  <c r="AM609"/>
  <c r="AL609"/>
  <c r="AK609"/>
  <c r="AJ609"/>
  <c r="AI609"/>
  <c r="AH609"/>
  <c r="AG609"/>
  <c r="AP608"/>
  <c r="AO608"/>
  <c r="AN608"/>
  <c r="AM608"/>
  <c r="AL608"/>
  <c r="AK608"/>
  <c r="AJ608"/>
  <c r="AI608"/>
  <c r="AH608"/>
  <c r="AG608"/>
  <c r="AP607"/>
  <c r="AO607"/>
  <c r="AN607"/>
  <c r="AM607"/>
  <c r="AL607"/>
  <c r="AK607"/>
  <c r="AJ607"/>
  <c r="AI607"/>
  <c r="AH607"/>
  <c r="AG607"/>
  <c r="AP606"/>
  <c r="AO606"/>
  <c r="AN606"/>
  <c r="AM606"/>
  <c r="AL606"/>
  <c r="AK606"/>
  <c r="AJ606"/>
  <c r="AI606"/>
  <c r="AH606"/>
  <c r="AG606"/>
  <c r="AP605"/>
  <c r="AO605"/>
  <c r="AN605"/>
  <c r="AM605"/>
  <c r="AL605"/>
  <c r="AK605"/>
  <c r="AJ605"/>
  <c r="AI605"/>
  <c r="AH605"/>
  <c r="AG605"/>
  <c r="AP604"/>
  <c r="AO604"/>
  <c r="AN604"/>
  <c r="AM604"/>
  <c r="AL604"/>
  <c r="AK604"/>
  <c r="AJ604"/>
  <c r="AI604"/>
  <c r="AH604"/>
  <c r="AG604"/>
  <c r="AP603"/>
  <c r="AO603"/>
  <c r="AN603"/>
  <c r="AM603"/>
  <c r="AL603"/>
  <c r="AK603"/>
  <c r="AJ603"/>
  <c r="AI603"/>
  <c r="AH603"/>
  <c r="AG603"/>
  <c r="AP602"/>
  <c r="AO602"/>
  <c r="AN602"/>
  <c r="AM602"/>
  <c r="AL602"/>
  <c r="AK602"/>
  <c r="AJ602"/>
  <c r="AI602"/>
  <c r="AH602"/>
  <c r="AG602"/>
  <c r="AP601"/>
  <c r="AO601"/>
  <c r="AN601"/>
  <c r="AM601"/>
  <c r="AL601"/>
  <c r="AK601"/>
  <c r="AJ601"/>
  <c r="AI601"/>
  <c r="AH601"/>
  <c r="AG601"/>
  <c r="AP600"/>
  <c r="AO600"/>
  <c r="AN600"/>
  <c r="AM600"/>
  <c r="AL600"/>
  <c r="AK600"/>
  <c r="AJ600"/>
  <c r="AI600"/>
  <c r="AH600"/>
  <c r="AG600"/>
  <c r="AP599"/>
  <c r="AO599"/>
  <c r="AN599"/>
  <c r="AM599"/>
  <c r="AL599"/>
  <c r="AK599"/>
  <c r="AJ599"/>
  <c r="AI599"/>
  <c r="AH599"/>
  <c r="AG599"/>
  <c r="AP598"/>
  <c r="AO598"/>
  <c r="AN598"/>
  <c r="AM598"/>
  <c r="AL598"/>
  <c r="AK598"/>
  <c r="AJ598"/>
  <c r="AI598"/>
  <c r="AH598"/>
  <c r="AG598"/>
  <c r="AP597"/>
  <c r="AO597"/>
  <c r="AN597"/>
  <c r="AM597"/>
  <c r="AL597"/>
  <c r="AK597"/>
  <c r="AJ597"/>
  <c r="AI597"/>
  <c r="AH597"/>
  <c r="AG597"/>
  <c r="AP596"/>
  <c r="AO596"/>
  <c r="AN596"/>
  <c r="AM596"/>
  <c r="AL596"/>
  <c r="AK596"/>
  <c r="AJ596"/>
  <c r="AI596"/>
  <c r="AH596"/>
  <c r="AG596"/>
  <c r="AP595"/>
  <c r="AO595"/>
  <c r="AN595"/>
  <c r="AM595"/>
  <c r="AL595"/>
  <c r="AK595"/>
  <c r="AJ595"/>
  <c r="AI595"/>
  <c r="AH595"/>
  <c r="AG595"/>
  <c r="AP594"/>
  <c r="AO594"/>
  <c r="AN594"/>
  <c r="AM594"/>
  <c r="AL594"/>
  <c r="AK594"/>
  <c r="AJ594"/>
  <c r="AI594"/>
  <c r="AH594"/>
  <c r="AG594"/>
  <c r="AP593"/>
  <c r="AO593"/>
  <c r="AN593"/>
  <c r="AM593"/>
  <c r="AL593"/>
  <c r="AK593"/>
  <c r="AJ593"/>
  <c r="AI593"/>
  <c r="AH593"/>
  <c r="AG593"/>
  <c r="AP592"/>
  <c r="AO592"/>
  <c r="AN592"/>
  <c r="AM592"/>
  <c r="AL592"/>
  <c r="AK592"/>
  <c r="AJ592"/>
  <c r="AI592"/>
  <c r="AH592"/>
  <c r="AG592"/>
  <c r="AP591"/>
  <c r="AO591"/>
  <c r="AN591"/>
  <c r="AM591"/>
  <c r="AL591"/>
  <c r="AK591"/>
  <c r="AJ591"/>
  <c r="AI591"/>
  <c r="AH591"/>
  <c r="AG591"/>
  <c r="AP590"/>
  <c r="AO590"/>
  <c r="AN590"/>
  <c r="AM590"/>
  <c r="AL590"/>
  <c r="AK590"/>
  <c r="AJ590"/>
  <c r="AI590"/>
  <c r="AH590"/>
  <c r="AG590"/>
  <c r="AP589"/>
  <c r="AO589"/>
  <c r="AN589"/>
  <c r="AM589"/>
  <c r="AL589"/>
  <c r="AK589"/>
  <c r="AJ589"/>
  <c r="AI589"/>
  <c r="AH589"/>
  <c r="AG589"/>
  <c r="AP588"/>
  <c r="AO588"/>
  <c r="AN588"/>
  <c r="AM588"/>
  <c r="AL588"/>
  <c r="AK588"/>
  <c r="AJ588"/>
  <c r="AI588"/>
  <c r="AH588"/>
  <c r="AG588"/>
  <c r="AP587"/>
  <c r="AO587"/>
  <c r="AN587"/>
  <c r="AM587"/>
  <c r="AL587"/>
  <c r="AK587"/>
  <c r="AJ587"/>
  <c r="AI587"/>
  <c r="AH587"/>
  <c r="AG587"/>
  <c r="AP586"/>
  <c r="AO586"/>
  <c r="AN586"/>
  <c r="AM586"/>
  <c r="AL586"/>
  <c r="AK586"/>
  <c r="AJ586"/>
  <c r="AI586"/>
  <c r="AH586"/>
  <c r="AG586"/>
  <c r="AP585"/>
  <c r="AO585"/>
  <c r="AN585"/>
  <c r="AM585"/>
  <c r="AL585"/>
  <c r="AK585"/>
  <c r="AJ585"/>
  <c r="AI585"/>
  <c r="AH585"/>
  <c r="AG585"/>
  <c r="AP584"/>
  <c r="AO584"/>
  <c r="AN584"/>
  <c r="AM584"/>
  <c r="AL584"/>
  <c r="AK584"/>
  <c r="AJ584"/>
  <c r="AI584"/>
  <c r="AH584"/>
  <c r="AG584"/>
  <c r="AP583"/>
  <c r="AO583"/>
  <c r="AN583"/>
  <c r="AM583"/>
  <c r="AL583"/>
  <c r="AK583"/>
  <c r="AJ583"/>
  <c r="AI583"/>
  <c r="AH583"/>
  <c r="AG583"/>
  <c r="AP582"/>
  <c r="AO582"/>
  <c r="AN582"/>
  <c r="AM582"/>
  <c r="AL582"/>
  <c r="AK582"/>
  <c r="AJ582"/>
  <c r="AI582"/>
  <c r="AH582"/>
  <c r="AG582"/>
  <c r="AP581"/>
  <c r="AO581"/>
  <c r="AN581"/>
  <c r="AM581"/>
  <c r="AL581"/>
  <c r="AK581"/>
  <c r="AJ581"/>
  <c r="AI581"/>
  <c r="AH581"/>
  <c r="AG581"/>
  <c r="AP580"/>
  <c r="AO580"/>
  <c r="AN580"/>
  <c r="AM580"/>
  <c r="AL580"/>
  <c r="AK580"/>
  <c r="AJ580"/>
  <c r="AI580"/>
  <c r="AH580"/>
  <c r="AG580"/>
  <c r="AP579"/>
  <c r="AO579"/>
  <c r="AN579"/>
  <c r="AM579"/>
  <c r="AL579"/>
  <c r="AK579"/>
  <c r="AJ579"/>
  <c r="AI579"/>
  <c r="AH579"/>
  <c r="AG579"/>
  <c r="AP578"/>
  <c r="AO578"/>
  <c r="AN578"/>
  <c r="AM578"/>
  <c r="AL578"/>
  <c r="AK578"/>
  <c r="AJ578"/>
  <c r="AI578"/>
  <c r="AH578"/>
  <c r="AG578"/>
  <c r="AP577"/>
  <c r="AO577"/>
  <c r="AN577"/>
  <c r="AM577"/>
  <c r="AL577"/>
  <c r="AK577"/>
  <c r="AJ577"/>
  <c r="AI577"/>
  <c r="AH577"/>
  <c r="AG577"/>
  <c r="AP576"/>
  <c r="AO576"/>
  <c r="AN576"/>
  <c r="AM576"/>
  <c r="AL576"/>
  <c r="AK576"/>
  <c r="AJ576"/>
  <c r="AI576"/>
  <c r="AH576"/>
  <c r="AG576"/>
  <c r="AP575"/>
  <c r="AO575"/>
  <c r="AN575"/>
  <c r="AM575"/>
  <c r="AL575"/>
  <c r="AK575"/>
  <c r="AJ575"/>
  <c r="AI575"/>
  <c r="AH575"/>
  <c r="AG575"/>
  <c r="AP574"/>
  <c r="AO574"/>
  <c r="AN574"/>
  <c r="AM574"/>
  <c r="AL574"/>
  <c r="AK574"/>
  <c r="AJ574"/>
  <c r="AI574"/>
  <c r="AH574"/>
  <c r="AG574"/>
  <c r="AP573"/>
  <c r="AO573"/>
  <c r="AN573"/>
  <c r="AM573"/>
  <c r="AL573"/>
  <c r="AK573"/>
  <c r="AJ573"/>
  <c r="AI573"/>
  <c r="AH573"/>
  <c r="AG573"/>
  <c r="AP572"/>
  <c r="AO572"/>
  <c r="AN572"/>
  <c r="AM572"/>
  <c r="AL572"/>
  <c r="AK572"/>
  <c r="AJ572"/>
  <c r="AI572"/>
  <c r="AH572"/>
  <c r="AG572"/>
  <c r="AP571"/>
  <c r="AO571"/>
  <c r="AN571"/>
  <c r="AM571"/>
  <c r="AL571"/>
  <c r="AK571"/>
  <c r="AJ571"/>
  <c r="AI571"/>
  <c r="AH571"/>
  <c r="AG571"/>
  <c r="AP570"/>
  <c r="AO570"/>
  <c r="AN570"/>
  <c r="AM570"/>
  <c r="AL570"/>
  <c r="AK570"/>
  <c r="AJ570"/>
  <c r="AI570"/>
  <c r="AH570"/>
  <c r="AG570"/>
  <c r="AP569"/>
  <c r="AO569"/>
  <c r="AN569"/>
  <c r="AM569"/>
  <c r="AL569"/>
  <c r="AK569"/>
  <c r="AJ569"/>
  <c r="AI569"/>
  <c r="AH569"/>
  <c r="AG569"/>
  <c r="AP568"/>
  <c r="AO568"/>
  <c r="AN568"/>
  <c r="AM568"/>
  <c r="AL568"/>
  <c r="AK568"/>
  <c r="AJ568"/>
  <c r="AI568"/>
  <c r="AH568"/>
  <c r="AG568"/>
  <c r="AP567"/>
  <c r="AO567"/>
  <c r="AN567"/>
  <c r="AM567"/>
  <c r="AL567"/>
  <c r="AK567"/>
  <c r="AJ567"/>
  <c r="AI567"/>
  <c r="AH567"/>
  <c r="AG567"/>
  <c r="AP566"/>
  <c r="AO566"/>
  <c r="AN566"/>
  <c r="AM566"/>
  <c r="AL566"/>
  <c r="AK566"/>
  <c r="AJ566"/>
  <c r="AI566"/>
  <c r="AH566"/>
  <c r="AG566"/>
  <c r="AP565"/>
  <c r="AO565"/>
  <c r="AN565"/>
  <c r="AM565"/>
  <c r="AL565"/>
  <c r="AK565"/>
  <c r="AJ565"/>
  <c r="AI565"/>
  <c r="AH565"/>
  <c r="AG565"/>
  <c r="AP564"/>
  <c r="AO564"/>
  <c r="AN564"/>
  <c r="AM564"/>
  <c r="AL564"/>
  <c r="AK564"/>
  <c r="AJ564"/>
  <c r="AI564"/>
  <c r="AH564"/>
  <c r="AG564"/>
  <c r="AP563"/>
  <c r="AO563"/>
  <c r="AN563"/>
  <c r="AM563"/>
  <c r="AL563"/>
  <c r="AK563"/>
  <c r="AJ563"/>
  <c r="AI563"/>
  <c r="AH563"/>
  <c r="AG563"/>
  <c r="AP562"/>
  <c r="AO562"/>
  <c r="AN562"/>
  <c r="AM562"/>
  <c r="AL562"/>
  <c r="AK562"/>
  <c r="AJ562"/>
  <c r="AI562"/>
  <c r="AH562"/>
  <c r="AG562"/>
  <c r="AP561"/>
  <c r="AO561"/>
  <c r="AN561"/>
  <c r="AM561"/>
  <c r="AL561"/>
  <c r="AK561"/>
  <c r="AJ561"/>
  <c r="AI561"/>
  <c r="AH561"/>
  <c r="AG561"/>
  <c r="AP560"/>
  <c r="AO560"/>
  <c r="AN560"/>
  <c r="AM560"/>
  <c r="AL560"/>
  <c r="AK560"/>
  <c r="AJ560"/>
  <c r="AI560"/>
  <c r="AH560"/>
  <c r="AG560"/>
  <c r="AP559"/>
  <c r="AO559"/>
  <c r="AN559"/>
  <c r="AM559"/>
  <c r="AL559"/>
  <c r="AK559"/>
  <c r="AJ559"/>
  <c r="AI559"/>
  <c r="AH559"/>
  <c r="AG559"/>
  <c r="AP558"/>
  <c r="AO558"/>
  <c r="AN558"/>
  <c r="AM558"/>
  <c r="AL558"/>
  <c r="AK558"/>
  <c r="AJ558"/>
  <c r="AI558"/>
  <c r="AH558"/>
  <c r="AG558"/>
  <c r="AP557"/>
  <c r="AO557"/>
  <c r="AN557"/>
  <c r="AM557"/>
  <c r="AL557"/>
  <c r="AK557"/>
  <c r="AJ557"/>
  <c r="AI557"/>
  <c r="AH557"/>
  <c r="AG557"/>
  <c r="AP556"/>
  <c r="AO556"/>
  <c r="AN556"/>
  <c r="AM556"/>
  <c r="AL556"/>
  <c r="AK556"/>
  <c r="AJ556"/>
  <c r="AI556"/>
  <c r="AH556"/>
  <c r="AG556"/>
  <c r="AP555"/>
  <c r="AO555"/>
  <c r="AN555"/>
  <c r="AM555"/>
  <c r="AL555"/>
  <c r="AK555"/>
  <c r="AJ555"/>
  <c r="AI555"/>
  <c r="AH555"/>
  <c r="AG555"/>
  <c r="AP554"/>
  <c r="AO554"/>
  <c r="AN554"/>
  <c r="AM554"/>
  <c r="AL554"/>
  <c r="AK554"/>
  <c r="AJ554"/>
  <c r="AI554"/>
  <c r="AH554"/>
  <c r="AG554"/>
  <c r="AP553"/>
  <c r="AO553"/>
  <c r="AN553"/>
  <c r="AM553"/>
  <c r="AL553"/>
  <c r="AK553"/>
  <c r="AJ553"/>
  <c r="AI553"/>
  <c r="AH553"/>
  <c r="AG553"/>
  <c r="AP552"/>
  <c r="AO552"/>
  <c r="AN552"/>
  <c r="AM552"/>
  <c r="AL552"/>
  <c r="AK552"/>
  <c r="AJ552"/>
  <c r="AI552"/>
  <c r="AH552"/>
  <c r="AG552"/>
  <c r="AP551"/>
  <c r="AO551"/>
  <c r="AN551"/>
  <c r="AM551"/>
  <c r="AL551"/>
  <c r="AK551"/>
  <c r="AJ551"/>
  <c r="AI551"/>
  <c r="AH551"/>
  <c r="AG551"/>
  <c r="AP550"/>
  <c r="AO550"/>
  <c r="AN550"/>
  <c r="AM550"/>
  <c r="AL550"/>
  <c r="AK550"/>
  <c r="AJ550"/>
  <c r="AI550"/>
  <c r="AH550"/>
  <c r="AG550"/>
  <c r="AP549"/>
  <c r="AO549"/>
  <c r="AN549"/>
  <c r="AM549"/>
  <c r="AL549"/>
  <c r="AK549"/>
  <c r="AJ549"/>
  <c r="AI549"/>
  <c r="AH549"/>
  <c r="AG549"/>
  <c r="AP548"/>
  <c r="AO548"/>
  <c r="AN548"/>
  <c r="AM548"/>
  <c r="AL548"/>
  <c r="AK548"/>
  <c r="AJ548"/>
  <c r="AI548"/>
  <c r="AH548"/>
  <c r="AG548"/>
  <c r="AP547"/>
  <c r="AO547"/>
  <c r="AN547"/>
  <c r="AM547"/>
  <c r="AL547"/>
  <c r="AK547"/>
  <c r="AJ547"/>
  <c r="AI547"/>
  <c r="AH547"/>
  <c r="AG547"/>
  <c r="AP546"/>
  <c r="AO546"/>
  <c r="AN546"/>
  <c r="AM546"/>
  <c r="AL546"/>
  <c r="AK546"/>
  <c r="AJ546"/>
  <c r="AI546"/>
  <c r="AH546"/>
  <c r="AG546"/>
  <c r="AP545"/>
  <c r="AO545"/>
  <c r="AN545"/>
  <c r="AM545"/>
  <c r="AL545"/>
  <c r="AK545"/>
  <c r="AJ545"/>
  <c r="AI545"/>
  <c r="AH545"/>
  <c r="AG545"/>
  <c r="AP544"/>
  <c r="AO544"/>
  <c r="AN544"/>
  <c r="AM544"/>
  <c r="AL544"/>
  <c r="AK544"/>
  <c r="AJ544"/>
  <c r="AI544"/>
  <c r="AH544"/>
  <c r="AG544"/>
  <c r="AP543"/>
  <c r="AO543"/>
  <c r="AN543"/>
  <c r="AM543"/>
  <c r="AL543"/>
  <c r="AK543"/>
  <c r="AJ543"/>
  <c r="AI543"/>
  <c r="AH543"/>
  <c r="AG543"/>
  <c r="AP542"/>
  <c r="AO542"/>
  <c r="AN542"/>
  <c r="AM542"/>
  <c r="AL542"/>
  <c r="AK542"/>
  <c r="AJ542"/>
  <c r="AI542"/>
  <c r="AH542"/>
  <c r="AG542"/>
  <c r="AP541"/>
  <c r="AO541"/>
  <c r="AN541"/>
  <c r="AM541"/>
  <c r="AL541"/>
  <c r="AK541"/>
  <c r="AJ541"/>
  <c r="AI541"/>
  <c r="AH541"/>
  <c r="AG541"/>
  <c r="AP540"/>
  <c r="AO540"/>
  <c r="AN540"/>
  <c r="AM540"/>
  <c r="AL540"/>
  <c r="AK540"/>
  <c r="AJ540"/>
  <c r="AI540"/>
  <c r="AH540"/>
  <c r="AG540"/>
  <c r="AP539"/>
  <c r="AO539"/>
  <c r="AN539"/>
  <c r="AM539"/>
  <c r="AL539"/>
  <c r="AK539"/>
  <c r="AJ539"/>
  <c r="AI539"/>
  <c r="AH539"/>
  <c r="AG539"/>
  <c r="AP538"/>
  <c r="AO538"/>
  <c r="AN538"/>
  <c r="AM538"/>
  <c r="AL538"/>
  <c r="AK538"/>
  <c r="AJ538"/>
  <c r="AI538"/>
  <c r="AH538"/>
  <c r="AG538"/>
  <c r="AP537"/>
  <c r="AO537"/>
  <c r="AN537"/>
  <c r="AM537"/>
  <c r="AL537"/>
  <c r="AK537"/>
  <c r="AJ537"/>
  <c r="AI537"/>
  <c r="AH537"/>
  <c r="AG537"/>
  <c r="AP536"/>
  <c r="AO536"/>
  <c r="AN536"/>
  <c r="AM536"/>
  <c r="AL536"/>
  <c r="AK536"/>
  <c r="AJ536"/>
  <c r="AI536"/>
  <c r="AH536"/>
  <c r="AG536"/>
  <c r="AP535"/>
  <c r="AO535"/>
  <c r="AN535"/>
  <c r="AM535"/>
  <c r="AL535"/>
  <c r="AK535"/>
  <c r="AJ535"/>
  <c r="AI535"/>
  <c r="AH535"/>
  <c r="AG535"/>
  <c r="AP534"/>
  <c r="AO534"/>
  <c r="AN534"/>
  <c r="AM534"/>
  <c r="AL534"/>
  <c r="AK534"/>
  <c r="AJ534"/>
  <c r="AI534"/>
  <c r="AH534"/>
  <c r="AG534"/>
  <c r="AP533"/>
  <c r="AO533"/>
  <c r="AN533"/>
  <c r="AM533"/>
  <c r="AL533"/>
  <c r="AK533"/>
  <c r="AJ533"/>
  <c r="AI533"/>
  <c r="AH533"/>
  <c r="AG533"/>
  <c r="AP532"/>
  <c r="AO532"/>
  <c r="AN532"/>
  <c r="AM532"/>
  <c r="AL532"/>
  <c r="AK532"/>
  <c r="AJ532"/>
  <c r="AI532"/>
  <c r="AH532"/>
  <c r="AG532"/>
  <c r="AP531"/>
  <c r="AO531"/>
  <c r="AN531"/>
  <c r="AM531"/>
  <c r="AL531"/>
  <c r="AK531"/>
  <c r="AJ531"/>
  <c r="AI531"/>
  <c r="AH531"/>
  <c r="AG531"/>
  <c r="AP530"/>
  <c r="AO530"/>
  <c r="AN530"/>
  <c r="AM530"/>
  <c r="AL530"/>
  <c r="AK530"/>
  <c r="AJ530"/>
  <c r="AI530"/>
  <c r="AH530"/>
  <c r="AG530"/>
  <c r="AP529"/>
  <c r="AO529"/>
  <c r="AN529"/>
  <c r="AM529"/>
  <c r="AL529"/>
  <c r="AK529"/>
  <c r="AJ529"/>
  <c r="AI529"/>
  <c r="AH529"/>
  <c r="AG529"/>
  <c r="AP528"/>
  <c r="AO528"/>
  <c r="AN528"/>
  <c r="AM528"/>
  <c r="AL528"/>
  <c r="AK528"/>
  <c r="AJ528"/>
  <c r="AI528"/>
  <c r="AH528"/>
  <c r="AG528"/>
  <c r="AP527"/>
  <c r="AO527"/>
  <c r="AN527"/>
  <c r="AM527"/>
  <c r="AL527"/>
  <c r="AK527"/>
  <c r="AJ527"/>
  <c r="AI527"/>
  <c r="AH527"/>
  <c r="AG527"/>
  <c r="AP526"/>
  <c r="AO526"/>
  <c r="AN526"/>
  <c r="AM526"/>
  <c r="AL526"/>
  <c r="AK526"/>
  <c r="AJ526"/>
  <c r="AI526"/>
  <c r="AH526"/>
  <c r="AG526"/>
  <c r="AP525"/>
  <c r="AO525"/>
  <c r="AN525"/>
  <c r="AM525"/>
  <c r="AL525"/>
  <c r="AK525"/>
  <c r="AJ525"/>
  <c r="AI525"/>
  <c r="AH525"/>
  <c r="AG525"/>
  <c r="AP524"/>
  <c r="AO524"/>
  <c r="AN524"/>
  <c r="AM524"/>
  <c r="AL524"/>
  <c r="AK524"/>
  <c r="AJ524"/>
  <c r="AI524"/>
  <c r="AH524"/>
  <c r="AG524"/>
  <c r="AP523"/>
  <c r="AO523"/>
  <c r="AN523"/>
  <c r="AM523"/>
  <c r="AL523"/>
  <c r="AK523"/>
  <c r="AJ523"/>
  <c r="AI523"/>
  <c r="AH523"/>
  <c r="AG523"/>
  <c r="AP522"/>
  <c r="AO522"/>
  <c r="AN522"/>
  <c r="AM522"/>
  <c r="AL522"/>
  <c r="AK522"/>
  <c r="AJ522"/>
  <c r="AI522"/>
  <c r="AH522"/>
  <c r="AG522"/>
  <c r="AP521"/>
  <c r="AO521"/>
  <c r="AN521"/>
  <c r="AM521"/>
  <c r="AL521"/>
  <c r="AK521"/>
  <c r="AJ521"/>
  <c r="AI521"/>
  <c r="AH521"/>
  <c r="AG521"/>
  <c r="AP520"/>
  <c r="AO520"/>
  <c r="AN520"/>
  <c r="AM520"/>
  <c r="AL520"/>
  <c r="AK520"/>
  <c r="AJ520"/>
  <c r="AI520"/>
  <c r="AH520"/>
  <c r="AG520"/>
  <c r="AP519"/>
  <c r="AO519"/>
  <c r="AN519"/>
  <c r="AM519"/>
  <c r="AL519"/>
  <c r="AK519"/>
  <c r="AJ519"/>
  <c r="AI519"/>
  <c r="AH519"/>
  <c r="AG519"/>
  <c r="AP518"/>
  <c r="AO518"/>
  <c r="AN518"/>
  <c r="AM518"/>
  <c r="AL518"/>
  <c r="AK518"/>
  <c r="AJ518"/>
  <c r="AI518"/>
  <c r="AH518"/>
  <c r="AG518"/>
  <c r="AP517"/>
  <c r="AO517"/>
  <c r="AN517"/>
  <c r="AM517"/>
  <c r="AL517"/>
  <c r="AK517"/>
  <c r="AJ517"/>
  <c r="AI517"/>
  <c r="AH517"/>
  <c r="AG517"/>
  <c r="AP516"/>
  <c r="AO516"/>
  <c r="AN516"/>
  <c r="AM516"/>
  <c r="AL516"/>
  <c r="AK516"/>
  <c r="AJ516"/>
  <c r="AI516"/>
  <c r="AH516"/>
  <c r="AG516"/>
  <c r="AP515"/>
  <c r="AO515"/>
  <c r="AN515"/>
  <c r="AM515"/>
  <c r="AL515"/>
  <c r="AK515"/>
  <c r="AJ515"/>
  <c r="AI515"/>
  <c r="AH515"/>
  <c r="AG515"/>
  <c r="AP514"/>
  <c r="AO514"/>
  <c r="AN514"/>
  <c r="AM514"/>
  <c r="AL514"/>
  <c r="AK514"/>
  <c r="AJ514"/>
  <c r="AI514"/>
  <c r="AH514"/>
  <c r="AG514"/>
  <c r="AP513"/>
  <c r="AO513"/>
  <c r="AN513"/>
  <c r="AM513"/>
  <c r="AL513"/>
  <c r="AK513"/>
  <c r="AJ513"/>
  <c r="AI513"/>
  <c r="AH513"/>
  <c r="AG513"/>
  <c r="AP512"/>
  <c r="AO512"/>
  <c r="AN512"/>
  <c r="AM512"/>
  <c r="AL512"/>
  <c r="AK512"/>
  <c r="AJ512"/>
  <c r="AI512"/>
  <c r="AH512"/>
  <c r="AG512"/>
  <c r="AP511"/>
  <c r="AO511"/>
  <c r="AN511"/>
  <c r="AM511"/>
  <c r="AL511"/>
  <c r="AK511"/>
  <c r="AJ511"/>
  <c r="AI511"/>
  <c r="AH511"/>
  <c r="AG511"/>
  <c r="AP510"/>
  <c r="AO510"/>
  <c r="AN510"/>
  <c r="AM510"/>
  <c r="AL510"/>
  <c r="AK510"/>
  <c r="AJ510"/>
  <c r="AI510"/>
  <c r="AH510"/>
  <c r="AG510"/>
  <c r="AM508"/>
  <c r="AL508"/>
  <c r="AK508"/>
  <c r="AG508"/>
  <c r="AM507"/>
  <c r="AL507"/>
  <c r="AK507"/>
  <c r="AG507"/>
  <c r="AM506"/>
  <c r="AL506"/>
  <c r="AK506"/>
  <c r="AG506"/>
  <c r="AM505"/>
  <c r="AL505"/>
  <c r="AK505"/>
  <c r="AG505"/>
  <c r="AM504"/>
  <c r="AL504"/>
  <c r="AK504"/>
  <c r="AG504"/>
  <c r="AP503"/>
  <c r="AO503"/>
  <c r="AN503"/>
  <c r="AM503"/>
  <c r="AL503"/>
  <c r="AK503"/>
  <c r="AJ503"/>
  <c r="AI503"/>
  <c r="AH503"/>
  <c r="AP502"/>
  <c r="AO502"/>
  <c r="AN502"/>
  <c r="AM502"/>
  <c r="AL502"/>
  <c r="AK502"/>
  <c r="AJ502"/>
  <c r="AI502"/>
  <c r="AH502"/>
  <c r="AG502"/>
  <c r="AM501"/>
  <c r="AL501"/>
  <c r="AK501"/>
  <c r="AG501"/>
  <c r="AM500"/>
  <c r="AL500"/>
  <c r="AK500"/>
  <c r="AG500"/>
  <c r="AM499"/>
  <c r="AL499"/>
  <c r="AK499"/>
  <c r="AG499"/>
  <c r="AM498"/>
  <c r="AL498"/>
  <c r="AK498"/>
  <c r="AG498"/>
  <c r="AM497"/>
  <c r="AL497"/>
  <c r="AK497"/>
  <c r="AG497"/>
  <c r="AP496"/>
  <c r="AO496"/>
  <c r="AN496"/>
  <c r="AM496"/>
  <c r="AL496"/>
  <c r="AK496"/>
  <c r="AJ496"/>
  <c r="AI496"/>
  <c r="AH496"/>
  <c r="AP495"/>
  <c r="AO495"/>
  <c r="AN495"/>
  <c r="AM495"/>
  <c r="AL495"/>
  <c r="AK495"/>
  <c r="AJ495"/>
  <c r="AI495"/>
  <c r="AH495"/>
  <c r="AG495"/>
  <c r="AM494"/>
  <c r="AL494"/>
  <c r="AK494"/>
  <c r="AG494"/>
  <c r="AM493"/>
  <c r="AL493"/>
  <c r="AK493"/>
  <c r="AG493"/>
  <c r="AM492"/>
  <c r="AL492"/>
  <c r="AK492"/>
  <c r="AG492"/>
  <c r="AM491"/>
  <c r="AL491"/>
  <c r="AK491"/>
  <c r="AG491"/>
  <c r="AM490"/>
  <c r="AL490"/>
  <c r="AK490"/>
  <c r="AG490"/>
  <c r="AP489"/>
  <c r="AO489"/>
  <c r="AN489"/>
  <c r="AM489"/>
  <c r="AL489"/>
  <c r="AK489"/>
  <c r="AJ489"/>
  <c r="AI489"/>
  <c r="AH489"/>
  <c r="AP488"/>
  <c r="AO488"/>
  <c r="AN488"/>
  <c r="AM488"/>
  <c r="AL488"/>
  <c r="AK488"/>
  <c r="AJ488"/>
  <c r="AI488"/>
  <c r="AH488"/>
  <c r="AG488"/>
  <c r="AM487"/>
  <c r="AL487"/>
  <c r="AK487"/>
  <c r="AG487"/>
  <c r="AM486"/>
  <c r="AL486"/>
  <c r="AK486"/>
  <c r="AG486"/>
  <c r="AM485"/>
  <c r="AL485"/>
  <c r="AK485"/>
  <c r="AG485"/>
  <c r="AM484"/>
  <c r="AL484"/>
  <c r="AK484"/>
  <c r="AG484"/>
  <c r="AM483"/>
  <c r="AL483"/>
  <c r="AK483"/>
  <c r="AG483"/>
  <c r="AP482"/>
  <c r="AO482"/>
  <c r="AN482"/>
  <c r="AM482"/>
  <c r="AL482"/>
  <c r="AK482"/>
  <c r="AJ482"/>
  <c r="AI482"/>
  <c r="AH482"/>
  <c r="AP481"/>
  <c r="AO481"/>
  <c r="AN481"/>
  <c r="AM481"/>
  <c r="AL481"/>
  <c r="AK481"/>
  <c r="AJ481"/>
  <c r="AI481"/>
  <c r="AH481"/>
  <c r="AG481"/>
  <c r="AM480"/>
  <c r="AL480"/>
  <c r="AK480"/>
  <c r="AG480"/>
  <c r="AM479"/>
  <c r="AL479"/>
  <c r="AK479"/>
  <c r="AG479"/>
  <c r="AM478"/>
  <c r="AL478"/>
  <c r="AK478"/>
  <c r="AG478"/>
  <c r="AM477"/>
  <c r="AL477"/>
  <c r="AK477"/>
  <c r="AG477"/>
  <c r="AM476"/>
  <c r="AL476"/>
  <c r="AK476"/>
  <c r="AG476"/>
  <c r="AP475"/>
  <c r="AO475"/>
  <c r="AN475"/>
  <c r="AM475"/>
  <c r="AL475"/>
  <c r="AK475"/>
  <c r="AJ475"/>
  <c r="AI475"/>
  <c r="AH475"/>
  <c r="AP474"/>
  <c r="AO474"/>
  <c r="AN474"/>
  <c r="AM474"/>
  <c r="AL474"/>
  <c r="AK474"/>
  <c r="AJ474"/>
  <c r="AI474"/>
  <c r="AH474"/>
  <c r="AG474"/>
  <c r="AM473"/>
  <c r="AL473"/>
  <c r="AK473"/>
  <c r="AG473"/>
  <c r="AM472"/>
  <c r="AL472"/>
  <c r="AK472"/>
  <c r="AG472"/>
  <c r="AM471"/>
  <c r="AL471"/>
  <c r="AK471"/>
  <c r="AG471"/>
  <c r="AM470"/>
  <c r="AL470"/>
  <c r="AK470"/>
  <c r="AG470"/>
  <c r="AM469"/>
  <c r="AL469"/>
  <c r="AK469"/>
  <c r="AG469"/>
  <c r="AP468"/>
  <c r="AO468"/>
  <c r="AN468"/>
  <c r="AM468"/>
  <c r="AL468"/>
  <c r="AK468"/>
  <c r="AJ468"/>
  <c r="AI468"/>
  <c r="AH468"/>
  <c r="AP467"/>
  <c r="AO467"/>
  <c r="AN467"/>
  <c r="AM467"/>
  <c r="AL467"/>
  <c r="AK467"/>
  <c r="AJ467"/>
  <c r="AI467"/>
  <c r="AH467"/>
  <c r="AG467"/>
  <c r="AM466"/>
  <c r="AL466"/>
  <c r="AK466"/>
  <c r="AG466"/>
  <c r="AM465"/>
  <c r="AL465"/>
  <c r="AK465"/>
  <c r="AG465"/>
  <c r="AM464"/>
  <c r="AL464"/>
  <c r="AK464"/>
  <c r="AG464"/>
  <c r="AM463"/>
  <c r="AL463"/>
  <c r="AK463"/>
  <c r="AG463"/>
  <c r="AM462"/>
  <c r="AL462"/>
  <c r="AK462"/>
  <c r="AG462"/>
  <c r="AP461"/>
  <c r="AO461"/>
  <c r="AN461"/>
  <c r="AM461"/>
  <c r="AL461"/>
  <c r="AK461"/>
  <c r="AJ461"/>
  <c r="AI461"/>
  <c r="AH461"/>
  <c r="AP460"/>
  <c r="AO460"/>
  <c r="AN460"/>
  <c r="AM460"/>
  <c r="AL460"/>
  <c r="AK460"/>
  <c r="AJ460"/>
  <c r="AI460"/>
  <c r="AH460"/>
  <c r="AG460"/>
  <c r="AM459"/>
  <c r="AL459"/>
  <c r="AK459"/>
  <c r="AG459"/>
  <c r="AM458"/>
  <c r="AL458"/>
  <c r="AK458"/>
  <c r="AG458"/>
  <c r="AM457"/>
  <c r="AL457"/>
  <c r="AK457"/>
  <c r="AG457"/>
  <c r="AM456"/>
  <c r="AL456"/>
  <c r="AK456"/>
  <c r="AG456"/>
  <c r="AM455"/>
  <c r="AL455"/>
  <c r="AK455"/>
  <c r="AG455"/>
  <c r="AP454"/>
  <c r="AO454"/>
  <c r="AN454"/>
  <c r="AM454"/>
  <c r="AL454"/>
  <c r="AK454"/>
  <c r="AJ454"/>
  <c r="AI454"/>
  <c r="AH454"/>
  <c r="AP453"/>
  <c r="AO453"/>
  <c r="AN453"/>
  <c r="AM453"/>
  <c r="AL453"/>
  <c r="AK453"/>
  <c r="AJ453"/>
  <c r="AI453"/>
  <c r="AH453"/>
  <c r="AG453"/>
  <c r="AM452"/>
  <c r="AL452"/>
  <c r="AK452"/>
  <c r="AG452"/>
  <c r="AM451"/>
  <c r="AL451"/>
  <c r="AK451"/>
  <c r="AG451"/>
  <c r="AM450"/>
  <c r="AL450"/>
  <c r="AK450"/>
  <c r="AG450"/>
  <c r="AM449"/>
  <c r="AL449"/>
  <c r="AK449"/>
  <c r="AG449"/>
  <c r="AM448"/>
  <c r="AL448"/>
  <c r="AK448"/>
  <c r="AG448"/>
  <c r="AP447"/>
  <c r="AO447"/>
  <c r="AN447"/>
  <c r="AM447"/>
  <c r="AL447"/>
  <c r="AK447"/>
  <c r="AJ447"/>
  <c r="AI447"/>
  <c r="AH447"/>
  <c r="AP446"/>
  <c r="AO446"/>
  <c r="AN446"/>
  <c r="AM446"/>
  <c r="AL446"/>
  <c r="AK446"/>
  <c r="AJ446"/>
  <c r="AI446"/>
  <c r="AH446"/>
  <c r="AG446"/>
  <c r="AM445"/>
  <c r="AL445"/>
  <c r="AK445"/>
  <c r="AG445"/>
  <c r="AM444"/>
  <c r="AL444"/>
  <c r="AK444"/>
  <c r="AG444"/>
  <c r="AM443"/>
  <c r="AL443"/>
  <c r="AK443"/>
  <c r="AG443"/>
  <c r="AM442"/>
  <c r="AL442"/>
  <c r="AK442"/>
  <c r="AG442"/>
  <c r="AM441"/>
  <c r="AL441"/>
  <c r="AK441"/>
  <c r="AG441"/>
  <c r="AP440"/>
  <c r="AO440"/>
  <c r="AN440"/>
  <c r="AM440"/>
  <c r="AL440"/>
  <c r="AK440"/>
  <c r="AJ440"/>
  <c r="AI440"/>
  <c r="AH440"/>
  <c r="AP439"/>
  <c r="AO439"/>
  <c r="AN439"/>
  <c r="AM439"/>
  <c r="AL439"/>
  <c r="AK439"/>
  <c r="AJ439"/>
  <c r="AI439"/>
  <c r="AH439"/>
  <c r="AG439"/>
  <c r="AM438"/>
  <c r="AL438"/>
  <c r="AK438"/>
  <c r="AG438"/>
  <c r="AM437"/>
  <c r="AL437"/>
  <c r="AK437"/>
  <c r="AG437"/>
  <c r="AM436"/>
  <c r="AL436"/>
  <c r="AK436"/>
  <c r="AG436"/>
  <c r="AM435"/>
  <c r="AL435"/>
  <c r="AK435"/>
  <c r="AG435"/>
  <c r="AM434"/>
  <c r="AL434"/>
  <c r="AK434"/>
  <c r="AG434"/>
  <c r="AP433"/>
  <c r="AO433"/>
  <c r="AN433"/>
  <c r="AM433"/>
  <c r="AL433"/>
  <c r="AK433"/>
  <c r="AJ433"/>
  <c r="AI433"/>
  <c r="AH433"/>
  <c r="AP432"/>
  <c r="AO432"/>
  <c r="AN432"/>
  <c r="AM432"/>
  <c r="AL432"/>
  <c r="AK432"/>
  <c r="AJ432"/>
  <c r="AI432"/>
  <c r="AH432"/>
  <c r="AG432"/>
  <c r="AM431"/>
  <c r="AL431"/>
  <c r="AK431"/>
  <c r="AG431"/>
  <c r="AM430"/>
  <c r="AL430"/>
  <c r="AK430"/>
  <c r="AG430"/>
  <c r="AM429"/>
  <c r="AL429"/>
  <c r="AK429"/>
  <c r="AG429"/>
  <c r="AM428"/>
  <c r="AL428"/>
  <c r="AK428"/>
  <c r="AG428"/>
  <c r="AM427"/>
  <c r="AL427"/>
  <c r="AK427"/>
  <c r="AG427"/>
  <c r="AP426"/>
  <c r="AO426"/>
  <c r="AN426"/>
  <c r="AM426"/>
  <c r="AL426"/>
  <c r="AK426"/>
  <c r="AJ426"/>
  <c r="AI426"/>
  <c r="AH426"/>
  <c r="AP425"/>
  <c r="AO425"/>
  <c r="AN425"/>
  <c r="AM425"/>
  <c r="AL425"/>
  <c r="AK425"/>
  <c r="AJ425"/>
  <c r="AI425"/>
  <c r="AH425"/>
  <c r="AG425"/>
  <c r="AM424"/>
  <c r="AL424"/>
  <c r="AK424"/>
  <c r="AG424"/>
  <c r="AM423"/>
  <c r="AL423"/>
  <c r="AK423"/>
  <c r="AG423"/>
  <c r="AM422"/>
  <c r="AL422"/>
  <c r="AK422"/>
  <c r="AG422"/>
  <c r="AM421"/>
  <c r="AL421"/>
  <c r="AK421"/>
  <c r="AG421"/>
  <c r="AM420"/>
  <c r="AL420"/>
  <c r="AK420"/>
  <c r="AG420"/>
  <c r="AP419"/>
  <c r="AO419"/>
  <c r="AN419"/>
  <c r="AM419"/>
  <c r="AL419"/>
  <c r="AK419"/>
  <c r="AJ419"/>
  <c r="AI419"/>
  <c r="AH419"/>
  <c r="AP418"/>
  <c r="AO418"/>
  <c r="AN418"/>
  <c r="AM418"/>
  <c r="AL418"/>
  <c r="AK418"/>
  <c r="AJ418"/>
  <c r="AI418"/>
  <c r="AH418"/>
  <c r="AG418"/>
  <c r="AM417"/>
  <c r="AL417"/>
  <c r="AK417"/>
  <c r="AG417"/>
  <c r="AM416"/>
  <c r="AL416"/>
  <c r="AK416"/>
  <c r="AG416"/>
  <c r="AM415"/>
  <c r="AL415"/>
  <c r="AK415"/>
  <c r="AG415"/>
  <c r="AM414"/>
  <c r="AL414"/>
  <c r="AK414"/>
  <c r="AG414"/>
  <c r="AM413"/>
  <c r="AL413"/>
  <c r="AK413"/>
  <c r="AG413"/>
  <c r="AP412"/>
  <c r="AO412"/>
  <c r="AN412"/>
  <c r="AM412"/>
  <c r="AL412"/>
  <c r="AK412"/>
  <c r="AJ412"/>
  <c r="AI412"/>
  <c r="AH412"/>
  <c r="AP411"/>
  <c r="AO411"/>
  <c r="AN411"/>
  <c r="AM411"/>
  <c r="AL411"/>
  <c r="AK411"/>
  <c r="AJ411"/>
  <c r="AI411"/>
  <c r="AH411"/>
  <c r="AG411"/>
  <c r="AM410"/>
  <c r="AL410"/>
  <c r="AK410"/>
  <c r="AG410"/>
  <c r="AM409"/>
  <c r="AL409"/>
  <c r="AK409"/>
  <c r="AG409"/>
  <c r="AM408"/>
  <c r="AL408"/>
  <c r="AK408"/>
  <c r="AG408"/>
  <c r="AM407"/>
  <c r="AL407"/>
  <c r="AK407"/>
  <c r="AG407"/>
  <c r="AM406"/>
  <c r="AL406"/>
  <c r="AK406"/>
  <c r="AG406"/>
  <c r="AP405"/>
  <c r="AO405"/>
  <c r="AN405"/>
  <c r="AM405"/>
  <c r="AL405"/>
  <c r="AK405"/>
  <c r="AJ405"/>
  <c r="AI405"/>
  <c r="AH405"/>
  <c r="AP404"/>
  <c r="AO404"/>
  <c r="AN404"/>
  <c r="AM404"/>
  <c r="AL404"/>
  <c r="AK404"/>
  <c r="AJ404"/>
  <c r="AI404"/>
  <c r="AH404"/>
  <c r="AG404"/>
  <c r="AM403"/>
  <c r="AL403"/>
  <c r="AK403"/>
  <c r="AG403"/>
  <c r="AM402"/>
  <c r="AL402"/>
  <c r="AK402"/>
  <c r="AG402"/>
  <c r="AM401"/>
  <c r="AL401"/>
  <c r="AK401"/>
  <c r="AG401"/>
  <c r="AM400"/>
  <c r="AL400"/>
  <c r="AK400"/>
  <c r="AG400"/>
  <c r="AM399"/>
  <c r="AL399"/>
  <c r="AK399"/>
  <c r="AG399"/>
  <c r="AP398"/>
  <c r="AO398"/>
  <c r="AN398"/>
  <c r="AM398"/>
  <c r="AL398"/>
  <c r="AK398"/>
  <c r="AJ398"/>
  <c r="AI398"/>
  <c r="AH398"/>
  <c r="AP397"/>
  <c r="AO397"/>
  <c r="AN397"/>
  <c r="AM397"/>
  <c r="AL397"/>
  <c r="AK397"/>
  <c r="AJ397"/>
  <c r="AI397"/>
  <c r="AH397"/>
  <c r="AG397"/>
  <c r="AM396"/>
  <c r="AL396"/>
  <c r="AK396"/>
  <c r="AG396"/>
  <c r="AM395"/>
  <c r="AL395"/>
  <c r="AK395"/>
  <c r="AG395"/>
  <c r="AM394"/>
  <c r="AL394"/>
  <c r="AK394"/>
  <c r="AG394"/>
  <c r="AM393"/>
  <c r="AL393"/>
  <c r="AK393"/>
  <c r="AG393"/>
  <c r="AM392"/>
  <c r="AL392"/>
  <c r="AK392"/>
  <c r="AG392"/>
  <c r="AP391"/>
  <c r="AO391"/>
  <c r="AN391"/>
  <c r="AM391"/>
  <c r="AL391"/>
  <c r="AK391"/>
  <c r="AJ391"/>
  <c r="AI391"/>
  <c r="AH391"/>
  <c r="AP390"/>
  <c r="AO390"/>
  <c r="AN390"/>
  <c r="AM390"/>
  <c r="AL390"/>
  <c r="AK390"/>
  <c r="AJ390"/>
  <c r="AI390"/>
  <c r="AH390"/>
  <c r="AG390"/>
  <c r="AM389"/>
  <c r="AL389"/>
  <c r="AK389"/>
  <c r="AG389"/>
  <c r="AM388"/>
  <c r="AL388"/>
  <c r="AK388"/>
  <c r="AG388"/>
  <c r="AM387"/>
  <c r="AL387"/>
  <c r="AK387"/>
  <c r="AG387"/>
  <c r="AM386"/>
  <c r="AL386"/>
  <c r="AK386"/>
  <c r="AG386"/>
  <c r="AM385"/>
  <c r="AL385"/>
  <c r="AK385"/>
  <c r="AG385"/>
  <c r="AP384"/>
  <c r="AO384"/>
  <c r="AN384"/>
  <c r="AM384"/>
  <c r="AL384"/>
  <c r="AK384"/>
  <c r="AJ384"/>
  <c r="AI384"/>
  <c r="AH384"/>
  <c r="AP383"/>
  <c r="AO383"/>
  <c r="AN383"/>
  <c r="AM383"/>
  <c r="AL383"/>
  <c r="AK383"/>
  <c r="AJ383"/>
  <c r="AI383"/>
  <c r="AH383"/>
  <c r="AG383"/>
  <c r="AM382"/>
  <c r="AL382"/>
  <c r="AK382"/>
  <c r="AG382"/>
  <c r="AM381"/>
  <c r="AL381"/>
  <c r="AK381"/>
  <c r="AG381"/>
  <c r="AM380"/>
  <c r="AL380"/>
  <c r="AK380"/>
  <c r="AG380"/>
  <c r="AM379"/>
  <c r="AL379"/>
  <c r="AK379"/>
  <c r="AG379"/>
  <c r="AM378"/>
  <c r="AL378"/>
  <c r="AK378"/>
  <c r="AG378"/>
  <c r="AP377"/>
  <c r="AO377"/>
  <c r="AN377"/>
  <c r="AM377"/>
  <c r="AL377"/>
  <c r="AK377"/>
  <c r="AJ377"/>
  <c r="AI377"/>
  <c r="AH377"/>
  <c r="AP376"/>
  <c r="AO376"/>
  <c r="AN376"/>
  <c r="AM376"/>
  <c r="AL376"/>
  <c r="AK376"/>
  <c r="AJ376"/>
  <c r="AI376"/>
  <c r="AH376"/>
  <c r="AG376"/>
  <c r="AM375"/>
  <c r="AL375"/>
  <c r="AK375"/>
  <c r="AG375"/>
  <c r="AM374"/>
  <c r="AL374"/>
  <c r="AK374"/>
  <c r="AG374"/>
  <c r="AM373"/>
  <c r="AL373"/>
  <c r="AK373"/>
  <c r="AG373"/>
  <c r="AM372"/>
  <c r="AL372"/>
  <c r="AK372"/>
  <c r="AG372"/>
  <c r="AM371"/>
  <c r="AL371"/>
  <c r="AK371"/>
  <c r="AG371"/>
  <c r="AP370"/>
  <c r="AO370"/>
  <c r="AN370"/>
  <c r="AM370"/>
  <c r="AL370"/>
  <c r="AK370"/>
  <c r="AJ370"/>
  <c r="AI370"/>
  <c r="AH370"/>
  <c r="AP369"/>
  <c r="AO369"/>
  <c r="AN369"/>
  <c r="AM369"/>
  <c r="AL369"/>
  <c r="AK369"/>
  <c r="AJ369"/>
  <c r="AI369"/>
  <c r="AH369"/>
  <c r="AG369"/>
  <c r="AM368"/>
  <c r="AL368"/>
  <c r="AK368"/>
  <c r="AG368"/>
  <c r="AM367"/>
  <c r="AL367"/>
  <c r="AK367"/>
  <c r="AG367"/>
  <c r="AM366"/>
  <c r="AL366"/>
  <c r="AK366"/>
  <c r="AG366"/>
  <c r="AM365"/>
  <c r="AL365"/>
  <c r="AK365"/>
  <c r="AG365"/>
  <c r="AM364"/>
  <c r="AL364"/>
  <c r="AK364"/>
  <c r="AG364"/>
  <c r="AP363"/>
  <c r="AO363"/>
  <c r="AN363"/>
  <c r="AM363"/>
  <c r="AL363"/>
  <c r="AK363"/>
  <c r="AJ363"/>
  <c r="AI363"/>
  <c r="AH363"/>
  <c r="AP362"/>
  <c r="AO362"/>
  <c r="AN362"/>
  <c r="AM362"/>
  <c r="AL362"/>
  <c r="AK362"/>
  <c r="AJ362"/>
  <c r="AI362"/>
  <c r="AH362"/>
  <c r="AG362"/>
  <c r="AM361"/>
  <c r="AL361"/>
  <c r="AK361"/>
  <c r="AG361"/>
  <c r="AM360"/>
  <c r="AL360"/>
  <c r="AK360"/>
  <c r="AG360"/>
  <c r="AM359"/>
  <c r="AL359"/>
  <c r="AK359"/>
  <c r="AG359"/>
  <c r="AM358"/>
  <c r="AL358"/>
  <c r="AK358"/>
  <c r="AG358"/>
  <c r="AM357"/>
  <c r="AL357"/>
  <c r="AK357"/>
  <c r="AG357"/>
  <c r="AP356"/>
  <c r="AO356"/>
  <c r="AN356"/>
  <c r="AM356"/>
  <c r="AL356"/>
  <c r="AK356"/>
  <c r="AJ356"/>
  <c r="AI356"/>
  <c r="AH356"/>
  <c r="AP355"/>
  <c r="AO355"/>
  <c r="AN355"/>
  <c r="AM355"/>
  <c r="AL355"/>
  <c r="AK355"/>
  <c r="AJ355"/>
  <c r="AI355"/>
  <c r="AH355"/>
  <c r="AG355"/>
  <c r="AM354"/>
  <c r="AL354"/>
  <c r="AK354"/>
  <c r="AG354"/>
  <c r="AM353"/>
  <c r="AL353"/>
  <c r="AK353"/>
  <c r="AG353"/>
  <c r="AM352"/>
  <c r="AL352"/>
  <c r="AK352"/>
  <c r="AG352"/>
  <c r="AM351"/>
  <c r="AL351"/>
  <c r="AK351"/>
  <c r="AG351"/>
  <c r="AM350"/>
  <c r="AL350"/>
  <c r="AK350"/>
  <c r="AG350"/>
  <c r="AP349"/>
  <c r="AO349"/>
  <c r="AN349"/>
  <c r="AM349"/>
  <c r="AL349"/>
  <c r="AK349"/>
  <c r="AJ349"/>
  <c r="AI349"/>
  <c r="AH349"/>
  <c r="AP348"/>
  <c r="AO348"/>
  <c r="AN348"/>
  <c r="AM348"/>
  <c r="AL348"/>
  <c r="AK348"/>
  <c r="AJ348"/>
  <c r="AI348"/>
  <c r="AH348"/>
  <c r="AG348"/>
  <c r="AM347"/>
  <c r="AL347"/>
  <c r="AK347"/>
  <c r="AG347"/>
  <c r="AM346"/>
  <c r="AL346"/>
  <c r="AK346"/>
  <c r="AG346"/>
  <c r="AM345"/>
  <c r="AL345"/>
  <c r="AK345"/>
  <c r="AG345"/>
  <c r="AM344"/>
  <c r="AL344"/>
  <c r="AK344"/>
  <c r="AG344"/>
  <c r="AM343"/>
  <c r="AL343"/>
  <c r="AK343"/>
  <c r="AG343"/>
  <c r="AP342"/>
  <c r="AO342"/>
  <c r="AN342"/>
  <c r="AM342"/>
  <c r="AL342"/>
  <c r="AK342"/>
  <c r="AJ342"/>
  <c r="AI342"/>
  <c r="AH342"/>
  <c r="AP341"/>
  <c r="AO341"/>
  <c r="AN341"/>
  <c r="AM341"/>
  <c r="AL341"/>
  <c r="AK341"/>
  <c r="AJ341"/>
  <c r="AI341"/>
  <c r="AH341"/>
  <c r="AG341"/>
  <c r="AM340"/>
  <c r="AL340"/>
  <c r="AK340"/>
  <c r="AG340"/>
  <c r="AM339"/>
  <c r="AL339"/>
  <c r="AK339"/>
  <c r="AG339"/>
  <c r="AM338"/>
  <c r="AL338"/>
  <c r="AK338"/>
  <c r="AG338"/>
  <c r="AM337"/>
  <c r="AL337"/>
  <c r="AK337"/>
  <c r="AG337"/>
  <c r="AM336"/>
  <c r="AL336"/>
  <c r="AK336"/>
  <c r="AG336"/>
  <c r="AP335"/>
  <c r="AO335"/>
  <c r="AN335"/>
  <c r="AM335"/>
  <c r="AL335"/>
  <c r="AK335"/>
  <c r="AJ335"/>
  <c r="AI335"/>
  <c r="AH335"/>
  <c r="AP334"/>
  <c r="AO334"/>
  <c r="AN334"/>
  <c r="AM334"/>
  <c r="AL334"/>
  <c r="AK334"/>
  <c r="AJ334"/>
  <c r="AI334"/>
  <c r="AH334"/>
  <c r="AG334"/>
  <c r="AM333"/>
  <c r="AL333"/>
  <c r="AK333"/>
  <c r="AG333"/>
  <c r="AM332"/>
  <c r="AL332"/>
  <c r="AK332"/>
  <c r="AG332"/>
  <c r="AM331"/>
  <c r="AL331"/>
  <c r="AK331"/>
  <c r="AG331"/>
  <c r="AM330"/>
  <c r="AL330"/>
  <c r="AK330"/>
  <c r="AG330"/>
  <c r="AM329"/>
  <c r="AL329"/>
  <c r="AK329"/>
  <c r="AG329"/>
  <c r="AP328"/>
  <c r="AO328"/>
  <c r="AN328"/>
  <c r="AM328"/>
  <c r="AL328"/>
  <c r="AK328"/>
  <c r="AJ328"/>
  <c r="AI328"/>
  <c r="AH328"/>
  <c r="AP327"/>
  <c r="AO327"/>
  <c r="AN327"/>
  <c r="AM327"/>
  <c r="AL327"/>
  <c r="AK327"/>
  <c r="AJ327"/>
  <c r="AI327"/>
  <c r="AH327"/>
  <c r="AG327"/>
  <c r="AM326"/>
  <c r="AL326"/>
  <c r="AK326"/>
  <c r="AG326"/>
  <c r="AM325"/>
  <c r="AL325"/>
  <c r="AK325"/>
  <c r="AG325"/>
  <c r="AM324"/>
  <c r="AL324"/>
  <c r="AK324"/>
  <c r="AG324"/>
  <c r="AM323"/>
  <c r="AL323"/>
  <c r="AK323"/>
  <c r="AG323"/>
  <c r="AM322"/>
  <c r="AL322"/>
  <c r="AK322"/>
  <c r="AG322"/>
  <c r="AP321"/>
  <c r="AO321"/>
  <c r="AN321"/>
  <c r="AM321"/>
  <c r="AL321"/>
  <c r="AK321"/>
  <c r="AJ321"/>
  <c r="AI321"/>
  <c r="AH321"/>
  <c r="AP320"/>
  <c r="AO320"/>
  <c r="AN320"/>
  <c r="AM320"/>
  <c r="AL320"/>
  <c r="AK320"/>
  <c r="AJ320"/>
  <c r="AI320"/>
  <c r="AH320"/>
  <c r="AG320"/>
  <c r="AM319"/>
  <c r="AL319"/>
  <c r="AK319"/>
  <c r="AG319"/>
  <c r="AM318"/>
  <c r="AL318"/>
  <c r="AK318"/>
  <c r="AG318"/>
  <c r="AM317"/>
  <c r="AL317"/>
  <c r="AK317"/>
  <c r="AG317"/>
  <c r="AM316"/>
  <c r="AL316"/>
  <c r="AK316"/>
  <c r="AG316"/>
  <c r="AM315"/>
  <c r="AL315"/>
  <c r="AK315"/>
  <c r="AG315"/>
  <c r="AP314"/>
  <c r="AO314"/>
  <c r="AN314"/>
  <c r="AM314"/>
  <c r="AL314"/>
  <c r="AK314"/>
  <c r="AJ314"/>
  <c r="AI314"/>
  <c r="AH314"/>
  <c r="AP313"/>
  <c r="AO313"/>
  <c r="AN313"/>
  <c r="AM313"/>
  <c r="AL313"/>
  <c r="AK313"/>
  <c r="AJ313"/>
  <c r="AI313"/>
  <c r="AH313"/>
  <c r="AG313"/>
  <c r="AM312"/>
  <c r="AL312"/>
  <c r="AK312"/>
  <c r="AG312"/>
  <c r="AM311"/>
  <c r="AL311"/>
  <c r="AK311"/>
  <c r="AG311"/>
  <c r="AM310"/>
  <c r="AL310"/>
  <c r="AK310"/>
  <c r="AG310"/>
  <c r="AM309"/>
  <c r="AL309"/>
  <c r="AK309"/>
  <c r="AG309"/>
  <c r="AM308"/>
  <c r="AL308"/>
  <c r="AK308"/>
  <c r="AG308"/>
  <c r="AP307"/>
  <c r="AO307"/>
  <c r="AN307"/>
  <c r="AM307"/>
  <c r="AL307"/>
  <c r="AK307"/>
  <c r="AJ307"/>
  <c r="AI307"/>
  <c r="AH307"/>
  <c r="AP306"/>
  <c r="AO306"/>
  <c r="AN306"/>
  <c r="AM306"/>
  <c r="AL306"/>
  <c r="AK306"/>
  <c r="AJ306"/>
  <c r="AI306"/>
  <c r="AH306"/>
  <c r="AG306"/>
  <c r="AM305"/>
  <c r="AL305"/>
  <c r="AK305"/>
  <c r="AG305"/>
  <c r="AM304"/>
  <c r="AL304"/>
  <c r="AK304"/>
  <c r="AG304"/>
  <c r="AM303"/>
  <c r="AL303"/>
  <c r="AK303"/>
  <c r="AG303"/>
  <c r="AM302"/>
  <c r="AL302"/>
  <c r="AK302"/>
  <c r="AG302"/>
  <c r="AM301"/>
  <c r="AL301"/>
  <c r="AK301"/>
  <c r="AG301"/>
  <c r="AP300"/>
  <c r="AO300"/>
  <c r="AN300"/>
  <c r="AM300"/>
  <c r="AL300"/>
  <c r="AK300"/>
  <c r="AJ300"/>
  <c r="AI300"/>
  <c r="AH300"/>
  <c r="AJ1"/>
  <c r="E1"/>
  <c r="B1"/>
  <c r="C3" s="1"/>
  <c r="AJ4" l="1"/>
  <c r="AU4" s="1"/>
  <c r="AG3"/>
  <c r="C13"/>
  <c r="AR3"/>
  <c r="E3"/>
  <c r="C284"/>
  <c r="C274"/>
  <c r="C264"/>
  <c r="C244"/>
  <c r="C224"/>
  <c r="C204"/>
  <c r="C234"/>
  <c r="C294"/>
  <c r="C254"/>
  <c r="C214"/>
  <c r="C194"/>
  <c r="C174"/>
  <c r="C154"/>
  <c r="C134"/>
  <c r="C114"/>
  <c r="C184"/>
  <c r="C164"/>
  <c r="C144"/>
  <c r="C124"/>
  <c r="C14"/>
  <c r="C34"/>
  <c r="C54"/>
  <c r="C74"/>
  <c r="C94"/>
  <c r="C4"/>
  <c r="C24"/>
  <c r="C44"/>
  <c r="C64"/>
  <c r="C84"/>
  <c r="C104"/>
  <c r="A11" l="1"/>
  <c r="A9"/>
  <c r="B8"/>
  <c r="AT7"/>
  <c r="AI7"/>
  <c r="A7"/>
  <c r="B6"/>
  <c r="AT5"/>
  <c r="AI5"/>
  <c r="A5"/>
  <c r="A4"/>
  <c r="A12"/>
  <c r="A10"/>
  <c r="AT8"/>
  <c r="AI8"/>
  <c r="A8"/>
  <c r="B7"/>
  <c r="AT6"/>
  <c r="AI6"/>
  <c r="A6"/>
  <c r="B5"/>
  <c r="AT4"/>
  <c r="AI4"/>
  <c r="B4"/>
  <c r="A3"/>
  <c r="C23"/>
  <c r="AR13"/>
  <c r="E13"/>
  <c r="AG13"/>
  <c r="AJ301"/>
  <c r="AJ5"/>
  <c r="AU5" s="1"/>
  <c r="AG300"/>
  <c r="AS8"/>
  <c r="AH305" s="1"/>
  <c r="AS6"/>
  <c r="AH303" s="1"/>
  <c r="AS4"/>
  <c r="AH301" s="1"/>
  <c r="AS7"/>
  <c r="AH304" s="1"/>
  <c r="AS5"/>
  <c r="AH302" s="1"/>
  <c r="AH8"/>
  <c r="AH6"/>
  <c r="AH4"/>
  <c r="AH7"/>
  <c r="AH5"/>
  <c r="AG307" l="1"/>
  <c r="AS17"/>
  <c r="AH311" s="1"/>
  <c r="AS15"/>
  <c r="AH309" s="1"/>
  <c r="AS18"/>
  <c r="AH312" s="1"/>
  <c r="AS16"/>
  <c r="AH310" s="1"/>
  <c r="AS14"/>
  <c r="AH308" s="1"/>
  <c r="W4"/>
  <c r="U4"/>
  <c r="AO4"/>
  <c r="AP4"/>
  <c r="AN4"/>
  <c r="G5"/>
  <c r="E5"/>
  <c r="H5"/>
  <c r="F5"/>
  <c r="AO6"/>
  <c r="AP6"/>
  <c r="AN6"/>
  <c r="G7"/>
  <c r="E7"/>
  <c r="H7"/>
  <c r="F7"/>
  <c r="AO8"/>
  <c r="AP8"/>
  <c r="AN8"/>
  <c r="U5"/>
  <c r="W5"/>
  <c r="T4"/>
  <c r="R4"/>
  <c r="AP5"/>
  <c r="AN5"/>
  <c r="AO5"/>
  <c r="H6"/>
  <c r="F6"/>
  <c r="G6"/>
  <c r="E6"/>
  <c r="AP7"/>
  <c r="AN7"/>
  <c r="AO7"/>
  <c r="H8"/>
  <c r="F8"/>
  <c r="G8"/>
  <c r="E8"/>
  <c r="T6"/>
  <c r="R6"/>
  <c r="AJ302"/>
  <c r="AJ6"/>
  <c r="AU6" s="1"/>
  <c r="AH17"/>
  <c r="AH15"/>
  <c r="AH18"/>
  <c r="AH16"/>
  <c r="AH14"/>
  <c r="A22"/>
  <c r="A20"/>
  <c r="AT18"/>
  <c r="AI18"/>
  <c r="A18"/>
  <c r="B17"/>
  <c r="AT16"/>
  <c r="AI16"/>
  <c r="A16"/>
  <c r="B15"/>
  <c r="AT14"/>
  <c r="AI14"/>
  <c r="B14"/>
  <c r="A13"/>
  <c r="A21"/>
  <c r="A19"/>
  <c r="B18"/>
  <c r="AT17"/>
  <c r="AI17"/>
  <c r="A17"/>
  <c r="B16"/>
  <c r="AT15"/>
  <c r="AI15"/>
  <c r="A15"/>
  <c r="A14"/>
  <c r="AG23"/>
  <c r="C33"/>
  <c r="AR23"/>
  <c r="E23"/>
  <c r="H4"/>
  <c r="F4"/>
  <c r="G4"/>
  <c r="E4"/>
  <c r="AI301"/>
  <c r="AZ4"/>
  <c r="AO301" s="1"/>
  <c r="BA4"/>
  <c r="AP301" s="1"/>
  <c r="AY4"/>
  <c r="AN301" s="1"/>
  <c r="N4"/>
  <c r="L4"/>
  <c r="AI303"/>
  <c r="AZ6"/>
  <c r="AO303" s="1"/>
  <c r="BA6"/>
  <c r="AP303" s="1"/>
  <c r="AY6"/>
  <c r="AN303" s="1"/>
  <c r="R5"/>
  <c r="T5"/>
  <c r="AI305"/>
  <c r="AZ8"/>
  <c r="AO305" s="1"/>
  <c r="BA8"/>
  <c r="AP305" s="1"/>
  <c r="AY8"/>
  <c r="AN305" s="1"/>
  <c r="U7"/>
  <c r="W7"/>
  <c r="Q4"/>
  <c r="O4"/>
  <c r="AI302"/>
  <c r="BA5"/>
  <c r="AP302" s="1"/>
  <c r="AY5"/>
  <c r="AN302" s="1"/>
  <c r="AZ5"/>
  <c r="AO302" s="1"/>
  <c r="O5"/>
  <c r="Q5"/>
  <c r="AI304"/>
  <c r="BA7"/>
  <c r="AP304" s="1"/>
  <c r="AY7"/>
  <c r="AN304" s="1"/>
  <c r="AZ7"/>
  <c r="AO304" s="1"/>
  <c r="W6"/>
  <c r="U6"/>
  <c r="BQ5" l="1"/>
  <c r="L6"/>
  <c r="K6"/>
  <c r="BO6" s="1"/>
  <c r="BK4"/>
  <c r="BE4"/>
  <c r="BS7"/>
  <c r="R8"/>
  <c r="O8"/>
  <c r="BS6"/>
  <c r="N6"/>
  <c r="BP6" s="1"/>
  <c r="BK5"/>
  <c r="BE5"/>
  <c r="I6"/>
  <c r="BQ4"/>
  <c r="T8"/>
  <c r="BR8" s="1"/>
  <c r="BM7"/>
  <c r="BG7"/>
  <c r="N7"/>
  <c r="BP7" s="1"/>
  <c r="BL5"/>
  <c r="BF5"/>
  <c r="I5"/>
  <c r="BP4"/>
  <c r="AG314"/>
  <c r="AS28"/>
  <c r="AH319" s="1"/>
  <c r="AS26"/>
  <c r="AH317" s="1"/>
  <c r="AS24"/>
  <c r="AH315" s="1"/>
  <c r="AS27"/>
  <c r="AH318" s="1"/>
  <c r="AS25"/>
  <c r="AH316" s="1"/>
  <c r="AH28"/>
  <c r="AH26"/>
  <c r="AH24"/>
  <c r="AH27"/>
  <c r="AH25"/>
  <c r="R14"/>
  <c r="T14"/>
  <c r="AO15"/>
  <c r="AP15"/>
  <c r="AN15"/>
  <c r="G16"/>
  <c r="E16"/>
  <c r="H16"/>
  <c r="F16"/>
  <c r="AO17"/>
  <c r="AP17"/>
  <c r="AN17"/>
  <c r="G18"/>
  <c r="E18"/>
  <c r="H18"/>
  <c r="F18"/>
  <c r="R16"/>
  <c r="T16"/>
  <c r="G14"/>
  <c r="E14"/>
  <c r="H14"/>
  <c r="F14"/>
  <c r="AI308"/>
  <c r="BA14"/>
  <c r="AP308" s="1"/>
  <c r="AY14"/>
  <c r="AN308" s="1"/>
  <c r="AZ14"/>
  <c r="AO308" s="1"/>
  <c r="L14"/>
  <c r="N14"/>
  <c r="AI310"/>
  <c r="BA16"/>
  <c r="AP310" s="1"/>
  <c r="AY16"/>
  <c r="AN310" s="1"/>
  <c r="AZ16"/>
  <c r="AO310" s="1"/>
  <c r="T15"/>
  <c r="R15"/>
  <c r="AI312"/>
  <c r="BA18"/>
  <c r="AP312" s="1"/>
  <c r="AY18"/>
  <c r="AN312" s="1"/>
  <c r="AZ18"/>
  <c r="AO312" s="1"/>
  <c r="W17"/>
  <c r="U17"/>
  <c r="AJ303"/>
  <c r="AJ7"/>
  <c r="AU7" s="1"/>
  <c r="BL6"/>
  <c r="BF6"/>
  <c r="Q7"/>
  <c r="BQ7" s="1"/>
  <c r="BL4"/>
  <c r="BF4"/>
  <c r="K7"/>
  <c r="BO7" s="1"/>
  <c r="Z7" s="1"/>
  <c r="BS5"/>
  <c r="L8"/>
  <c r="I8"/>
  <c r="BS4"/>
  <c r="Q8"/>
  <c r="BQ8" s="1"/>
  <c r="BM6"/>
  <c r="BG6"/>
  <c r="L7"/>
  <c r="BR5"/>
  <c r="BJ4"/>
  <c r="BD4"/>
  <c r="K5"/>
  <c r="BO5" s="1"/>
  <c r="Z5" s="1"/>
  <c r="A31"/>
  <c r="A29"/>
  <c r="B28"/>
  <c r="AT27"/>
  <c r="AI27"/>
  <c r="A27"/>
  <c r="B26"/>
  <c r="AT25"/>
  <c r="AI25"/>
  <c r="A25"/>
  <c r="A24"/>
  <c r="A32"/>
  <c r="A30"/>
  <c r="AT28"/>
  <c r="AI28"/>
  <c r="A28"/>
  <c r="B27"/>
  <c r="AT26"/>
  <c r="AI26"/>
  <c r="A26"/>
  <c r="B25"/>
  <c r="AT24"/>
  <c r="AI24"/>
  <c r="B24"/>
  <c r="A23"/>
  <c r="C43"/>
  <c r="AR33"/>
  <c r="E33"/>
  <c r="AJ34"/>
  <c r="AU34" s="1"/>
  <c r="AG33"/>
  <c r="O14"/>
  <c r="Q14"/>
  <c r="AI309"/>
  <c r="AZ15"/>
  <c r="AO309" s="1"/>
  <c r="BA15"/>
  <c r="AP309" s="1"/>
  <c r="AY15"/>
  <c r="AN309" s="1"/>
  <c r="Q15"/>
  <c r="O15"/>
  <c r="AI311"/>
  <c r="AZ17"/>
  <c r="AO311" s="1"/>
  <c r="BA17"/>
  <c r="AP311" s="1"/>
  <c r="AY17"/>
  <c r="AN311" s="1"/>
  <c r="U16"/>
  <c r="W16"/>
  <c r="U14"/>
  <c r="W14"/>
  <c r="AP14"/>
  <c r="AN14"/>
  <c r="AO14"/>
  <c r="H15"/>
  <c r="F15"/>
  <c r="G15"/>
  <c r="E15"/>
  <c r="AP16"/>
  <c r="AN16"/>
  <c r="AO16"/>
  <c r="H17"/>
  <c r="F17"/>
  <c r="G17"/>
  <c r="E17"/>
  <c r="AP18"/>
  <c r="AN18"/>
  <c r="AO18"/>
  <c r="W15"/>
  <c r="U15"/>
  <c r="O7"/>
  <c r="BR6"/>
  <c r="I7"/>
  <c r="BR4"/>
  <c r="N8"/>
  <c r="BP8" s="1"/>
  <c r="BM5"/>
  <c r="BG5"/>
  <c r="K8"/>
  <c r="BO8" s="1"/>
  <c r="BM4"/>
  <c r="BG4"/>
  <c r="L18" l="1"/>
  <c r="BS15"/>
  <c r="I18"/>
  <c r="BS14"/>
  <c r="O18"/>
  <c r="BS16"/>
  <c r="N16"/>
  <c r="BP16" s="1"/>
  <c r="BK15"/>
  <c r="BE15"/>
  <c r="I16"/>
  <c r="BQ14"/>
  <c r="AH37"/>
  <c r="AH35"/>
  <c r="AH38"/>
  <c r="AH36"/>
  <c r="AH34"/>
  <c r="A42"/>
  <c r="A40"/>
  <c r="AT38"/>
  <c r="AI38"/>
  <c r="A38"/>
  <c r="B37"/>
  <c r="AT36"/>
  <c r="AI36"/>
  <c r="A36"/>
  <c r="B35"/>
  <c r="AT34"/>
  <c r="AI34"/>
  <c r="B34"/>
  <c r="A33"/>
  <c r="A41"/>
  <c r="A39"/>
  <c r="B38"/>
  <c r="AT37"/>
  <c r="AI37"/>
  <c r="A37"/>
  <c r="B36"/>
  <c r="AT35"/>
  <c r="AI35"/>
  <c r="A35"/>
  <c r="A34"/>
  <c r="AJ44"/>
  <c r="AU44" s="1"/>
  <c r="AG43"/>
  <c r="C53"/>
  <c r="AR43"/>
  <c r="E43"/>
  <c r="H24"/>
  <c r="F24"/>
  <c r="G24"/>
  <c r="E24"/>
  <c r="AI315"/>
  <c r="AZ24"/>
  <c r="AO315" s="1"/>
  <c r="BA24"/>
  <c r="AP315" s="1"/>
  <c r="AY24"/>
  <c r="AN315" s="1"/>
  <c r="N24"/>
  <c r="L24"/>
  <c r="AI317"/>
  <c r="AZ26"/>
  <c r="AO317" s="1"/>
  <c r="BA26"/>
  <c r="AP317" s="1"/>
  <c r="AY26"/>
  <c r="AN317" s="1"/>
  <c r="R25"/>
  <c r="T25"/>
  <c r="AI319"/>
  <c r="AZ28"/>
  <c r="AO319" s="1"/>
  <c r="BA28"/>
  <c r="AP319" s="1"/>
  <c r="AY28"/>
  <c r="AN319" s="1"/>
  <c r="U27"/>
  <c r="W27"/>
  <c r="Q24"/>
  <c r="O24"/>
  <c r="AI316"/>
  <c r="BA25"/>
  <c r="AP316" s="1"/>
  <c r="AY25"/>
  <c r="AN316" s="1"/>
  <c r="AZ25"/>
  <c r="AO316" s="1"/>
  <c r="O25"/>
  <c r="Q25"/>
  <c r="AI318"/>
  <c r="BA27"/>
  <c r="AP318" s="1"/>
  <c r="AY27"/>
  <c r="AN318" s="1"/>
  <c r="AZ27"/>
  <c r="AO318" s="1"/>
  <c r="W26"/>
  <c r="U26"/>
  <c r="BJ7"/>
  <c r="BD7"/>
  <c r="BJ8"/>
  <c r="BD8"/>
  <c r="AJ304"/>
  <c r="AJ8"/>
  <c r="T18"/>
  <c r="BR18" s="1"/>
  <c r="BM17"/>
  <c r="BG17"/>
  <c r="N17"/>
  <c r="BP17" s="1"/>
  <c r="BL15"/>
  <c r="BF15"/>
  <c r="I15"/>
  <c r="BP14"/>
  <c r="O17"/>
  <c r="BR16"/>
  <c r="I17"/>
  <c r="BR14"/>
  <c r="BI5"/>
  <c r="X5" s="1"/>
  <c r="BC5"/>
  <c r="BI6"/>
  <c r="BC6"/>
  <c r="BL8"/>
  <c r="BF8"/>
  <c r="AA5"/>
  <c r="X4"/>
  <c r="Z6"/>
  <c r="BI7"/>
  <c r="BC7"/>
  <c r="BK7"/>
  <c r="BE7"/>
  <c r="N18"/>
  <c r="BP18" s="1"/>
  <c r="BM15"/>
  <c r="BG15"/>
  <c r="BM14"/>
  <c r="BG14"/>
  <c r="K18"/>
  <c r="BO18" s="1"/>
  <c r="Z18" s="1"/>
  <c r="BM16"/>
  <c r="BG16"/>
  <c r="Q18"/>
  <c r="BQ18" s="1"/>
  <c r="L16"/>
  <c r="BQ15"/>
  <c r="BK14"/>
  <c r="BE14"/>
  <c r="K16"/>
  <c r="BO16" s="1"/>
  <c r="Z16" s="1"/>
  <c r="AJ322"/>
  <c r="AJ35"/>
  <c r="AU35" s="1"/>
  <c r="AG321"/>
  <c r="AS37"/>
  <c r="AH325" s="1"/>
  <c r="AS35"/>
  <c r="AH323" s="1"/>
  <c r="AS38"/>
  <c r="AH326" s="1"/>
  <c r="AS36"/>
  <c r="AH324" s="1"/>
  <c r="AS34"/>
  <c r="AH322" s="1"/>
  <c r="W24"/>
  <c r="U24"/>
  <c r="AO24"/>
  <c r="AP24"/>
  <c r="AN24"/>
  <c r="G25"/>
  <c r="E25"/>
  <c r="H25"/>
  <c r="F25"/>
  <c r="AO26"/>
  <c r="AP26"/>
  <c r="AN26"/>
  <c r="G27"/>
  <c r="E27"/>
  <c r="H27"/>
  <c r="F27"/>
  <c r="AO28"/>
  <c r="AP28"/>
  <c r="AN28"/>
  <c r="U25"/>
  <c r="W25"/>
  <c r="T24"/>
  <c r="R24"/>
  <c r="AP25"/>
  <c r="AN25"/>
  <c r="AO25"/>
  <c r="H26"/>
  <c r="F26"/>
  <c r="G26"/>
  <c r="E26"/>
  <c r="AP27"/>
  <c r="AN27"/>
  <c r="AO27"/>
  <c r="H28"/>
  <c r="F28"/>
  <c r="G28"/>
  <c r="E28"/>
  <c r="T26"/>
  <c r="R26"/>
  <c r="BI8"/>
  <c r="X8" s="1"/>
  <c r="BC8"/>
  <c r="R18"/>
  <c r="BS17"/>
  <c r="BR15"/>
  <c r="L17"/>
  <c r="K15"/>
  <c r="BO15" s="1"/>
  <c r="Z15" s="1"/>
  <c r="BJ14"/>
  <c r="BD14"/>
  <c r="Q17"/>
  <c r="BQ17" s="1"/>
  <c r="BL16"/>
  <c r="BF16"/>
  <c r="K17"/>
  <c r="BO17" s="1"/>
  <c r="Z17" s="1"/>
  <c r="BL14"/>
  <c r="BF14"/>
  <c r="BK8"/>
  <c r="BE8"/>
  <c r="BJ6"/>
  <c r="BD6"/>
  <c r="Z8"/>
  <c r="AA8" s="1"/>
  <c r="Z4"/>
  <c r="AA4" s="1"/>
  <c r="BL18" l="1"/>
  <c r="BF18"/>
  <c r="BJ17"/>
  <c r="BD17"/>
  <c r="BL26"/>
  <c r="BF26"/>
  <c r="Q27"/>
  <c r="BQ27" s="1"/>
  <c r="BL24"/>
  <c r="BF24"/>
  <c r="K27"/>
  <c r="BO27" s="1"/>
  <c r="BS25"/>
  <c r="L28"/>
  <c r="I28"/>
  <c r="BS24"/>
  <c r="BI17"/>
  <c r="BC17"/>
  <c r="BK17"/>
  <c r="BE17"/>
  <c r="BI15"/>
  <c r="X15" s="1"/>
  <c r="BC15"/>
  <c r="O28"/>
  <c r="BS26"/>
  <c r="N26"/>
  <c r="BP26" s="1"/>
  <c r="BK25"/>
  <c r="BE25"/>
  <c r="I26"/>
  <c r="BQ24"/>
  <c r="T28"/>
  <c r="BR28" s="1"/>
  <c r="BM27"/>
  <c r="BG27"/>
  <c r="N27"/>
  <c r="BP27" s="1"/>
  <c r="BL25"/>
  <c r="BF25"/>
  <c r="I25"/>
  <c r="BP24"/>
  <c r="AG328"/>
  <c r="AS48"/>
  <c r="AH333" s="1"/>
  <c r="AS46"/>
  <c r="AH331" s="1"/>
  <c r="AS44"/>
  <c r="AH329" s="1"/>
  <c r="AS47"/>
  <c r="AH332" s="1"/>
  <c r="AS45"/>
  <c r="AH330" s="1"/>
  <c r="AH48"/>
  <c r="AH46"/>
  <c r="AH44"/>
  <c r="AH47"/>
  <c r="AH45"/>
  <c r="R34"/>
  <c r="T34"/>
  <c r="AO35"/>
  <c r="AP35"/>
  <c r="AN35"/>
  <c r="G36"/>
  <c r="E36"/>
  <c r="H36"/>
  <c r="F36"/>
  <c r="AO37"/>
  <c r="AP37"/>
  <c r="AN37"/>
  <c r="G38"/>
  <c r="E38"/>
  <c r="H38"/>
  <c r="F38"/>
  <c r="R36"/>
  <c r="T36"/>
  <c r="G34"/>
  <c r="E34"/>
  <c r="H34"/>
  <c r="F34"/>
  <c r="AI322"/>
  <c r="BA34"/>
  <c r="AP322" s="1"/>
  <c r="AY34"/>
  <c r="AN322" s="1"/>
  <c r="AZ34"/>
  <c r="AO322" s="1"/>
  <c r="L34"/>
  <c r="N34"/>
  <c r="AI324"/>
  <c r="BA36"/>
  <c r="AP324" s="1"/>
  <c r="AY36"/>
  <c r="AN324" s="1"/>
  <c r="AZ36"/>
  <c r="AO324" s="1"/>
  <c r="T35"/>
  <c r="R35"/>
  <c r="AI326"/>
  <c r="BA38"/>
  <c r="AP326" s="1"/>
  <c r="AY38"/>
  <c r="AN326" s="1"/>
  <c r="AZ38"/>
  <c r="AO326" s="1"/>
  <c r="W37"/>
  <c r="U37"/>
  <c r="BK18"/>
  <c r="BE18"/>
  <c r="BI18"/>
  <c r="BC18"/>
  <c r="BJ18"/>
  <c r="BD18"/>
  <c r="AA15"/>
  <c r="X14"/>
  <c r="AB8"/>
  <c r="X7"/>
  <c r="AA7" s="1"/>
  <c r="X6"/>
  <c r="O27"/>
  <c r="BR26"/>
  <c r="I27"/>
  <c r="BR24"/>
  <c r="N28"/>
  <c r="BP28" s="1"/>
  <c r="BM25"/>
  <c r="BG25"/>
  <c r="K28"/>
  <c r="BO28" s="1"/>
  <c r="BM24"/>
  <c r="BG24"/>
  <c r="AJ323"/>
  <c r="AJ36"/>
  <c r="AU36" s="1"/>
  <c r="BJ16"/>
  <c r="BD16"/>
  <c r="AB4"/>
  <c r="AB5"/>
  <c r="AU8"/>
  <c r="AJ305" s="1"/>
  <c r="AJ14"/>
  <c r="AU14" s="1"/>
  <c r="Q28"/>
  <c r="BQ28" s="1"/>
  <c r="BM26"/>
  <c r="BG26"/>
  <c r="BQ25"/>
  <c r="L26"/>
  <c r="K26"/>
  <c r="BO26" s="1"/>
  <c r="Z26" s="1"/>
  <c r="BK24"/>
  <c r="BE24"/>
  <c r="BS27"/>
  <c r="R28"/>
  <c r="L27"/>
  <c r="BR25"/>
  <c r="BJ24"/>
  <c r="X24" s="1"/>
  <c r="BD24"/>
  <c r="K25"/>
  <c r="BO25" s="1"/>
  <c r="A51"/>
  <c r="A49"/>
  <c r="B48"/>
  <c r="AT47"/>
  <c r="AI47"/>
  <c r="A47"/>
  <c r="B46"/>
  <c r="AT45"/>
  <c r="AI45"/>
  <c r="A45"/>
  <c r="A44"/>
  <c r="A52"/>
  <c r="A50"/>
  <c r="AT48"/>
  <c r="AI48"/>
  <c r="A48"/>
  <c r="B47"/>
  <c r="AT46"/>
  <c r="AI46"/>
  <c r="A46"/>
  <c r="B45"/>
  <c r="AT44"/>
  <c r="AI44"/>
  <c r="B44"/>
  <c r="A43"/>
  <c r="C63"/>
  <c r="AR53"/>
  <c r="E53"/>
  <c r="AJ54"/>
  <c r="AU54" s="1"/>
  <c r="AG53"/>
  <c r="AJ329"/>
  <c r="AJ45"/>
  <c r="AU45" s="1"/>
  <c r="O34"/>
  <c r="Q34"/>
  <c r="AI323"/>
  <c r="AZ35"/>
  <c r="AO323" s="1"/>
  <c r="BA35"/>
  <c r="AP323" s="1"/>
  <c r="AY35"/>
  <c r="AN323" s="1"/>
  <c r="Q35"/>
  <c r="O35"/>
  <c r="AI325"/>
  <c r="AZ37"/>
  <c r="AO325" s="1"/>
  <c r="BA37"/>
  <c r="AP325" s="1"/>
  <c r="AY37"/>
  <c r="AN325" s="1"/>
  <c r="U36"/>
  <c r="W36"/>
  <c r="U34"/>
  <c r="W34"/>
  <c r="AP34"/>
  <c r="AN34"/>
  <c r="AO34"/>
  <c r="H35"/>
  <c r="F35"/>
  <c r="G35"/>
  <c r="E35"/>
  <c r="AP36"/>
  <c r="AN36"/>
  <c r="AO36"/>
  <c r="H37"/>
  <c r="F37"/>
  <c r="G37"/>
  <c r="E37"/>
  <c r="AP38"/>
  <c r="AN38"/>
  <c r="AO38"/>
  <c r="W35"/>
  <c r="U35"/>
  <c r="BI16"/>
  <c r="X16" s="1"/>
  <c r="BC16"/>
  <c r="AB16" s="1"/>
  <c r="AA16"/>
  <c r="AB7"/>
  <c r="AA6"/>
  <c r="AB6"/>
  <c r="AC6" s="1"/>
  <c r="Z14"/>
  <c r="AA14" s="1"/>
  <c r="N38" l="1"/>
  <c r="BP38" s="1"/>
  <c r="BM35"/>
  <c r="BG35"/>
  <c r="BM34"/>
  <c r="BG34"/>
  <c r="K38"/>
  <c r="BO38" s="1"/>
  <c r="Z38" s="1"/>
  <c r="AA38" s="1"/>
  <c r="BM36"/>
  <c r="BG36"/>
  <c r="Q38"/>
  <c r="BQ38" s="1"/>
  <c r="L36"/>
  <c r="BQ35"/>
  <c r="BK34"/>
  <c r="BE34"/>
  <c r="K36"/>
  <c r="BO36" s="1"/>
  <c r="Z36" s="1"/>
  <c r="AA36" s="1"/>
  <c r="AJ336"/>
  <c r="AJ55"/>
  <c r="AU55" s="1"/>
  <c r="AG335"/>
  <c r="AS57"/>
  <c r="AH339" s="1"/>
  <c r="AS55"/>
  <c r="AH337" s="1"/>
  <c r="AS58"/>
  <c r="AH340" s="1"/>
  <c r="AS56"/>
  <c r="AH338" s="1"/>
  <c r="AS54"/>
  <c r="AH336" s="1"/>
  <c r="W44"/>
  <c r="U44"/>
  <c r="AO44"/>
  <c r="AP44"/>
  <c r="AN44"/>
  <c r="G45"/>
  <c r="E45"/>
  <c r="H45"/>
  <c r="F45"/>
  <c r="AO46"/>
  <c r="AP46"/>
  <c r="AN46"/>
  <c r="G47"/>
  <c r="E47"/>
  <c r="H47"/>
  <c r="F47"/>
  <c r="AO48"/>
  <c r="AP48"/>
  <c r="AN48"/>
  <c r="U45"/>
  <c r="W45"/>
  <c r="T44"/>
  <c r="R44"/>
  <c r="AP45"/>
  <c r="AN45"/>
  <c r="AO45"/>
  <c r="H46"/>
  <c r="F46"/>
  <c r="G46"/>
  <c r="E46"/>
  <c r="AP47"/>
  <c r="AN47"/>
  <c r="AO47"/>
  <c r="H48"/>
  <c r="F48"/>
  <c r="G48"/>
  <c r="E48"/>
  <c r="T46"/>
  <c r="R46"/>
  <c r="BL28"/>
  <c r="BF28"/>
  <c r="AJ308"/>
  <c r="AJ15"/>
  <c r="AU15" s="1"/>
  <c r="AJ324"/>
  <c r="AJ37"/>
  <c r="AU37" s="1"/>
  <c r="T38"/>
  <c r="BR38" s="1"/>
  <c r="BM37"/>
  <c r="BG37"/>
  <c r="N37"/>
  <c r="BP37" s="1"/>
  <c r="BL35"/>
  <c r="BF35"/>
  <c r="I35"/>
  <c r="BP34"/>
  <c r="Z34" s="1"/>
  <c r="AA34" s="1"/>
  <c r="O37"/>
  <c r="BR36"/>
  <c r="I37"/>
  <c r="BR34"/>
  <c r="BI25"/>
  <c r="X25" s="1"/>
  <c r="BC25"/>
  <c r="BI26"/>
  <c r="BC26"/>
  <c r="BJ28"/>
  <c r="BD28"/>
  <c r="AC5"/>
  <c r="Z28"/>
  <c r="AC8"/>
  <c r="AB18"/>
  <c r="AB15"/>
  <c r="AB17"/>
  <c r="Z27"/>
  <c r="AB14"/>
  <c r="AC14" s="1"/>
  <c r="L38"/>
  <c r="BS35"/>
  <c r="I38"/>
  <c r="BS34"/>
  <c r="O38"/>
  <c r="BS36"/>
  <c r="N36"/>
  <c r="BP36" s="1"/>
  <c r="BK35"/>
  <c r="BE35"/>
  <c r="I36"/>
  <c r="BQ34"/>
  <c r="AJ330"/>
  <c r="AJ46"/>
  <c r="AU46" s="1"/>
  <c r="AH57"/>
  <c r="AH55"/>
  <c r="AH58"/>
  <c r="AH56"/>
  <c r="AH54"/>
  <c r="A62"/>
  <c r="A60"/>
  <c r="AT58"/>
  <c r="AI58"/>
  <c r="A58"/>
  <c r="B57"/>
  <c r="AT56"/>
  <c r="AI56"/>
  <c r="A56"/>
  <c r="B55"/>
  <c r="AT54"/>
  <c r="AI54"/>
  <c r="B54"/>
  <c r="A53"/>
  <c r="A61"/>
  <c r="A59"/>
  <c r="B58"/>
  <c r="AT57"/>
  <c r="AI57"/>
  <c r="A57"/>
  <c r="B56"/>
  <c r="AT55"/>
  <c r="AI55"/>
  <c r="A55"/>
  <c r="A54"/>
  <c r="AJ64"/>
  <c r="AU64" s="1"/>
  <c r="AG63"/>
  <c r="C73"/>
  <c r="AR63"/>
  <c r="E63"/>
  <c r="H44"/>
  <c r="F44"/>
  <c r="G44"/>
  <c r="E44"/>
  <c r="AI329"/>
  <c r="AZ44"/>
  <c r="AO329" s="1"/>
  <c r="BA44"/>
  <c r="AP329" s="1"/>
  <c r="AY44"/>
  <c r="AN329" s="1"/>
  <c r="N44"/>
  <c r="L44"/>
  <c r="AI331"/>
  <c r="AZ46"/>
  <c r="AO331" s="1"/>
  <c r="BA46"/>
  <c r="AP331" s="1"/>
  <c r="AY46"/>
  <c r="AN331" s="1"/>
  <c r="R45"/>
  <c r="T45"/>
  <c r="AI333"/>
  <c r="AZ48"/>
  <c r="AO333" s="1"/>
  <c r="BA48"/>
  <c r="AP333" s="1"/>
  <c r="AY48"/>
  <c r="AN333" s="1"/>
  <c r="U47"/>
  <c r="W47"/>
  <c r="Q44"/>
  <c r="O44"/>
  <c r="AI330"/>
  <c r="BA45"/>
  <c r="AP330" s="1"/>
  <c r="AY45"/>
  <c r="AN330" s="1"/>
  <c r="AZ45"/>
  <c r="AO330" s="1"/>
  <c r="O45"/>
  <c r="Q45"/>
  <c r="AI332"/>
  <c r="BA47"/>
  <c r="AP332" s="1"/>
  <c r="AY47"/>
  <c r="AN332" s="1"/>
  <c r="AZ47"/>
  <c r="AO332" s="1"/>
  <c r="W46"/>
  <c r="U46"/>
  <c r="BJ27"/>
  <c r="BD27"/>
  <c r="BJ26"/>
  <c r="BD26"/>
  <c r="BI27"/>
  <c r="BC27"/>
  <c r="BK27"/>
  <c r="BE27"/>
  <c r="R38"/>
  <c r="BS37"/>
  <c r="BR35"/>
  <c r="L37"/>
  <c r="K35"/>
  <c r="BO35" s="1"/>
  <c r="Z35" s="1"/>
  <c r="AA35" s="1"/>
  <c r="BJ34"/>
  <c r="X34" s="1"/>
  <c r="BD34"/>
  <c r="AB34" s="1"/>
  <c r="AC34" s="1"/>
  <c r="Q37"/>
  <c r="BQ37" s="1"/>
  <c r="BL36"/>
  <c r="BF36"/>
  <c r="K37"/>
  <c r="BO37" s="1"/>
  <c r="Z37" s="1"/>
  <c r="AA37" s="1"/>
  <c r="BL34"/>
  <c r="BF34"/>
  <c r="BK28"/>
  <c r="BE28"/>
  <c r="BI28"/>
  <c r="X28" s="1"/>
  <c r="BC28"/>
  <c r="AB28" s="1"/>
  <c r="AC7"/>
  <c r="Z25"/>
  <c r="AA25" s="1"/>
  <c r="AC4"/>
  <c r="X18"/>
  <c r="AA18" s="1"/>
  <c r="Z24"/>
  <c r="AA24" s="1"/>
  <c r="X17"/>
  <c r="AA17" s="1"/>
  <c r="BL38" l="1"/>
  <c r="BF38"/>
  <c r="O48"/>
  <c r="BS46"/>
  <c r="N46"/>
  <c r="BP46" s="1"/>
  <c r="BK45"/>
  <c r="BE45"/>
  <c r="I46"/>
  <c r="BQ44"/>
  <c r="T48"/>
  <c r="BR48" s="1"/>
  <c r="BM47"/>
  <c r="BG47"/>
  <c r="N47"/>
  <c r="BP47" s="1"/>
  <c r="BL45"/>
  <c r="BF45"/>
  <c r="I45"/>
  <c r="BP44"/>
  <c r="Z44" s="1"/>
  <c r="AA44" s="1"/>
  <c r="AG342"/>
  <c r="AS68"/>
  <c r="AH347" s="1"/>
  <c r="AS66"/>
  <c r="AH345" s="1"/>
  <c r="AS64"/>
  <c r="AH343" s="1"/>
  <c r="AS67"/>
  <c r="AH346" s="1"/>
  <c r="AS65"/>
  <c r="AH344" s="1"/>
  <c r="AH68"/>
  <c r="AH66"/>
  <c r="AH64"/>
  <c r="AH67"/>
  <c r="AH65"/>
  <c r="R54"/>
  <c r="T54"/>
  <c r="AO55"/>
  <c r="AP55"/>
  <c r="AN55"/>
  <c r="G56"/>
  <c r="E56"/>
  <c r="H56"/>
  <c r="F56"/>
  <c r="AO57"/>
  <c r="AP57"/>
  <c r="AN57"/>
  <c r="G58"/>
  <c r="E58"/>
  <c r="H58"/>
  <c r="F58"/>
  <c r="R56"/>
  <c r="T56"/>
  <c r="G54"/>
  <c r="E54"/>
  <c r="H54"/>
  <c r="F54"/>
  <c r="AI336"/>
  <c r="BA54"/>
  <c r="AP336" s="1"/>
  <c r="AY54"/>
  <c r="AN336" s="1"/>
  <c r="AZ54"/>
  <c r="AO336" s="1"/>
  <c r="L54"/>
  <c r="N54"/>
  <c r="AI338"/>
  <c r="BA56"/>
  <c r="AP338" s="1"/>
  <c r="AY56"/>
  <c r="AN338" s="1"/>
  <c r="AZ56"/>
  <c r="AO338" s="1"/>
  <c r="T55"/>
  <c r="R55"/>
  <c r="AI340"/>
  <c r="BA58"/>
  <c r="AP340" s="1"/>
  <c r="AY58"/>
  <c r="AN340" s="1"/>
  <c r="AZ58"/>
  <c r="AO340" s="1"/>
  <c r="W57"/>
  <c r="U57"/>
  <c r="AJ331"/>
  <c r="AJ47"/>
  <c r="AU47" s="1"/>
  <c r="BK38"/>
  <c r="BE38"/>
  <c r="BI38"/>
  <c r="X38" s="1"/>
  <c r="BC38"/>
  <c r="AB38" s="1"/>
  <c r="AC38" s="1"/>
  <c r="BJ38"/>
  <c r="BD38"/>
  <c r="AB24"/>
  <c r="AB25"/>
  <c r="AJ325"/>
  <c r="AJ38"/>
  <c r="AU38" s="1"/>
  <c r="AJ326" s="1"/>
  <c r="AJ309"/>
  <c r="AJ16"/>
  <c r="AU16" s="1"/>
  <c r="BL46"/>
  <c r="BF46"/>
  <c r="Q47"/>
  <c r="BQ47" s="1"/>
  <c r="BL44"/>
  <c r="BF44"/>
  <c r="K47"/>
  <c r="BO47" s="1"/>
  <c r="Z47" s="1"/>
  <c r="AA47" s="1"/>
  <c r="BS45"/>
  <c r="L48"/>
  <c r="I48"/>
  <c r="BS44"/>
  <c r="X27"/>
  <c r="AA27" s="1"/>
  <c r="AC15"/>
  <c r="AB26"/>
  <c r="BJ37"/>
  <c r="BD37"/>
  <c r="Q48"/>
  <c r="BQ48" s="1"/>
  <c r="BM46"/>
  <c r="BG46"/>
  <c r="BQ45"/>
  <c r="L46"/>
  <c r="K46"/>
  <c r="BO46" s="1"/>
  <c r="Z46" s="1"/>
  <c r="AA46" s="1"/>
  <c r="BK44"/>
  <c r="BE44"/>
  <c r="BS47"/>
  <c r="R48"/>
  <c r="L47"/>
  <c r="BR45"/>
  <c r="BJ44"/>
  <c r="X44" s="1"/>
  <c r="BD44"/>
  <c r="K45"/>
  <c r="BO45" s="1"/>
  <c r="Z45" s="1"/>
  <c r="AA45" s="1"/>
  <c r="A71"/>
  <c r="A69"/>
  <c r="B68"/>
  <c r="AT67"/>
  <c r="AI67"/>
  <c r="A67"/>
  <c r="B66"/>
  <c r="AT65"/>
  <c r="AI65"/>
  <c r="A65"/>
  <c r="A64"/>
  <c r="A72"/>
  <c r="A70"/>
  <c r="AT68"/>
  <c r="AI68"/>
  <c r="A68"/>
  <c r="B67"/>
  <c r="AT66"/>
  <c r="AI66"/>
  <c r="A66"/>
  <c r="B65"/>
  <c r="AT64"/>
  <c r="AI64"/>
  <c r="B64"/>
  <c r="A63"/>
  <c r="C83"/>
  <c r="AR73"/>
  <c r="E73"/>
  <c r="AJ74"/>
  <c r="AU74" s="1"/>
  <c r="AG73"/>
  <c r="AJ343"/>
  <c r="AJ65"/>
  <c r="AU65" s="1"/>
  <c r="O54"/>
  <c r="Q54"/>
  <c r="AI337"/>
  <c r="AZ55"/>
  <c r="AO337" s="1"/>
  <c r="BA55"/>
  <c r="AP337" s="1"/>
  <c r="AY55"/>
  <c r="AN337" s="1"/>
  <c r="Q55"/>
  <c r="O55"/>
  <c r="AI339"/>
  <c r="AZ57"/>
  <c r="AO339" s="1"/>
  <c r="BA57"/>
  <c r="AP339" s="1"/>
  <c r="AY57"/>
  <c r="AN339" s="1"/>
  <c r="U56"/>
  <c r="W56"/>
  <c r="U54"/>
  <c r="W54"/>
  <c r="AP54"/>
  <c r="AN54"/>
  <c r="AO54"/>
  <c r="H55"/>
  <c r="F55"/>
  <c r="G55"/>
  <c r="E55"/>
  <c r="AP56"/>
  <c r="AN56"/>
  <c r="AO56"/>
  <c r="H57"/>
  <c r="F57"/>
  <c r="G57"/>
  <c r="E57"/>
  <c r="AP58"/>
  <c r="AN58"/>
  <c r="AO58"/>
  <c r="W55"/>
  <c r="U55"/>
  <c r="BI36"/>
  <c r="X36" s="1"/>
  <c r="BC36"/>
  <c r="AB36" s="1"/>
  <c r="AC36" s="1"/>
  <c r="BI37"/>
  <c r="X37" s="1"/>
  <c r="BC37"/>
  <c r="AB37" s="1"/>
  <c r="AC37" s="1"/>
  <c r="BK37"/>
  <c r="BE37"/>
  <c r="BI35"/>
  <c r="X35" s="1"/>
  <c r="BC35"/>
  <c r="AB35" s="1"/>
  <c r="AC35" s="1"/>
  <c r="O47"/>
  <c r="BR46"/>
  <c r="I47"/>
  <c r="BR44"/>
  <c r="N48"/>
  <c r="BP48" s="1"/>
  <c r="BM45"/>
  <c r="BG45"/>
  <c r="K48"/>
  <c r="BO48" s="1"/>
  <c r="Z48" s="1"/>
  <c r="AA48" s="1"/>
  <c r="BM44"/>
  <c r="BG44"/>
  <c r="AJ337"/>
  <c r="AJ56"/>
  <c r="AU56" s="1"/>
  <c r="BJ36"/>
  <c r="BD36"/>
  <c r="AB27"/>
  <c r="AC27" s="1"/>
  <c r="AB44"/>
  <c r="AC44" s="1"/>
  <c r="AC17"/>
  <c r="AC18"/>
  <c r="AA28"/>
  <c r="AC16"/>
  <c r="X26"/>
  <c r="AA26" s="1"/>
  <c r="AJ338" l="1"/>
  <c r="AJ57"/>
  <c r="AU57" s="1"/>
  <c r="N58"/>
  <c r="BP58" s="1"/>
  <c r="BM55"/>
  <c r="BG55"/>
  <c r="BM54"/>
  <c r="BG54"/>
  <c r="K58"/>
  <c r="BO58" s="1"/>
  <c r="Z58" s="1"/>
  <c r="AA58" s="1"/>
  <c r="BM56"/>
  <c r="BG56"/>
  <c r="Q58"/>
  <c r="BQ58" s="1"/>
  <c r="L56"/>
  <c r="BQ55"/>
  <c r="BK54"/>
  <c r="BE54"/>
  <c r="K56"/>
  <c r="BO56" s="1"/>
  <c r="Z56" s="1"/>
  <c r="AA56" s="1"/>
  <c r="AJ350"/>
  <c r="AJ75"/>
  <c r="AU75" s="1"/>
  <c r="AG349"/>
  <c r="AS77"/>
  <c r="AH353" s="1"/>
  <c r="AS75"/>
  <c r="AH351" s="1"/>
  <c r="AS78"/>
  <c r="AH354" s="1"/>
  <c r="AS76"/>
  <c r="AH352" s="1"/>
  <c r="AS74"/>
  <c r="AH350" s="1"/>
  <c r="W64"/>
  <c r="U64"/>
  <c r="AO64"/>
  <c r="AP64"/>
  <c r="AN64"/>
  <c r="G65"/>
  <c r="E65"/>
  <c r="H65"/>
  <c r="F65"/>
  <c r="AO66"/>
  <c r="AP66"/>
  <c r="AN66"/>
  <c r="G67"/>
  <c r="E67"/>
  <c r="H67"/>
  <c r="F67"/>
  <c r="AO68"/>
  <c r="AP68"/>
  <c r="AN68"/>
  <c r="U65"/>
  <c r="W65"/>
  <c r="T64"/>
  <c r="R64"/>
  <c r="AP65"/>
  <c r="AN65"/>
  <c r="AO65"/>
  <c r="H66"/>
  <c r="F66"/>
  <c r="G66"/>
  <c r="E66"/>
  <c r="AP67"/>
  <c r="AN67"/>
  <c r="AO67"/>
  <c r="H68"/>
  <c r="F68"/>
  <c r="G68"/>
  <c r="E68"/>
  <c r="T66"/>
  <c r="R66"/>
  <c r="BL48"/>
  <c r="BF48"/>
  <c r="BI48"/>
  <c r="X48" s="1"/>
  <c r="BC48"/>
  <c r="AB48" s="1"/>
  <c r="AC48" s="1"/>
  <c r="R58"/>
  <c r="BS57"/>
  <c r="BR55"/>
  <c r="L57"/>
  <c r="K55"/>
  <c r="BO55" s="1"/>
  <c r="Z55" s="1"/>
  <c r="AA55" s="1"/>
  <c r="BJ54"/>
  <c r="X54" s="1"/>
  <c r="BD54"/>
  <c r="Q57"/>
  <c r="BQ57" s="1"/>
  <c r="BL56"/>
  <c r="BF56"/>
  <c r="K57"/>
  <c r="BO57" s="1"/>
  <c r="Z57" s="1"/>
  <c r="AA57" s="1"/>
  <c r="BL54"/>
  <c r="BF54"/>
  <c r="BK48"/>
  <c r="BE48"/>
  <c r="AC26"/>
  <c r="AC28"/>
  <c r="AC24"/>
  <c r="BI47"/>
  <c r="X47" s="1"/>
  <c r="BC47"/>
  <c r="AB47" s="1"/>
  <c r="AC47" s="1"/>
  <c r="BK47"/>
  <c r="BE47"/>
  <c r="L58"/>
  <c r="BS55"/>
  <c r="I58"/>
  <c r="BS54"/>
  <c r="O58"/>
  <c r="BS56"/>
  <c r="N56"/>
  <c r="BP56" s="1"/>
  <c r="BK55"/>
  <c r="BE55"/>
  <c r="I56"/>
  <c r="BQ54"/>
  <c r="AJ344"/>
  <c r="AJ66"/>
  <c r="AU66" s="1"/>
  <c r="AH77"/>
  <c r="AH75"/>
  <c r="AH78"/>
  <c r="AH76"/>
  <c r="AH74"/>
  <c r="A82"/>
  <c r="A80"/>
  <c r="AT78"/>
  <c r="AI78"/>
  <c r="A78"/>
  <c r="B77"/>
  <c r="AT76"/>
  <c r="AI76"/>
  <c r="A76"/>
  <c r="B75"/>
  <c r="AT74"/>
  <c r="AI74"/>
  <c r="B74"/>
  <c r="A73"/>
  <c r="A81"/>
  <c r="A79"/>
  <c r="B78"/>
  <c r="AT77"/>
  <c r="AI77"/>
  <c r="A77"/>
  <c r="B76"/>
  <c r="AT75"/>
  <c r="AI75"/>
  <c r="A75"/>
  <c r="A74"/>
  <c r="AJ84"/>
  <c r="AU84" s="1"/>
  <c r="AG83"/>
  <c r="C93"/>
  <c r="AR83"/>
  <c r="E83"/>
  <c r="H64"/>
  <c r="F64"/>
  <c r="G64"/>
  <c r="E64"/>
  <c r="AI343"/>
  <c r="AZ64"/>
  <c r="AO343" s="1"/>
  <c r="BA64"/>
  <c r="AP343" s="1"/>
  <c r="AY64"/>
  <c r="AN343" s="1"/>
  <c r="N64"/>
  <c r="L64"/>
  <c r="AI345"/>
  <c r="AZ66"/>
  <c r="AO345" s="1"/>
  <c r="BA66"/>
  <c r="AP345" s="1"/>
  <c r="AY66"/>
  <c r="AN345" s="1"/>
  <c r="R65"/>
  <c r="T65"/>
  <c r="AI347"/>
  <c r="AZ68"/>
  <c r="AO347" s="1"/>
  <c r="BA68"/>
  <c r="AP347" s="1"/>
  <c r="AY68"/>
  <c r="AN347" s="1"/>
  <c r="U67"/>
  <c r="W67"/>
  <c r="Q64"/>
  <c r="O64"/>
  <c r="AI344"/>
  <c r="BA65"/>
  <c r="AP344" s="1"/>
  <c r="AY65"/>
  <c r="AN344" s="1"/>
  <c r="AZ65"/>
  <c r="AO344" s="1"/>
  <c r="O65"/>
  <c r="Q65"/>
  <c r="AI346"/>
  <c r="BA67"/>
  <c r="AP346" s="1"/>
  <c r="AY67"/>
  <c r="AN346" s="1"/>
  <c r="AZ67"/>
  <c r="AO346" s="1"/>
  <c r="W66"/>
  <c r="U66"/>
  <c r="BJ47"/>
  <c r="BD47"/>
  <c r="BJ46"/>
  <c r="BD46"/>
  <c r="BJ48"/>
  <c r="BD48"/>
  <c r="AJ310"/>
  <c r="AJ17"/>
  <c r="AU17" s="1"/>
  <c r="AJ332"/>
  <c r="AJ48"/>
  <c r="AU48" s="1"/>
  <c r="AJ333" s="1"/>
  <c r="T58"/>
  <c r="BR58" s="1"/>
  <c r="BM57"/>
  <c r="BG57"/>
  <c r="N57"/>
  <c r="BP57" s="1"/>
  <c r="BL55"/>
  <c r="BF55"/>
  <c r="I55"/>
  <c r="BP54"/>
  <c r="Z54" s="1"/>
  <c r="AA54" s="1"/>
  <c r="O57"/>
  <c r="BR56"/>
  <c r="I57"/>
  <c r="BR54"/>
  <c r="BI45"/>
  <c r="X45" s="1"/>
  <c r="BC45"/>
  <c r="AB45" s="1"/>
  <c r="AC45" s="1"/>
  <c r="BI46"/>
  <c r="X46" s="1"/>
  <c r="BC46"/>
  <c r="AB46" s="1"/>
  <c r="AC46" s="1"/>
  <c r="AC25"/>
  <c r="AB54"/>
  <c r="AC54" s="1"/>
  <c r="O68" l="1"/>
  <c r="BS66"/>
  <c r="AJ311"/>
  <c r="AJ18"/>
  <c r="Q68"/>
  <c r="BQ68" s="1"/>
  <c r="BM66"/>
  <c r="BG66"/>
  <c r="BQ65"/>
  <c r="L66"/>
  <c r="K66"/>
  <c r="BO66" s="1"/>
  <c r="Z66" s="1"/>
  <c r="AA66" s="1"/>
  <c r="BK64"/>
  <c r="BE64"/>
  <c r="BS67"/>
  <c r="R68"/>
  <c r="L67"/>
  <c r="BR65"/>
  <c r="BJ64"/>
  <c r="X64" s="1"/>
  <c r="BD64"/>
  <c r="K65"/>
  <c r="BO65" s="1"/>
  <c r="Z65" s="1"/>
  <c r="AA65" s="1"/>
  <c r="A91"/>
  <c r="A89"/>
  <c r="B88"/>
  <c r="AT87"/>
  <c r="AI87"/>
  <c r="A87"/>
  <c r="B86"/>
  <c r="AT85"/>
  <c r="AI85"/>
  <c r="A85"/>
  <c r="A84"/>
  <c r="A92"/>
  <c r="A90"/>
  <c r="AT88"/>
  <c r="AI88"/>
  <c r="A88"/>
  <c r="B87"/>
  <c r="AT86"/>
  <c r="AI86"/>
  <c r="A86"/>
  <c r="B85"/>
  <c r="AT84"/>
  <c r="AI84"/>
  <c r="B84"/>
  <c r="A83"/>
  <c r="C103"/>
  <c r="AR93"/>
  <c r="E93"/>
  <c r="AJ94"/>
  <c r="AU94" s="1"/>
  <c r="AG93"/>
  <c r="AJ357"/>
  <c r="AJ85"/>
  <c r="AU85" s="1"/>
  <c r="O74"/>
  <c r="Q74"/>
  <c r="AI351"/>
  <c r="AZ75"/>
  <c r="AO351" s="1"/>
  <c r="BA75"/>
  <c r="AP351" s="1"/>
  <c r="AY75"/>
  <c r="AN351" s="1"/>
  <c r="Q75"/>
  <c r="O75"/>
  <c r="AI353"/>
  <c r="AZ77"/>
  <c r="AO353" s="1"/>
  <c r="BA77"/>
  <c r="AP353" s="1"/>
  <c r="AY77"/>
  <c r="AN353" s="1"/>
  <c r="U76"/>
  <c r="W76"/>
  <c r="U74"/>
  <c r="W74"/>
  <c r="AP74"/>
  <c r="AN74"/>
  <c r="AO74"/>
  <c r="H75"/>
  <c r="F75"/>
  <c r="G75"/>
  <c r="E75"/>
  <c r="AP76"/>
  <c r="AN76"/>
  <c r="AO76"/>
  <c r="H77"/>
  <c r="F77"/>
  <c r="G77"/>
  <c r="E77"/>
  <c r="AP78"/>
  <c r="AN78"/>
  <c r="AO78"/>
  <c r="W75"/>
  <c r="U75"/>
  <c r="BI56"/>
  <c r="X56" s="1"/>
  <c r="BC56"/>
  <c r="AB56" s="1"/>
  <c r="AC56" s="1"/>
  <c r="BJ57"/>
  <c r="BD57"/>
  <c r="BL66"/>
  <c r="BF66"/>
  <c r="Q67"/>
  <c r="BQ67" s="1"/>
  <c r="BL64"/>
  <c r="BF64"/>
  <c r="K67"/>
  <c r="BO67" s="1"/>
  <c r="Z67" s="1"/>
  <c r="AA67" s="1"/>
  <c r="BS65"/>
  <c r="L68"/>
  <c r="I68"/>
  <c r="BS64"/>
  <c r="AB64"/>
  <c r="AC64" s="1"/>
  <c r="BI57"/>
  <c r="X57" s="1"/>
  <c r="BC57"/>
  <c r="AB57" s="1"/>
  <c r="AC57" s="1"/>
  <c r="BK57"/>
  <c r="BE57"/>
  <c r="BI55"/>
  <c r="X55" s="1"/>
  <c r="BC55"/>
  <c r="AB55" s="1"/>
  <c r="AC55" s="1"/>
  <c r="N66"/>
  <c r="BP66" s="1"/>
  <c r="BK65"/>
  <c r="BE65"/>
  <c r="I66"/>
  <c r="BQ64"/>
  <c r="T68"/>
  <c r="BR68" s="1"/>
  <c r="BM67"/>
  <c r="BG67"/>
  <c r="N67"/>
  <c r="BP67" s="1"/>
  <c r="BL65"/>
  <c r="BF65"/>
  <c r="I65"/>
  <c r="BP64"/>
  <c r="Z64" s="1"/>
  <c r="AA64" s="1"/>
  <c r="AG356"/>
  <c r="AS88"/>
  <c r="AH361" s="1"/>
  <c r="AS86"/>
  <c r="AH359" s="1"/>
  <c r="AS84"/>
  <c r="AH357" s="1"/>
  <c r="AS87"/>
  <c r="AH360" s="1"/>
  <c r="AS85"/>
  <c r="AH358" s="1"/>
  <c r="AH88"/>
  <c r="AH86"/>
  <c r="AH84"/>
  <c r="AH87"/>
  <c r="AH85"/>
  <c r="R74"/>
  <c r="T74"/>
  <c r="AO75"/>
  <c r="AP75"/>
  <c r="AN75"/>
  <c r="G76"/>
  <c r="E76"/>
  <c r="H76"/>
  <c r="F76"/>
  <c r="AO77"/>
  <c r="AP77"/>
  <c r="AN77"/>
  <c r="G78"/>
  <c r="E78"/>
  <c r="H78"/>
  <c r="F78"/>
  <c r="R76"/>
  <c r="T76"/>
  <c r="G74"/>
  <c r="E74"/>
  <c r="H74"/>
  <c r="F74"/>
  <c r="AI350"/>
  <c r="BA74"/>
  <c r="AP350" s="1"/>
  <c r="AY74"/>
  <c r="AN350" s="1"/>
  <c r="AZ74"/>
  <c r="AO350" s="1"/>
  <c r="L74"/>
  <c r="N74"/>
  <c r="AI352"/>
  <c r="BA76"/>
  <c r="AP352" s="1"/>
  <c r="AY76"/>
  <c r="AN352" s="1"/>
  <c r="AZ76"/>
  <c r="AO352" s="1"/>
  <c r="T75"/>
  <c r="R75"/>
  <c r="AI354"/>
  <c r="BA78"/>
  <c r="AP354" s="1"/>
  <c r="AY78"/>
  <c r="AN354" s="1"/>
  <c r="AZ78"/>
  <c r="AO354" s="1"/>
  <c r="W77"/>
  <c r="U77"/>
  <c r="AJ345"/>
  <c r="AJ67"/>
  <c r="AU67" s="1"/>
  <c r="BK58"/>
  <c r="BE58"/>
  <c r="BI58"/>
  <c r="X58" s="1"/>
  <c r="BC58"/>
  <c r="AB58" s="1"/>
  <c r="AC58" s="1"/>
  <c r="BJ58"/>
  <c r="BD58"/>
  <c r="BL58"/>
  <c r="BF58"/>
  <c r="O67"/>
  <c r="BR66"/>
  <c r="I67"/>
  <c r="BR64"/>
  <c r="N68"/>
  <c r="BP68" s="1"/>
  <c r="BM65"/>
  <c r="BG65"/>
  <c r="K68"/>
  <c r="BO68" s="1"/>
  <c r="Z68" s="1"/>
  <c r="AA68" s="1"/>
  <c r="BM64"/>
  <c r="BG64"/>
  <c r="AJ351"/>
  <c r="AJ76"/>
  <c r="AU76" s="1"/>
  <c r="BJ56"/>
  <c r="BD56"/>
  <c r="AJ339"/>
  <c r="AJ58"/>
  <c r="AU58" s="1"/>
  <c r="AJ340" s="1"/>
  <c r="BI67" l="1"/>
  <c r="X67" s="1"/>
  <c r="BC67"/>
  <c r="AB67" s="1"/>
  <c r="AC67" s="1"/>
  <c r="BK67"/>
  <c r="BE67"/>
  <c r="R78"/>
  <c r="BS77"/>
  <c r="AJ352"/>
  <c r="AJ77"/>
  <c r="AU77" s="1"/>
  <c r="AJ346"/>
  <c r="AJ68"/>
  <c r="AU68" s="1"/>
  <c r="AJ347" s="1"/>
  <c r="T78"/>
  <c r="BR78" s="1"/>
  <c r="BM77"/>
  <c r="BG77"/>
  <c r="N77"/>
  <c r="BP77" s="1"/>
  <c r="BL75"/>
  <c r="BF75"/>
  <c r="I75"/>
  <c r="BP74"/>
  <c r="Z74" s="1"/>
  <c r="AA74" s="1"/>
  <c r="O77"/>
  <c r="BR76"/>
  <c r="I77"/>
  <c r="BR74"/>
  <c r="BI65"/>
  <c r="X65" s="1"/>
  <c r="BC65"/>
  <c r="AB65" s="1"/>
  <c r="AC65" s="1"/>
  <c r="BI66"/>
  <c r="X66" s="1"/>
  <c r="BC66"/>
  <c r="AB66" s="1"/>
  <c r="AC66" s="1"/>
  <c r="BI68"/>
  <c r="X68" s="1"/>
  <c r="BC68"/>
  <c r="AB68" s="1"/>
  <c r="AC68" s="1"/>
  <c r="L78"/>
  <c r="BS75"/>
  <c r="I78"/>
  <c r="BS74"/>
  <c r="O78"/>
  <c r="BS76"/>
  <c r="N76"/>
  <c r="BP76" s="1"/>
  <c r="BK75"/>
  <c r="BE75"/>
  <c r="I76"/>
  <c r="BQ74"/>
  <c r="AJ358"/>
  <c r="AJ86"/>
  <c r="AU86" s="1"/>
  <c r="AH97"/>
  <c r="AH95"/>
  <c r="AH98"/>
  <c r="AH96"/>
  <c r="AH94"/>
  <c r="A102"/>
  <c r="A100"/>
  <c r="AT98"/>
  <c r="AI98"/>
  <c r="A98"/>
  <c r="B97"/>
  <c r="AT96"/>
  <c r="AI96"/>
  <c r="A96"/>
  <c r="B95"/>
  <c r="AT94"/>
  <c r="AI94"/>
  <c r="B94"/>
  <c r="A93"/>
  <c r="A101"/>
  <c r="A99"/>
  <c r="B98"/>
  <c r="AT97"/>
  <c r="AI97"/>
  <c r="A97"/>
  <c r="B96"/>
  <c r="AT95"/>
  <c r="AI95"/>
  <c r="A95"/>
  <c r="A94"/>
  <c r="C113"/>
  <c r="AJ104"/>
  <c r="AU104" s="1"/>
  <c r="AG103"/>
  <c r="AR103"/>
  <c r="E103"/>
  <c r="H84"/>
  <c r="F84"/>
  <c r="G84"/>
  <c r="E84"/>
  <c r="AI357"/>
  <c r="AZ84"/>
  <c r="AO357" s="1"/>
  <c r="BA84"/>
  <c r="AP357" s="1"/>
  <c r="AY84"/>
  <c r="AN357" s="1"/>
  <c r="N84"/>
  <c r="L84"/>
  <c r="AI359"/>
  <c r="AZ86"/>
  <c r="AO359" s="1"/>
  <c r="BA86"/>
  <c r="AP359" s="1"/>
  <c r="AY86"/>
  <c r="AN359" s="1"/>
  <c r="R85"/>
  <c r="T85"/>
  <c r="AI361"/>
  <c r="AZ88"/>
  <c r="AO361" s="1"/>
  <c r="BA88"/>
  <c r="AP361" s="1"/>
  <c r="AY88"/>
  <c r="AN361" s="1"/>
  <c r="U87"/>
  <c r="W87"/>
  <c r="Q84"/>
  <c r="O84"/>
  <c r="AI358"/>
  <c r="BA85"/>
  <c r="AP358" s="1"/>
  <c r="AY85"/>
  <c r="AN358" s="1"/>
  <c r="AZ85"/>
  <c r="AO358" s="1"/>
  <c r="O85"/>
  <c r="Q85"/>
  <c r="AI360"/>
  <c r="BA87"/>
  <c r="AP360" s="1"/>
  <c r="AY87"/>
  <c r="AN360" s="1"/>
  <c r="AZ87"/>
  <c r="AO360" s="1"/>
  <c r="W86"/>
  <c r="U86"/>
  <c r="BJ67"/>
  <c r="BD67"/>
  <c r="BJ66"/>
  <c r="BD66"/>
  <c r="BK68"/>
  <c r="BE68"/>
  <c r="BR75"/>
  <c r="L77"/>
  <c r="K75"/>
  <c r="BO75" s="1"/>
  <c r="Z75" s="1"/>
  <c r="AA75" s="1"/>
  <c r="BJ74"/>
  <c r="X74" s="1"/>
  <c r="BD74"/>
  <c r="AB74" s="1"/>
  <c r="AC74" s="1"/>
  <c r="Q77"/>
  <c r="BQ77" s="1"/>
  <c r="BL76"/>
  <c r="BF76"/>
  <c r="K77"/>
  <c r="BO77" s="1"/>
  <c r="Z77" s="1"/>
  <c r="AA77" s="1"/>
  <c r="BL74"/>
  <c r="BF74"/>
  <c r="BJ68"/>
  <c r="BD68"/>
  <c r="N78"/>
  <c r="BP78" s="1"/>
  <c r="BM75"/>
  <c r="BG75"/>
  <c r="BM74"/>
  <c r="BG74"/>
  <c r="K78"/>
  <c r="BO78" s="1"/>
  <c r="Z78" s="1"/>
  <c r="AA78" s="1"/>
  <c r="BM76"/>
  <c r="BG76"/>
  <c r="Q78"/>
  <c r="BQ78" s="1"/>
  <c r="L76"/>
  <c r="BQ75"/>
  <c r="BK74"/>
  <c r="BE74"/>
  <c r="K76"/>
  <c r="BO76" s="1"/>
  <c r="Z76" s="1"/>
  <c r="AA76" s="1"/>
  <c r="AJ364"/>
  <c r="AJ95"/>
  <c r="AU95" s="1"/>
  <c r="AG363"/>
  <c r="AS97"/>
  <c r="AH367" s="1"/>
  <c r="AS95"/>
  <c r="AH365" s="1"/>
  <c r="AS98"/>
  <c r="AH368" s="1"/>
  <c r="AS96"/>
  <c r="AH366" s="1"/>
  <c r="AS94"/>
  <c r="AH364" s="1"/>
  <c r="W84"/>
  <c r="U84"/>
  <c r="AO84"/>
  <c r="AP84"/>
  <c r="AN84"/>
  <c r="G85"/>
  <c r="E85"/>
  <c r="H85"/>
  <c r="F85"/>
  <c r="AO86"/>
  <c r="AP86"/>
  <c r="AN86"/>
  <c r="G87"/>
  <c r="E87"/>
  <c r="H87"/>
  <c r="F87"/>
  <c r="AO88"/>
  <c r="AP88"/>
  <c r="AN88"/>
  <c r="U85"/>
  <c r="W85"/>
  <c r="T84"/>
  <c r="R84"/>
  <c r="AP85"/>
  <c r="AN85"/>
  <c r="AO85"/>
  <c r="H86"/>
  <c r="F86"/>
  <c r="G86"/>
  <c r="E86"/>
  <c r="AP87"/>
  <c r="AN87"/>
  <c r="AO87"/>
  <c r="H88"/>
  <c r="F88"/>
  <c r="G88"/>
  <c r="E88"/>
  <c r="T86"/>
  <c r="R86"/>
  <c r="BL68"/>
  <c r="BF68"/>
  <c r="AU18"/>
  <c r="AJ312" s="1"/>
  <c r="AJ24"/>
  <c r="AU24" s="1"/>
  <c r="AJ315" l="1"/>
  <c r="AJ25"/>
  <c r="AU25" s="1"/>
  <c r="BL86"/>
  <c r="BF86"/>
  <c r="Q87"/>
  <c r="BQ87" s="1"/>
  <c r="BL84"/>
  <c r="BF84"/>
  <c r="K87"/>
  <c r="BO87" s="1"/>
  <c r="Z87" s="1"/>
  <c r="AA87" s="1"/>
  <c r="BS85"/>
  <c r="L88"/>
  <c r="I88"/>
  <c r="BS84"/>
  <c r="BJ77"/>
  <c r="BD77"/>
  <c r="O88"/>
  <c r="BS86"/>
  <c r="N86"/>
  <c r="BP86" s="1"/>
  <c r="BK85"/>
  <c r="BE85"/>
  <c r="I86"/>
  <c r="BQ84"/>
  <c r="T88"/>
  <c r="BR88" s="1"/>
  <c r="BM87"/>
  <c r="BG87"/>
  <c r="N87"/>
  <c r="BP87" s="1"/>
  <c r="BL85"/>
  <c r="BF85"/>
  <c r="I85"/>
  <c r="BP84"/>
  <c r="Z84" s="1"/>
  <c r="AA84" s="1"/>
  <c r="AG370"/>
  <c r="AS107"/>
  <c r="AH374" s="1"/>
  <c r="AS108"/>
  <c r="AH375" s="1"/>
  <c r="AS106"/>
  <c r="AH373" s="1"/>
  <c r="AS104"/>
  <c r="AH371" s="1"/>
  <c r="AS105"/>
  <c r="AH372" s="1"/>
  <c r="AJ371"/>
  <c r="AJ105"/>
  <c r="AU105" s="1"/>
  <c r="R94"/>
  <c r="T94"/>
  <c r="AO95"/>
  <c r="AP95"/>
  <c r="AN95"/>
  <c r="G96"/>
  <c r="E96"/>
  <c r="H96"/>
  <c r="F96"/>
  <c r="AO97"/>
  <c r="AP97"/>
  <c r="AN97"/>
  <c r="G98"/>
  <c r="E98"/>
  <c r="H98"/>
  <c r="F98"/>
  <c r="R96"/>
  <c r="T96"/>
  <c r="G94"/>
  <c r="E94"/>
  <c r="H94"/>
  <c r="F94"/>
  <c r="AI364"/>
  <c r="BA94"/>
  <c r="AP364" s="1"/>
  <c r="AY94"/>
  <c r="AN364" s="1"/>
  <c r="AZ94"/>
  <c r="AO364" s="1"/>
  <c r="L94"/>
  <c r="N94"/>
  <c r="AI366"/>
  <c r="BA96"/>
  <c r="AP366" s="1"/>
  <c r="AY96"/>
  <c r="AN366" s="1"/>
  <c r="AZ96"/>
  <c r="AO366" s="1"/>
  <c r="T95"/>
  <c r="R95"/>
  <c r="AI368"/>
  <c r="BA98"/>
  <c r="AP368" s="1"/>
  <c r="AY98"/>
  <c r="AN368" s="1"/>
  <c r="AZ98"/>
  <c r="AO368" s="1"/>
  <c r="W97"/>
  <c r="U97"/>
  <c r="AJ359"/>
  <c r="AJ87"/>
  <c r="AU87" s="1"/>
  <c r="BK78"/>
  <c r="BE78"/>
  <c r="BI78"/>
  <c r="X78" s="1"/>
  <c r="BC78"/>
  <c r="AB78" s="1"/>
  <c r="AC78" s="1"/>
  <c r="BJ78"/>
  <c r="BD78"/>
  <c r="BI77"/>
  <c r="X77" s="1"/>
  <c r="BC77"/>
  <c r="AB77" s="1"/>
  <c r="AC77" s="1"/>
  <c r="BK77"/>
  <c r="BE77"/>
  <c r="BI75"/>
  <c r="X75" s="1"/>
  <c r="BC75"/>
  <c r="AB75" s="1"/>
  <c r="AC75" s="1"/>
  <c r="BL78"/>
  <c r="BF78"/>
  <c r="O87"/>
  <c r="BR86"/>
  <c r="I87"/>
  <c r="BR84"/>
  <c r="N88"/>
  <c r="BP88" s="1"/>
  <c r="BM85"/>
  <c r="BG85"/>
  <c r="K88"/>
  <c r="BO88" s="1"/>
  <c r="Z88" s="1"/>
  <c r="AA88" s="1"/>
  <c r="BM84"/>
  <c r="BG84"/>
  <c r="AJ365"/>
  <c r="AJ96"/>
  <c r="AU96" s="1"/>
  <c r="BJ76"/>
  <c r="BD76"/>
  <c r="Q88"/>
  <c r="BQ88" s="1"/>
  <c r="BM86"/>
  <c r="BG86"/>
  <c r="BQ85"/>
  <c r="L86"/>
  <c r="K86"/>
  <c r="BO86" s="1"/>
  <c r="Z86" s="1"/>
  <c r="AA86" s="1"/>
  <c r="BK84"/>
  <c r="BE84"/>
  <c r="BS87"/>
  <c r="R88"/>
  <c r="L87"/>
  <c r="BR85"/>
  <c r="BJ84"/>
  <c r="X84" s="1"/>
  <c r="BD84"/>
  <c r="K85"/>
  <c r="BO85" s="1"/>
  <c r="Z85" s="1"/>
  <c r="AA85" s="1"/>
  <c r="A112"/>
  <c r="A110"/>
  <c r="AT108"/>
  <c r="AI108"/>
  <c r="A108"/>
  <c r="B107"/>
  <c r="AT106"/>
  <c r="AI106"/>
  <c r="A106"/>
  <c r="A111"/>
  <c r="A109"/>
  <c r="B108"/>
  <c r="AT107"/>
  <c r="AI107"/>
  <c r="A107"/>
  <c r="B106"/>
  <c r="AT105"/>
  <c r="AI105"/>
  <c r="A105"/>
  <c r="A104"/>
  <c r="B105"/>
  <c r="AT104"/>
  <c r="AI104"/>
  <c r="B104"/>
  <c r="A103"/>
  <c r="AH107"/>
  <c r="AH108"/>
  <c r="AH106"/>
  <c r="AH104"/>
  <c r="AH105"/>
  <c r="AJ114"/>
  <c r="AU114" s="1"/>
  <c r="AG113"/>
  <c r="C123"/>
  <c r="AR113"/>
  <c r="E113"/>
  <c r="O94"/>
  <c r="Q94"/>
  <c r="AI365"/>
  <c r="AZ95"/>
  <c r="AO365" s="1"/>
  <c r="BA95"/>
  <c r="AP365" s="1"/>
  <c r="AY95"/>
  <c r="AN365" s="1"/>
  <c r="Q95"/>
  <c r="O95"/>
  <c r="AI367"/>
  <c r="AZ97"/>
  <c r="AO367" s="1"/>
  <c r="BA97"/>
  <c r="AP367" s="1"/>
  <c r="AY97"/>
  <c r="AN367" s="1"/>
  <c r="U96"/>
  <c r="W96"/>
  <c r="U94"/>
  <c r="W94"/>
  <c r="AP94"/>
  <c r="AN94"/>
  <c r="AO94"/>
  <c r="H95"/>
  <c r="F95"/>
  <c r="G95"/>
  <c r="E95"/>
  <c r="AP96"/>
  <c r="AN96"/>
  <c r="AO96"/>
  <c r="H97"/>
  <c r="F97"/>
  <c r="G97"/>
  <c r="E97"/>
  <c r="AP98"/>
  <c r="AN98"/>
  <c r="AO98"/>
  <c r="W95"/>
  <c r="U95"/>
  <c r="BI76"/>
  <c r="X76" s="1"/>
  <c r="BC76"/>
  <c r="AB76" s="1"/>
  <c r="AC76" s="1"/>
  <c r="AJ353"/>
  <c r="AJ78"/>
  <c r="AU78" s="1"/>
  <c r="AJ354" s="1"/>
  <c r="AB84"/>
  <c r="AC84" s="1"/>
  <c r="L98" l="1"/>
  <c r="BS95"/>
  <c r="I98"/>
  <c r="BS94"/>
  <c r="O98"/>
  <c r="BS96"/>
  <c r="N96"/>
  <c r="BP96" s="1"/>
  <c r="BK95"/>
  <c r="BE95"/>
  <c r="I96"/>
  <c r="BQ94"/>
  <c r="A121"/>
  <c r="A119"/>
  <c r="B118"/>
  <c r="AT117"/>
  <c r="AI117"/>
  <c r="A117"/>
  <c r="B116"/>
  <c r="AT115"/>
  <c r="AI115"/>
  <c r="A115"/>
  <c r="A114"/>
  <c r="A122"/>
  <c r="A120"/>
  <c r="AT118"/>
  <c r="AI118"/>
  <c r="A118"/>
  <c r="B117"/>
  <c r="AT116"/>
  <c r="AI116"/>
  <c r="A116"/>
  <c r="B115"/>
  <c r="AT114"/>
  <c r="AI114"/>
  <c r="B114"/>
  <c r="A113"/>
  <c r="C133"/>
  <c r="AR123"/>
  <c r="E123"/>
  <c r="AJ124"/>
  <c r="AU124" s="1"/>
  <c r="AG123"/>
  <c r="AJ378"/>
  <c r="AJ115"/>
  <c r="AU115" s="1"/>
  <c r="W104"/>
  <c r="U104"/>
  <c r="AO104"/>
  <c r="AP104"/>
  <c r="AN104"/>
  <c r="G105"/>
  <c r="E105"/>
  <c r="H105"/>
  <c r="F105"/>
  <c r="Q104"/>
  <c r="O104"/>
  <c r="AI372"/>
  <c r="BA105"/>
  <c r="AP372" s="1"/>
  <c r="AY105"/>
  <c r="AN372" s="1"/>
  <c r="AZ105"/>
  <c r="AO372" s="1"/>
  <c r="O105"/>
  <c r="Q105"/>
  <c r="AI374"/>
  <c r="AZ107"/>
  <c r="AO374" s="1"/>
  <c r="BA107"/>
  <c r="AP374" s="1"/>
  <c r="AY107"/>
  <c r="AN374" s="1"/>
  <c r="U106"/>
  <c r="W106"/>
  <c r="N104"/>
  <c r="L104"/>
  <c r="AI373"/>
  <c r="BA106"/>
  <c r="AP373" s="1"/>
  <c r="AY106"/>
  <c r="AN373" s="1"/>
  <c r="AZ106"/>
  <c r="AO373" s="1"/>
  <c r="R105"/>
  <c r="T105"/>
  <c r="AI375"/>
  <c r="BA108"/>
  <c r="AP375" s="1"/>
  <c r="AY108"/>
  <c r="AN375" s="1"/>
  <c r="AZ108"/>
  <c r="AO375" s="1"/>
  <c r="W107"/>
  <c r="U107"/>
  <c r="BL88"/>
  <c r="BF88"/>
  <c r="AJ366"/>
  <c r="AJ97"/>
  <c r="AU97" s="1"/>
  <c r="AJ360"/>
  <c r="AJ88"/>
  <c r="AU88" s="1"/>
  <c r="AJ361" s="1"/>
  <c r="T98"/>
  <c r="BR98" s="1"/>
  <c r="BM97"/>
  <c r="BG97"/>
  <c r="N97"/>
  <c r="BP97" s="1"/>
  <c r="BL95"/>
  <c r="BF95"/>
  <c r="I95"/>
  <c r="BP94"/>
  <c r="Z94" s="1"/>
  <c r="AA94" s="1"/>
  <c r="O97"/>
  <c r="BR96"/>
  <c r="I97"/>
  <c r="BR94"/>
  <c r="AJ372"/>
  <c r="AJ106"/>
  <c r="AU106" s="1"/>
  <c r="BK88"/>
  <c r="BE88"/>
  <c r="BI88"/>
  <c r="X88" s="1"/>
  <c r="BC88"/>
  <c r="AB88" s="1"/>
  <c r="AC88" s="1"/>
  <c r="N98"/>
  <c r="BP98" s="1"/>
  <c r="BM95"/>
  <c r="BG95"/>
  <c r="BM94"/>
  <c r="BG94"/>
  <c r="K98"/>
  <c r="BO98" s="1"/>
  <c r="Z98" s="1"/>
  <c r="AA98" s="1"/>
  <c r="BM96"/>
  <c r="BG96"/>
  <c r="Q98"/>
  <c r="BQ98" s="1"/>
  <c r="L96"/>
  <c r="BQ95"/>
  <c r="BK94"/>
  <c r="BE94"/>
  <c r="K96"/>
  <c r="BO96" s="1"/>
  <c r="Z96" s="1"/>
  <c r="AA96" s="1"/>
  <c r="AG377"/>
  <c r="AS118"/>
  <c r="AH382" s="1"/>
  <c r="AS116"/>
  <c r="AH380" s="1"/>
  <c r="AS114"/>
  <c r="AH378" s="1"/>
  <c r="AS117"/>
  <c r="AH381" s="1"/>
  <c r="AS115"/>
  <c r="AH379" s="1"/>
  <c r="AH118"/>
  <c r="AH116"/>
  <c r="AH114"/>
  <c r="AH117"/>
  <c r="AH115"/>
  <c r="H104"/>
  <c r="F104"/>
  <c r="G104"/>
  <c r="E104"/>
  <c r="AI371"/>
  <c r="AZ104"/>
  <c r="AO371" s="1"/>
  <c r="BA104"/>
  <c r="AP371" s="1"/>
  <c r="AY104"/>
  <c r="AN371" s="1"/>
  <c r="T104"/>
  <c r="R104"/>
  <c r="AP105"/>
  <c r="AN105"/>
  <c r="AO105"/>
  <c r="G106"/>
  <c r="E106"/>
  <c r="H106"/>
  <c r="F106"/>
  <c r="AO107"/>
  <c r="AP107"/>
  <c r="AN107"/>
  <c r="G108"/>
  <c r="E108"/>
  <c r="H108"/>
  <c r="F108"/>
  <c r="R106"/>
  <c r="T106"/>
  <c r="AP106"/>
  <c r="AN106"/>
  <c r="AO106"/>
  <c r="H107"/>
  <c r="F107"/>
  <c r="G107"/>
  <c r="E107"/>
  <c r="AP108"/>
  <c r="AN108"/>
  <c r="AO108"/>
  <c r="U105"/>
  <c r="W105"/>
  <c r="BJ87"/>
  <c r="BD87"/>
  <c r="BJ86"/>
  <c r="BD86"/>
  <c r="BI87"/>
  <c r="X87" s="1"/>
  <c r="BC87"/>
  <c r="AB87" s="1"/>
  <c r="AC87" s="1"/>
  <c r="BK87"/>
  <c r="BE87"/>
  <c r="R98"/>
  <c r="BS97"/>
  <c r="BR95"/>
  <c r="L97"/>
  <c r="K95"/>
  <c r="BO95" s="1"/>
  <c r="Z95" s="1"/>
  <c r="AA95" s="1"/>
  <c r="BJ94"/>
  <c r="X94" s="1"/>
  <c r="BD94"/>
  <c r="AB94" s="1"/>
  <c r="AC94" s="1"/>
  <c r="Q97"/>
  <c r="BQ97" s="1"/>
  <c r="BL96"/>
  <c r="BF96"/>
  <c r="K97"/>
  <c r="BO97" s="1"/>
  <c r="Z97" s="1"/>
  <c r="AA97" s="1"/>
  <c r="BL94"/>
  <c r="BF94"/>
  <c r="BI85"/>
  <c r="X85" s="1"/>
  <c r="BC85"/>
  <c r="AB85" s="1"/>
  <c r="AC85" s="1"/>
  <c r="BI86"/>
  <c r="X86" s="1"/>
  <c r="BC86"/>
  <c r="AB86" s="1"/>
  <c r="AC86" s="1"/>
  <c r="BJ88"/>
  <c r="BD88"/>
  <c r="AJ316"/>
  <c r="AJ26"/>
  <c r="AU26" s="1"/>
  <c r="AJ317" l="1"/>
  <c r="AJ27"/>
  <c r="AU27" s="1"/>
  <c r="BL98"/>
  <c r="BF98"/>
  <c r="N108"/>
  <c r="BP108" s="1"/>
  <c r="BM105"/>
  <c r="BG105"/>
  <c r="Q107"/>
  <c r="BQ107" s="1"/>
  <c r="BL106"/>
  <c r="BF106"/>
  <c r="I107"/>
  <c r="BR104"/>
  <c r="BJ96"/>
  <c r="BD96"/>
  <c r="BI97"/>
  <c r="X97" s="1"/>
  <c r="BC97"/>
  <c r="AB97" s="1"/>
  <c r="AC97" s="1"/>
  <c r="BK97"/>
  <c r="BE97"/>
  <c r="BI95"/>
  <c r="X95" s="1"/>
  <c r="BC95"/>
  <c r="AB95" s="1"/>
  <c r="AC95" s="1"/>
  <c r="R108"/>
  <c r="BS107"/>
  <c r="N107"/>
  <c r="BP107" s="1"/>
  <c r="BL105"/>
  <c r="BF105"/>
  <c r="I105"/>
  <c r="BP104"/>
  <c r="Z104" s="1"/>
  <c r="AA104" s="1"/>
  <c r="BM106"/>
  <c r="BG106"/>
  <c r="Q108"/>
  <c r="BQ108" s="1"/>
  <c r="N106"/>
  <c r="BP106" s="1"/>
  <c r="BK105"/>
  <c r="BE105"/>
  <c r="I106"/>
  <c r="BQ104"/>
  <c r="K108"/>
  <c r="BO108" s="1"/>
  <c r="Z108" s="1"/>
  <c r="AA108" s="1"/>
  <c r="BM104"/>
  <c r="BG104"/>
  <c r="AJ379"/>
  <c r="AJ116"/>
  <c r="AU116" s="1"/>
  <c r="AH127"/>
  <c r="AH125"/>
  <c r="AH128"/>
  <c r="AH126"/>
  <c r="AH124"/>
  <c r="A132"/>
  <c r="A130"/>
  <c r="AT128"/>
  <c r="AI128"/>
  <c r="A128"/>
  <c r="B127"/>
  <c r="AT126"/>
  <c r="AI126"/>
  <c r="A126"/>
  <c r="B125"/>
  <c r="AT124"/>
  <c r="AI124"/>
  <c r="B124"/>
  <c r="A123"/>
  <c r="A131"/>
  <c r="A129"/>
  <c r="B128"/>
  <c r="AT127"/>
  <c r="AI127"/>
  <c r="A127"/>
  <c r="B126"/>
  <c r="AT125"/>
  <c r="AI125"/>
  <c r="A125"/>
  <c r="A124"/>
  <c r="AJ134"/>
  <c r="AU134" s="1"/>
  <c r="AG133"/>
  <c r="C143"/>
  <c r="AR133"/>
  <c r="E133"/>
  <c r="H114"/>
  <c r="F114"/>
  <c r="G114"/>
  <c r="E114"/>
  <c r="AI378"/>
  <c r="AZ114"/>
  <c r="AO378" s="1"/>
  <c r="BA114"/>
  <c r="AP378" s="1"/>
  <c r="AY114"/>
  <c r="AN378" s="1"/>
  <c r="N114"/>
  <c r="L114"/>
  <c r="AI380"/>
  <c r="AZ116"/>
  <c r="AO380" s="1"/>
  <c r="BA116"/>
  <c r="AP380" s="1"/>
  <c r="AY116"/>
  <c r="AN380" s="1"/>
  <c r="R115"/>
  <c r="T115"/>
  <c r="AI382"/>
  <c r="AZ118"/>
  <c r="AO382" s="1"/>
  <c r="BA118"/>
  <c r="AP382" s="1"/>
  <c r="AY118"/>
  <c r="AN382" s="1"/>
  <c r="U117"/>
  <c r="W117"/>
  <c r="Q114"/>
  <c r="O114"/>
  <c r="AI379"/>
  <c r="BA115"/>
  <c r="AP379" s="1"/>
  <c r="AY115"/>
  <c r="AN379" s="1"/>
  <c r="AZ115"/>
  <c r="AO379" s="1"/>
  <c r="O115"/>
  <c r="Q115"/>
  <c r="AI381"/>
  <c r="BA117"/>
  <c r="AP381" s="1"/>
  <c r="AY117"/>
  <c r="AN381" s="1"/>
  <c r="AZ117"/>
  <c r="AO381" s="1"/>
  <c r="W116"/>
  <c r="U116"/>
  <c r="BK98"/>
  <c r="BE98"/>
  <c r="BI98"/>
  <c r="X98" s="1"/>
  <c r="BC98"/>
  <c r="AB98" s="1"/>
  <c r="AC98" s="1"/>
  <c r="BJ98"/>
  <c r="BD98"/>
  <c r="BJ97"/>
  <c r="BD97"/>
  <c r="L108"/>
  <c r="BS105"/>
  <c r="O107"/>
  <c r="BR106"/>
  <c r="K107"/>
  <c r="BO107" s="1"/>
  <c r="Z107" s="1"/>
  <c r="AA107" s="1"/>
  <c r="BL104"/>
  <c r="BF104"/>
  <c r="AJ373"/>
  <c r="AJ107"/>
  <c r="AU107" s="1"/>
  <c r="AJ367"/>
  <c r="AJ98"/>
  <c r="AU98" s="1"/>
  <c r="AJ368" s="1"/>
  <c r="T108"/>
  <c r="BR108" s="1"/>
  <c r="BM107"/>
  <c r="BG107"/>
  <c r="BR105"/>
  <c r="L107"/>
  <c r="BJ104"/>
  <c r="X104" s="1"/>
  <c r="BD104"/>
  <c r="K105"/>
  <c r="BO105" s="1"/>
  <c r="Z105" s="1"/>
  <c r="AA105" s="1"/>
  <c r="O108"/>
  <c r="BS106"/>
  <c r="L106"/>
  <c r="BQ105"/>
  <c r="K106"/>
  <c r="BO106" s="1"/>
  <c r="Z106" s="1"/>
  <c r="AA106" s="1"/>
  <c r="BK104"/>
  <c r="BE104"/>
  <c r="I108"/>
  <c r="BS104"/>
  <c r="AJ385"/>
  <c r="AJ125"/>
  <c r="AU125" s="1"/>
  <c r="AG384"/>
  <c r="AS127"/>
  <c r="AH388" s="1"/>
  <c r="AS125"/>
  <c r="AH386" s="1"/>
  <c r="AS128"/>
  <c r="AH389" s="1"/>
  <c r="AS126"/>
  <c r="AH387" s="1"/>
  <c r="AS124"/>
  <c r="AH385" s="1"/>
  <c r="W114"/>
  <c r="U114"/>
  <c r="AO114"/>
  <c r="AP114"/>
  <c r="AN114"/>
  <c r="G115"/>
  <c r="E115"/>
  <c r="H115"/>
  <c r="F115"/>
  <c r="AO116"/>
  <c r="AP116"/>
  <c r="AN116"/>
  <c r="G117"/>
  <c r="E117"/>
  <c r="H117"/>
  <c r="F117"/>
  <c r="AO118"/>
  <c r="AP118"/>
  <c r="AN118"/>
  <c r="U115"/>
  <c r="W115"/>
  <c r="T114"/>
  <c r="R114"/>
  <c r="AP115"/>
  <c r="AN115"/>
  <c r="AO115"/>
  <c r="H116"/>
  <c r="F116"/>
  <c r="G116"/>
  <c r="E116"/>
  <c r="AP117"/>
  <c r="AN117"/>
  <c r="AO117"/>
  <c r="H118"/>
  <c r="F118"/>
  <c r="G118"/>
  <c r="E118"/>
  <c r="T116"/>
  <c r="R116"/>
  <c r="BI96"/>
  <c r="X96" s="1"/>
  <c r="BC96"/>
  <c r="AB96" s="1"/>
  <c r="AC96" s="1"/>
  <c r="AB104"/>
  <c r="AC104" s="1"/>
  <c r="O117" l="1"/>
  <c r="BR116"/>
  <c r="I117"/>
  <c r="BR114"/>
  <c r="N118"/>
  <c r="BP118" s="1"/>
  <c r="BM115"/>
  <c r="BG115"/>
  <c r="K118"/>
  <c r="BO118" s="1"/>
  <c r="Z118" s="1"/>
  <c r="AA118" s="1"/>
  <c r="BM114"/>
  <c r="BG114"/>
  <c r="AJ386"/>
  <c r="AJ126"/>
  <c r="AU126" s="1"/>
  <c r="BJ106"/>
  <c r="BD106"/>
  <c r="BK108"/>
  <c r="BE108"/>
  <c r="BJ107"/>
  <c r="BD107"/>
  <c r="Q118"/>
  <c r="BQ118" s="1"/>
  <c r="BM116"/>
  <c r="BG116"/>
  <c r="BQ115"/>
  <c r="L116"/>
  <c r="K116"/>
  <c r="BO116" s="1"/>
  <c r="Z116" s="1"/>
  <c r="AA116" s="1"/>
  <c r="BK114"/>
  <c r="BE114"/>
  <c r="BS117"/>
  <c r="R118"/>
  <c r="L117"/>
  <c r="BR115"/>
  <c r="BJ114"/>
  <c r="X114" s="1"/>
  <c r="BD114"/>
  <c r="K115"/>
  <c r="BO115" s="1"/>
  <c r="Z115" s="1"/>
  <c r="AA115" s="1"/>
  <c r="A141"/>
  <c r="A139"/>
  <c r="B138"/>
  <c r="AT137"/>
  <c r="AI137"/>
  <c r="A137"/>
  <c r="B136"/>
  <c r="AT135"/>
  <c r="AI135"/>
  <c r="A135"/>
  <c r="A134"/>
  <c r="A142"/>
  <c r="A140"/>
  <c r="AT138"/>
  <c r="AI138"/>
  <c r="A138"/>
  <c r="B137"/>
  <c r="AT136"/>
  <c r="AI136"/>
  <c r="A136"/>
  <c r="B135"/>
  <c r="AT134"/>
  <c r="AI134"/>
  <c r="B134"/>
  <c r="A133"/>
  <c r="C153"/>
  <c r="AR143"/>
  <c r="E143"/>
  <c r="AJ144"/>
  <c r="AU144" s="1"/>
  <c r="AG143"/>
  <c r="AJ392"/>
  <c r="AJ135"/>
  <c r="AU135" s="1"/>
  <c r="O124"/>
  <c r="Q124"/>
  <c r="AI386"/>
  <c r="AZ125"/>
  <c r="AO386" s="1"/>
  <c r="BA125"/>
  <c r="AP386" s="1"/>
  <c r="AY125"/>
  <c r="AN386" s="1"/>
  <c r="Q125"/>
  <c r="O125"/>
  <c r="AI388"/>
  <c r="AZ127"/>
  <c r="AO388" s="1"/>
  <c r="BA127"/>
  <c r="AP388" s="1"/>
  <c r="AY127"/>
  <c r="AN388" s="1"/>
  <c r="U126"/>
  <c r="W126"/>
  <c r="U124"/>
  <c r="W124"/>
  <c r="AP124"/>
  <c r="AN124"/>
  <c r="AO124"/>
  <c r="H125"/>
  <c r="F125"/>
  <c r="G125"/>
  <c r="E125"/>
  <c r="AP126"/>
  <c r="AN126"/>
  <c r="AO126"/>
  <c r="H127"/>
  <c r="F127"/>
  <c r="G127"/>
  <c r="E127"/>
  <c r="AP128"/>
  <c r="AN128"/>
  <c r="AO128"/>
  <c r="W125"/>
  <c r="U125"/>
  <c r="BL108"/>
  <c r="BF108"/>
  <c r="BI107"/>
  <c r="X107" s="1"/>
  <c r="BC107"/>
  <c r="AB107" s="1"/>
  <c r="AC107" s="1"/>
  <c r="AB114"/>
  <c r="AC114" s="1"/>
  <c r="BL116"/>
  <c r="BF116"/>
  <c r="Q117"/>
  <c r="BQ117" s="1"/>
  <c r="BL114"/>
  <c r="BF114"/>
  <c r="K117"/>
  <c r="BO117" s="1"/>
  <c r="Z117" s="1"/>
  <c r="AA117" s="1"/>
  <c r="BS115"/>
  <c r="L118"/>
  <c r="I118"/>
  <c r="BS114"/>
  <c r="BI108"/>
  <c r="X108" s="1"/>
  <c r="BC108"/>
  <c r="AB108" s="1"/>
  <c r="AC108" s="1"/>
  <c r="AJ374"/>
  <c r="AJ108"/>
  <c r="AU108" s="1"/>
  <c r="AJ375" s="1"/>
  <c r="BK107"/>
  <c r="BE107"/>
  <c r="BJ108"/>
  <c r="BD108"/>
  <c r="O118"/>
  <c r="BS116"/>
  <c r="N116"/>
  <c r="BP116" s="1"/>
  <c r="BK115"/>
  <c r="BE115"/>
  <c r="I116"/>
  <c r="BQ114"/>
  <c r="T118"/>
  <c r="BR118" s="1"/>
  <c r="BM117"/>
  <c r="BG117"/>
  <c r="N117"/>
  <c r="BP117" s="1"/>
  <c r="BL115"/>
  <c r="BF115"/>
  <c r="I115"/>
  <c r="BP114"/>
  <c r="Z114" s="1"/>
  <c r="AA114" s="1"/>
  <c r="AG391"/>
  <c r="AS138"/>
  <c r="AH396" s="1"/>
  <c r="AS136"/>
  <c r="AH394" s="1"/>
  <c r="AS134"/>
  <c r="AH392" s="1"/>
  <c r="AS137"/>
  <c r="AH395" s="1"/>
  <c r="AS135"/>
  <c r="AH393" s="1"/>
  <c r="AH138"/>
  <c r="AH136"/>
  <c r="AH134"/>
  <c r="AH137"/>
  <c r="AH135"/>
  <c r="R124"/>
  <c r="T124"/>
  <c r="AO125"/>
  <c r="AP125"/>
  <c r="AN125"/>
  <c r="G126"/>
  <c r="E126"/>
  <c r="H126"/>
  <c r="F126"/>
  <c r="AO127"/>
  <c r="AP127"/>
  <c r="AN127"/>
  <c r="G128"/>
  <c r="E128"/>
  <c r="H128"/>
  <c r="F128"/>
  <c r="R126"/>
  <c r="T126"/>
  <c r="G124"/>
  <c r="E124"/>
  <c r="H124"/>
  <c r="F124"/>
  <c r="AI385"/>
  <c r="BA124"/>
  <c r="AP385" s="1"/>
  <c r="AY124"/>
  <c r="AN385" s="1"/>
  <c r="AZ124"/>
  <c r="AO385" s="1"/>
  <c r="L124"/>
  <c r="N124"/>
  <c r="AI387"/>
  <c r="BA126"/>
  <c r="AP387" s="1"/>
  <c r="AY126"/>
  <c r="AN387" s="1"/>
  <c r="AZ126"/>
  <c r="AO387" s="1"/>
  <c r="T125"/>
  <c r="R125"/>
  <c r="AI389"/>
  <c r="BA128"/>
  <c r="AP389" s="1"/>
  <c r="AY128"/>
  <c r="AN389" s="1"/>
  <c r="AZ128"/>
  <c r="AO389" s="1"/>
  <c r="W127"/>
  <c r="U127"/>
  <c r="AJ380"/>
  <c r="AJ117"/>
  <c r="AU117" s="1"/>
  <c r="BI106"/>
  <c r="X106" s="1"/>
  <c r="BC106"/>
  <c r="AB106" s="1"/>
  <c r="AC106" s="1"/>
  <c r="BI105"/>
  <c r="X105" s="1"/>
  <c r="BC105"/>
  <c r="AB105" s="1"/>
  <c r="AC105" s="1"/>
  <c r="AJ318"/>
  <c r="AJ28"/>
  <c r="AU28" s="1"/>
  <c r="AJ319" s="1"/>
  <c r="AJ381" l="1"/>
  <c r="AJ118"/>
  <c r="AU118" s="1"/>
  <c r="AJ382" s="1"/>
  <c r="T128"/>
  <c r="BR128" s="1"/>
  <c r="BM127"/>
  <c r="BG127"/>
  <c r="N127"/>
  <c r="BP127" s="1"/>
  <c r="BL125"/>
  <c r="BF125"/>
  <c r="I125"/>
  <c r="BP124"/>
  <c r="Z124" s="1"/>
  <c r="AA124" s="1"/>
  <c r="O127"/>
  <c r="BR126"/>
  <c r="I127"/>
  <c r="BR124"/>
  <c r="BI115"/>
  <c r="X115" s="1"/>
  <c r="BC115"/>
  <c r="AB115" s="1"/>
  <c r="AC115" s="1"/>
  <c r="BI116"/>
  <c r="X116" s="1"/>
  <c r="BC116"/>
  <c r="AB116" s="1"/>
  <c r="AC116" s="1"/>
  <c r="BJ118"/>
  <c r="BD118"/>
  <c r="L128"/>
  <c r="BS125"/>
  <c r="I128"/>
  <c r="BS124"/>
  <c r="O128"/>
  <c r="BS126"/>
  <c r="N126"/>
  <c r="BP126" s="1"/>
  <c r="BK125"/>
  <c r="BE125"/>
  <c r="I126"/>
  <c r="BQ124"/>
  <c r="AJ393"/>
  <c r="AJ136"/>
  <c r="AU136" s="1"/>
  <c r="AH147"/>
  <c r="AH145"/>
  <c r="AH148"/>
  <c r="AH146"/>
  <c r="AH144"/>
  <c r="A152"/>
  <c r="A150"/>
  <c r="AT148"/>
  <c r="AI148"/>
  <c r="A148"/>
  <c r="B147"/>
  <c r="AT146"/>
  <c r="AI146"/>
  <c r="A146"/>
  <c r="B145"/>
  <c r="AT144"/>
  <c r="AI144"/>
  <c r="B144"/>
  <c r="A143"/>
  <c r="A151"/>
  <c r="A149"/>
  <c r="B148"/>
  <c r="AT147"/>
  <c r="AI147"/>
  <c r="A147"/>
  <c r="B146"/>
  <c r="AT145"/>
  <c r="AI145"/>
  <c r="A145"/>
  <c r="A144"/>
  <c r="AJ154"/>
  <c r="AU154" s="1"/>
  <c r="AG153"/>
  <c r="C163"/>
  <c r="AR153"/>
  <c r="E153"/>
  <c r="H134"/>
  <c r="F134"/>
  <c r="G134"/>
  <c r="E134"/>
  <c r="AI392"/>
  <c r="AZ134"/>
  <c r="AO392" s="1"/>
  <c r="BA134"/>
  <c r="AP392" s="1"/>
  <c r="AY134"/>
  <c r="AN392" s="1"/>
  <c r="N134"/>
  <c r="L134"/>
  <c r="AI394"/>
  <c r="AZ136"/>
  <c r="AO394" s="1"/>
  <c r="BA136"/>
  <c r="AP394" s="1"/>
  <c r="AY136"/>
  <c r="AN394" s="1"/>
  <c r="R135"/>
  <c r="T135"/>
  <c r="AI396"/>
  <c r="AZ138"/>
  <c r="AO396" s="1"/>
  <c r="BA138"/>
  <c r="AP396" s="1"/>
  <c r="AY138"/>
  <c r="AN396" s="1"/>
  <c r="U137"/>
  <c r="W137"/>
  <c r="Q134"/>
  <c r="O134"/>
  <c r="AI393"/>
  <c r="BA135"/>
  <c r="AP393" s="1"/>
  <c r="AY135"/>
  <c r="AN393" s="1"/>
  <c r="AZ135"/>
  <c r="AO393" s="1"/>
  <c r="O135"/>
  <c r="Q135"/>
  <c r="AI395"/>
  <c r="BA137"/>
  <c r="AP395" s="1"/>
  <c r="AY137"/>
  <c r="AN395" s="1"/>
  <c r="AZ137"/>
  <c r="AO395" s="1"/>
  <c r="W136"/>
  <c r="U136"/>
  <c r="BJ117"/>
  <c r="BD117"/>
  <c r="BJ116"/>
  <c r="BD116"/>
  <c r="BI117"/>
  <c r="X117" s="1"/>
  <c r="BC117"/>
  <c r="AB117" s="1"/>
  <c r="AC117" s="1"/>
  <c r="BK117"/>
  <c r="BE117"/>
  <c r="R128"/>
  <c r="BS127"/>
  <c r="BR125"/>
  <c r="L127"/>
  <c r="K125"/>
  <c r="BO125" s="1"/>
  <c r="Z125" s="1"/>
  <c r="AA125" s="1"/>
  <c r="BJ124"/>
  <c r="X124" s="1"/>
  <c r="BD124"/>
  <c r="AB124" s="1"/>
  <c r="AC124" s="1"/>
  <c r="Q127"/>
  <c r="BQ127" s="1"/>
  <c r="BL126"/>
  <c r="BF126"/>
  <c r="K127"/>
  <c r="BO127" s="1"/>
  <c r="Z127" s="1"/>
  <c r="AA127" s="1"/>
  <c r="BL124"/>
  <c r="BF124"/>
  <c r="BK118"/>
  <c r="BE118"/>
  <c r="BI118"/>
  <c r="X118" s="1"/>
  <c r="BC118"/>
  <c r="AB118" s="1"/>
  <c r="AC118" s="1"/>
  <c r="N128"/>
  <c r="BP128" s="1"/>
  <c r="BM125"/>
  <c r="BG125"/>
  <c r="BM124"/>
  <c r="BG124"/>
  <c r="K128"/>
  <c r="BO128" s="1"/>
  <c r="Z128" s="1"/>
  <c r="AA128" s="1"/>
  <c r="BM126"/>
  <c r="BG126"/>
  <c r="Q128"/>
  <c r="BQ128" s="1"/>
  <c r="L126"/>
  <c r="BQ125"/>
  <c r="BK124"/>
  <c r="BE124"/>
  <c r="K126"/>
  <c r="BO126" s="1"/>
  <c r="Z126" s="1"/>
  <c r="AA126" s="1"/>
  <c r="AJ399"/>
  <c r="AJ145"/>
  <c r="AU145" s="1"/>
  <c r="AG398"/>
  <c r="AS147"/>
  <c r="AH402" s="1"/>
  <c r="AS145"/>
  <c r="AH400" s="1"/>
  <c r="AS148"/>
  <c r="AH403" s="1"/>
  <c r="AS146"/>
  <c r="AH401" s="1"/>
  <c r="AS144"/>
  <c r="AH399" s="1"/>
  <c r="W134"/>
  <c r="U134"/>
  <c r="AO134"/>
  <c r="AP134"/>
  <c r="AN134"/>
  <c r="G135"/>
  <c r="E135"/>
  <c r="H135"/>
  <c r="F135"/>
  <c r="AO136"/>
  <c r="AP136"/>
  <c r="AN136"/>
  <c r="G137"/>
  <c r="E137"/>
  <c r="H137"/>
  <c r="F137"/>
  <c r="AO138"/>
  <c r="AP138"/>
  <c r="AN138"/>
  <c r="U135"/>
  <c r="W135"/>
  <c r="T134"/>
  <c r="R134"/>
  <c r="AP135"/>
  <c r="AN135"/>
  <c r="AO135"/>
  <c r="H136"/>
  <c r="F136"/>
  <c r="G136"/>
  <c r="E136"/>
  <c r="AP137"/>
  <c r="AN137"/>
  <c r="AO137"/>
  <c r="H138"/>
  <c r="F138"/>
  <c r="G138"/>
  <c r="E138"/>
  <c r="T136"/>
  <c r="R136"/>
  <c r="BL118"/>
  <c r="BF118"/>
  <c r="AJ387"/>
  <c r="AJ127"/>
  <c r="AU127" s="1"/>
  <c r="BL136" l="1"/>
  <c r="BF136"/>
  <c r="Q137"/>
  <c r="BQ137" s="1"/>
  <c r="BL134"/>
  <c r="BF134"/>
  <c r="K137"/>
  <c r="BO137" s="1"/>
  <c r="Z137" s="1"/>
  <c r="AA137" s="1"/>
  <c r="BS135"/>
  <c r="L138"/>
  <c r="I138"/>
  <c r="BS134"/>
  <c r="BJ127"/>
  <c r="BD127"/>
  <c r="O138"/>
  <c r="BS136"/>
  <c r="N136"/>
  <c r="BP136" s="1"/>
  <c r="BK135"/>
  <c r="BE135"/>
  <c r="I136"/>
  <c r="BQ134"/>
  <c r="T138"/>
  <c r="BR138" s="1"/>
  <c r="BM137"/>
  <c r="BG137"/>
  <c r="N137"/>
  <c r="BP137" s="1"/>
  <c r="BL135"/>
  <c r="BF135"/>
  <c r="I135"/>
  <c r="BP134"/>
  <c r="Z134" s="1"/>
  <c r="AA134" s="1"/>
  <c r="AG405"/>
  <c r="AS158"/>
  <c r="AH410" s="1"/>
  <c r="AS156"/>
  <c r="AH408" s="1"/>
  <c r="AS154"/>
  <c r="AH406" s="1"/>
  <c r="AS157"/>
  <c r="AH409" s="1"/>
  <c r="AS155"/>
  <c r="AH407" s="1"/>
  <c r="AH158"/>
  <c r="AH156"/>
  <c r="AH154"/>
  <c r="AH157"/>
  <c r="AH155"/>
  <c r="R144"/>
  <c r="T144"/>
  <c r="AO145"/>
  <c r="AP145"/>
  <c r="AN145"/>
  <c r="G146"/>
  <c r="E146"/>
  <c r="H146"/>
  <c r="F146"/>
  <c r="AO147"/>
  <c r="AP147"/>
  <c r="AN147"/>
  <c r="G148"/>
  <c r="E148"/>
  <c r="H148"/>
  <c r="F148"/>
  <c r="R146"/>
  <c r="T146"/>
  <c r="G144"/>
  <c r="E144"/>
  <c r="H144"/>
  <c r="F144"/>
  <c r="AI399"/>
  <c r="BA144"/>
  <c r="AP399" s="1"/>
  <c r="AY144"/>
  <c r="AN399" s="1"/>
  <c r="AZ144"/>
  <c r="AO399" s="1"/>
  <c r="L144"/>
  <c r="N144"/>
  <c r="AI401"/>
  <c r="BA146"/>
  <c r="AP401" s="1"/>
  <c r="AY146"/>
  <c r="AN401" s="1"/>
  <c r="AZ146"/>
  <c r="AO401" s="1"/>
  <c r="T145"/>
  <c r="R145"/>
  <c r="AI403"/>
  <c r="BA148"/>
  <c r="AP403" s="1"/>
  <c r="AY148"/>
  <c r="AN403" s="1"/>
  <c r="AZ148"/>
  <c r="AO403" s="1"/>
  <c r="W147"/>
  <c r="U147"/>
  <c r="AJ394"/>
  <c r="AJ137"/>
  <c r="AU137" s="1"/>
  <c r="BK128"/>
  <c r="BE128"/>
  <c r="BI128"/>
  <c r="X128" s="1"/>
  <c r="BC128"/>
  <c r="AB128" s="1"/>
  <c r="AC128" s="1"/>
  <c r="BJ128"/>
  <c r="BD128"/>
  <c r="BI127"/>
  <c r="X127" s="1"/>
  <c r="BC127"/>
  <c r="AB127" s="1"/>
  <c r="AC127" s="1"/>
  <c r="BK127"/>
  <c r="BE127"/>
  <c r="BI125"/>
  <c r="X125" s="1"/>
  <c r="BC125"/>
  <c r="AB125" s="1"/>
  <c r="AC125" s="1"/>
  <c r="AJ388"/>
  <c r="AJ128"/>
  <c r="AU128" s="1"/>
  <c r="AJ389" s="1"/>
  <c r="O137"/>
  <c r="BR136"/>
  <c r="I137"/>
  <c r="BR134"/>
  <c r="N138"/>
  <c r="BP138" s="1"/>
  <c r="BM135"/>
  <c r="BG135"/>
  <c r="K138"/>
  <c r="BO138" s="1"/>
  <c r="Z138" s="1"/>
  <c r="AA138" s="1"/>
  <c r="BM134"/>
  <c r="BG134"/>
  <c r="AJ400"/>
  <c r="AJ146"/>
  <c r="AU146" s="1"/>
  <c r="BJ126"/>
  <c r="BD126"/>
  <c r="BL128"/>
  <c r="BF128"/>
  <c r="Q138"/>
  <c r="BQ138" s="1"/>
  <c r="BM136"/>
  <c r="BG136"/>
  <c r="BQ135"/>
  <c r="L136"/>
  <c r="K136"/>
  <c r="BO136" s="1"/>
  <c r="Z136" s="1"/>
  <c r="AA136" s="1"/>
  <c r="BK134"/>
  <c r="BE134"/>
  <c r="BS137"/>
  <c r="R138"/>
  <c r="L137"/>
  <c r="BR135"/>
  <c r="BJ134"/>
  <c r="X134" s="1"/>
  <c r="BD134"/>
  <c r="K135"/>
  <c r="BO135" s="1"/>
  <c r="Z135" s="1"/>
  <c r="AA135" s="1"/>
  <c r="A161"/>
  <c r="A159"/>
  <c r="B158"/>
  <c r="AT157"/>
  <c r="AI157"/>
  <c r="A157"/>
  <c r="B156"/>
  <c r="AT155"/>
  <c r="AI155"/>
  <c r="A155"/>
  <c r="A154"/>
  <c r="A162"/>
  <c r="A160"/>
  <c r="AT158"/>
  <c r="AI158"/>
  <c r="A158"/>
  <c r="B157"/>
  <c r="AT156"/>
  <c r="AI156"/>
  <c r="A156"/>
  <c r="B155"/>
  <c r="AT154"/>
  <c r="AI154"/>
  <c r="B154"/>
  <c r="A153"/>
  <c r="C173"/>
  <c r="AR163"/>
  <c r="E163"/>
  <c r="AJ164"/>
  <c r="AU164" s="1"/>
  <c r="AG163"/>
  <c r="AJ406"/>
  <c r="AJ155"/>
  <c r="AU155" s="1"/>
  <c r="O144"/>
  <c r="Q144"/>
  <c r="AI400"/>
  <c r="AZ145"/>
  <c r="AO400" s="1"/>
  <c r="BA145"/>
  <c r="AP400" s="1"/>
  <c r="AY145"/>
  <c r="AN400" s="1"/>
  <c r="Q145"/>
  <c r="O145"/>
  <c r="AI402"/>
  <c r="AZ147"/>
  <c r="AO402" s="1"/>
  <c r="BA147"/>
  <c r="AP402" s="1"/>
  <c r="AY147"/>
  <c r="AN402" s="1"/>
  <c r="U146"/>
  <c r="W146"/>
  <c r="U144"/>
  <c r="W144"/>
  <c r="AP144"/>
  <c r="AN144"/>
  <c r="AO144"/>
  <c r="H145"/>
  <c r="F145"/>
  <c r="G145"/>
  <c r="E145"/>
  <c r="AP146"/>
  <c r="AN146"/>
  <c r="AO146"/>
  <c r="H147"/>
  <c r="F147"/>
  <c r="G147"/>
  <c r="E147"/>
  <c r="AP148"/>
  <c r="AN148"/>
  <c r="AO148"/>
  <c r="W145"/>
  <c r="U145"/>
  <c r="BI126"/>
  <c r="X126" s="1"/>
  <c r="BC126"/>
  <c r="AB126" s="1"/>
  <c r="AC126" s="1"/>
  <c r="AB134"/>
  <c r="AC134" s="1"/>
  <c r="L148" l="1"/>
  <c r="BS145"/>
  <c r="I148"/>
  <c r="BS144"/>
  <c r="O148"/>
  <c r="BS146"/>
  <c r="N146"/>
  <c r="BP146" s="1"/>
  <c r="BK145"/>
  <c r="BE145"/>
  <c r="I146"/>
  <c r="BQ144"/>
  <c r="AJ407"/>
  <c r="AJ156"/>
  <c r="AU156" s="1"/>
  <c r="AH167"/>
  <c r="AH165"/>
  <c r="AH168"/>
  <c r="AH166"/>
  <c r="AH164"/>
  <c r="A172"/>
  <c r="A170"/>
  <c r="AT168"/>
  <c r="AI168"/>
  <c r="A168"/>
  <c r="B167"/>
  <c r="AT166"/>
  <c r="AI166"/>
  <c r="A166"/>
  <c r="B165"/>
  <c r="AT164"/>
  <c r="AI164"/>
  <c r="B164"/>
  <c r="A163"/>
  <c r="A171"/>
  <c r="A169"/>
  <c r="B168"/>
  <c r="AT167"/>
  <c r="AI167"/>
  <c r="A167"/>
  <c r="B166"/>
  <c r="AT165"/>
  <c r="AI165"/>
  <c r="A165"/>
  <c r="A164"/>
  <c r="AJ174"/>
  <c r="AU174" s="1"/>
  <c r="AG173"/>
  <c r="C183"/>
  <c r="AR173"/>
  <c r="E173"/>
  <c r="H154"/>
  <c r="F154"/>
  <c r="G154"/>
  <c r="E154"/>
  <c r="AI406"/>
  <c r="AZ154"/>
  <c r="AO406" s="1"/>
  <c r="BA154"/>
  <c r="AP406" s="1"/>
  <c r="AY154"/>
  <c r="AN406" s="1"/>
  <c r="N154"/>
  <c r="L154"/>
  <c r="AI408"/>
  <c r="AZ156"/>
  <c r="AO408" s="1"/>
  <c r="BA156"/>
  <c r="AP408" s="1"/>
  <c r="AY156"/>
  <c r="AN408" s="1"/>
  <c r="R155"/>
  <c r="T155"/>
  <c r="AI410"/>
  <c r="AZ158"/>
  <c r="AO410" s="1"/>
  <c r="BA158"/>
  <c r="AP410" s="1"/>
  <c r="AY158"/>
  <c r="AN410" s="1"/>
  <c r="U157"/>
  <c r="W157"/>
  <c r="Q154"/>
  <c r="O154"/>
  <c r="AI407"/>
  <c r="BA155"/>
  <c r="AP407" s="1"/>
  <c r="AY155"/>
  <c r="AN407" s="1"/>
  <c r="AZ155"/>
  <c r="AO407" s="1"/>
  <c r="O155"/>
  <c r="Q155"/>
  <c r="AI409"/>
  <c r="BA157"/>
  <c r="AP409" s="1"/>
  <c r="AY157"/>
  <c r="AN409" s="1"/>
  <c r="AZ157"/>
  <c r="AO409" s="1"/>
  <c r="W156"/>
  <c r="U156"/>
  <c r="BJ137"/>
  <c r="BD137"/>
  <c r="BJ136"/>
  <c r="BD136"/>
  <c r="BI137"/>
  <c r="X137" s="1"/>
  <c r="BC137"/>
  <c r="AB137" s="1"/>
  <c r="AC137" s="1"/>
  <c r="BK137"/>
  <c r="BE137"/>
  <c r="R148"/>
  <c r="BS147"/>
  <c r="BR145"/>
  <c r="L147"/>
  <c r="K145"/>
  <c r="BO145" s="1"/>
  <c r="Z145" s="1"/>
  <c r="AA145" s="1"/>
  <c r="BJ144"/>
  <c r="X144" s="1"/>
  <c r="BD144"/>
  <c r="Q147"/>
  <c r="BQ147" s="1"/>
  <c r="BL146"/>
  <c r="BF146"/>
  <c r="K147"/>
  <c r="BO147" s="1"/>
  <c r="Z147" s="1"/>
  <c r="AA147" s="1"/>
  <c r="BL144"/>
  <c r="BF144"/>
  <c r="BK138"/>
  <c r="BE138"/>
  <c r="BI138"/>
  <c r="X138" s="1"/>
  <c r="BC138"/>
  <c r="AB138" s="1"/>
  <c r="AC138" s="1"/>
  <c r="N148"/>
  <c r="BP148" s="1"/>
  <c r="BM145"/>
  <c r="BG145"/>
  <c r="BM144"/>
  <c r="BG144"/>
  <c r="K148"/>
  <c r="BO148" s="1"/>
  <c r="Z148" s="1"/>
  <c r="AA148" s="1"/>
  <c r="BM146"/>
  <c r="BG146"/>
  <c r="Q148"/>
  <c r="BQ148" s="1"/>
  <c r="L146"/>
  <c r="BQ145"/>
  <c r="BK144"/>
  <c r="BE144"/>
  <c r="K146"/>
  <c r="BO146" s="1"/>
  <c r="Z146" s="1"/>
  <c r="AA146" s="1"/>
  <c r="AJ413"/>
  <c r="AJ165"/>
  <c r="AU165" s="1"/>
  <c r="AG412"/>
  <c r="AS167"/>
  <c r="AH416" s="1"/>
  <c r="AS165"/>
  <c r="AH414" s="1"/>
  <c r="AS168"/>
  <c r="AH417" s="1"/>
  <c r="AS166"/>
  <c r="AH415" s="1"/>
  <c r="AS164"/>
  <c r="AH413" s="1"/>
  <c r="W154"/>
  <c r="U154"/>
  <c r="AO154"/>
  <c r="AP154"/>
  <c r="AN154"/>
  <c r="G155"/>
  <c r="E155"/>
  <c r="H155"/>
  <c r="F155"/>
  <c r="AO156"/>
  <c r="AP156"/>
  <c r="AN156"/>
  <c r="G157"/>
  <c r="E157"/>
  <c r="H157"/>
  <c r="F157"/>
  <c r="AO158"/>
  <c r="AP158"/>
  <c r="AN158"/>
  <c r="U155"/>
  <c r="W155"/>
  <c r="T154"/>
  <c r="R154"/>
  <c r="AP155"/>
  <c r="AN155"/>
  <c r="AO155"/>
  <c r="H156"/>
  <c r="F156"/>
  <c r="G156"/>
  <c r="E156"/>
  <c r="AP157"/>
  <c r="AN157"/>
  <c r="AO157"/>
  <c r="H158"/>
  <c r="F158"/>
  <c r="G158"/>
  <c r="E158"/>
  <c r="T156"/>
  <c r="R156"/>
  <c r="BL138"/>
  <c r="BF138"/>
  <c r="AJ401"/>
  <c r="AJ147"/>
  <c r="AU147" s="1"/>
  <c r="AJ395"/>
  <c r="AJ138"/>
  <c r="AU138" s="1"/>
  <c r="AJ396" s="1"/>
  <c r="T148"/>
  <c r="BR148" s="1"/>
  <c r="BM147"/>
  <c r="BG147"/>
  <c r="N147"/>
  <c r="BP147" s="1"/>
  <c r="BL145"/>
  <c r="BF145"/>
  <c r="I145"/>
  <c r="BP144"/>
  <c r="Z144" s="1"/>
  <c r="AA144" s="1"/>
  <c r="O147"/>
  <c r="BR146"/>
  <c r="I147"/>
  <c r="BR144"/>
  <c r="BI135"/>
  <c r="X135" s="1"/>
  <c r="BC135"/>
  <c r="AB135" s="1"/>
  <c r="AC135" s="1"/>
  <c r="BI136"/>
  <c r="X136" s="1"/>
  <c r="BC136"/>
  <c r="AB136" s="1"/>
  <c r="AC136" s="1"/>
  <c r="BJ138"/>
  <c r="BD138"/>
  <c r="AB144"/>
  <c r="AC144" s="1"/>
  <c r="BI147" l="1"/>
  <c r="X147" s="1"/>
  <c r="BC147"/>
  <c r="AB147" s="1"/>
  <c r="AC147" s="1"/>
  <c r="BK147"/>
  <c r="BE147"/>
  <c r="BI145"/>
  <c r="X145" s="1"/>
  <c r="BC145"/>
  <c r="AB145" s="1"/>
  <c r="AC145" s="1"/>
  <c r="O157"/>
  <c r="BR156"/>
  <c r="I157"/>
  <c r="BR154"/>
  <c r="N158"/>
  <c r="BP158" s="1"/>
  <c r="BM155"/>
  <c r="BG155"/>
  <c r="K158"/>
  <c r="BO158" s="1"/>
  <c r="Z158" s="1"/>
  <c r="AA158" s="1"/>
  <c r="BM154"/>
  <c r="BG154"/>
  <c r="AJ414"/>
  <c r="AJ166"/>
  <c r="AU166" s="1"/>
  <c r="BJ146"/>
  <c r="BD146"/>
  <c r="BL148"/>
  <c r="BF148"/>
  <c r="O158"/>
  <c r="BS156"/>
  <c r="N156"/>
  <c r="BP156" s="1"/>
  <c r="BK155"/>
  <c r="BE155"/>
  <c r="I156"/>
  <c r="BQ154"/>
  <c r="T158"/>
  <c r="BR158" s="1"/>
  <c r="BM157"/>
  <c r="BG157"/>
  <c r="N157"/>
  <c r="BP157" s="1"/>
  <c r="BL155"/>
  <c r="BF155"/>
  <c r="I155"/>
  <c r="BP154"/>
  <c r="Z154" s="1"/>
  <c r="AA154" s="1"/>
  <c r="AG419"/>
  <c r="AS178"/>
  <c r="AH424" s="1"/>
  <c r="AS176"/>
  <c r="AH422" s="1"/>
  <c r="AS174"/>
  <c r="AH420" s="1"/>
  <c r="AS177"/>
  <c r="AH423" s="1"/>
  <c r="AS175"/>
  <c r="AH421" s="1"/>
  <c r="AH178"/>
  <c r="AH176"/>
  <c r="AH174"/>
  <c r="AH177"/>
  <c r="AH175"/>
  <c r="R164"/>
  <c r="T164"/>
  <c r="AO165"/>
  <c r="AP165"/>
  <c r="AN165"/>
  <c r="G166"/>
  <c r="E166"/>
  <c r="H166"/>
  <c r="F166"/>
  <c r="AO167"/>
  <c r="AP167"/>
  <c r="AN167"/>
  <c r="G168"/>
  <c r="E168"/>
  <c r="H168"/>
  <c r="F168"/>
  <c r="R166"/>
  <c r="T166"/>
  <c r="G164"/>
  <c r="E164"/>
  <c r="H164"/>
  <c r="F164"/>
  <c r="AI413"/>
  <c r="BA164"/>
  <c r="AP413" s="1"/>
  <c r="AY164"/>
  <c r="AN413" s="1"/>
  <c r="AZ164"/>
  <c r="AO413" s="1"/>
  <c r="L164"/>
  <c r="N164"/>
  <c r="AI415"/>
  <c r="BA166"/>
  <c r="AP415" s="1"/>
  <c r="AY166"/>
  <c r="AN415" s="1"/>
  <c r="AZ166"/>
  <c r="AO415" s="1"/>
  <c r="T165"/>
  <c r="R165"/>
  <c r="AI417"/>
  <c r="BA168"/>
  <c r="AP417" s="1"/>
  <c r="AY168"/>
  <c r="AN417" s="1"/>
  <c r="AZ168"/>
  <c r="AO417" s="1"/>
  <c r="W167"/>
  <c r="U167"/>
  <c r="AJ408"/>
  <c r="AJ157"/>
  <c r="AU157" s="1"/>
  <c r="BK148"/>
  <c r="BE148"/>
  <c r="BI148"/>
  <c r="X148" s="1"/>
  <c r="BC148"/>
  <c r="AB148" s="1"/>
  <c r="AC148" s="1"/>
  <c r="BJ148"/>
  <c r="BD148"/>
  <c r="AJ402"/>
  <c r="AJ148"/>
  <c r="AU148" s="1"/>
  <c r="AJ403" s="1"/>
  <c r="BL156"/>
  <c r="BF156"/>
  <c r="Q157"/>
  <c r="BQ157" s="1"/>
  <c r="BL154"/>
  <c r="BF154"/>
  <c r="K157"/>
  <c r="BO157" s="1"/>
  <c r="Z157" s="1"/>
  <c r="AA157" s="1"/>
  <c r="BS155"/>
  <c r="L158"/>
  <c r="I158"/>
  <c r="BS154"/>
  <c r="BJ147"/>
  <c r="BD147"/>
  <c r="Q158"/>
  <c r="BQ158" s="1"/>
  <c r="BM156"/>
  <c r="BG156"/>
  <c r="BQ155"/>
  <c r="L156"/>
  <c r="K156"/>
  <c r="BO156" s="1"/>
  <c r="Z156" s="1"/>
  <c r="AA156" s="1"/>
  <c r="BK154"/>
  <c r="BE154"/>
  <c r="BS157"/>
  <c r="R158"/>
  <c r="L157"/>
  <c r="BR155"/>
  <c r="BJ154"/>
  <c r="X154" s="1"/>
  <c r="BD154"/>
  <c r="K155"/>
  <c r="BO155" s="1"/>
  <c r="Z155" s="1"/>
  <c r="AA155" s="1"/>
  <c r="A181"/>
  <c r="A179"/>
  <c r="B178"/>
  <c r="AT177"/>
  <c r="AI177"/>
  <c r="A177"/>
  <c r="B176"/>
  <c r="AT175"/>
  <c r="AI175"/>
  <c r="A175"/>
  <c r="A174"/>
  <c r="A182"/>
  <c r="A180"/>
  <c r="AT178"/>
  <c r="AI178"/>
  <c r="A178"/>
  <c r="B177"/>
  <c r="AT176"/>
  <c r="AI176"/>
  <c r="A176"/>
  <c r="B175"/>
  <c r="AT174"/>
  <c r="AI174"/>
  <c r="B174"/>
  <c r="A173"/>
  <c r="C193"/>
  <c r="AR183"/>
  <c r="E183"/>
  <c r="AJ184"/>
  <c r="AU184" s="1"/>
  <c r="AG183"/>
  <c r="AJ420"/>
  <c r="AJ175"/>
  <c r="AU175" s="1"/>
  <c r="O164"/>
  <c r="Q164"/>
  <c r="AI414"/>
  <c r="AZ165"/>
  <c r="AO414" s="1"/>
  <c r="BA165"/>
  <c r="AP414" s="1"/>
  <c r="AY165"/>
  <c r="AN414" s="1"/>
  <c r="Q165"/>
  <c r="O165"/>
  <c r="AI416"/>
  <c r="AZ167"/>
  <c r="AO416" s="1"/>
  <c r="BA167"/>
  <c r="AP416" s="1"/>
  <c r="AY167"/>
  <c r="AN416" s="1"/>
  <c r="U166"/>
  <c r="W166"/>
  <c r="U164"/>
  <c r="W164"/>
  <c r="AP164"/>
  <c r="AN164"/>
  <c r="AO164"/>
  <c r="H165"/>
  <c r="F165"/>
  <c r="G165"/>
  <c r="E165"/>
  <c r="AP166"/>
  <c r="AN166"/>
  <c r="AO166"/>
  <c r="H167"/>
  <c r="F167"/>
  <c r="G167"/>
  <c r="E167"/>
  <c r="AP168"/>
  <c r="AN168"/>
  <c r="AO168"/>
  <c r="W165"/>
  <c r="U165"/>
  <c r="BI146"/>
  <c r="X146" s="1"/>
  <c r="BC146"/>
  <c r="AB146" s="1"/>
  <c r="AC146" s="1"/>
  <c r="AB154"/>
  <c r="AC154" s="1"/>
  <c r="L168" l="1"/>
  <c r="BS165"/>
  <c r="I168"/>
  <c r="BS164"/>
  <c r="O168"/>
  <c r="BS166"/>
  <c r="N166"/>
  <c r="BP166" s="1"/>
  <c r="BK165"/>
  <c r="BE165"/>
  <c r="I166"/>
  <c r="BQ164"/>
  <c r="AJ421"/>
  <c r="AJ176"/>
  <c r="AU176" s="1"/>
  <c r="AH187"/>
  <c r="AH185"/>
  <c r="AH188"/>
  <c r="AH186"/>
  <c r="AH184"/>
  <c r="A192"/>
  <c r="A190"/>
  <c r="AT188"/>
  <c r="AI188"/>
  <c r="A188"/>
  <c r="B187"/>
  <c r="AT186"/>
  <c r="AI186"/>
  <c r="A186"/>
  <c r="B185"/>
  <c r="AT184"/>
  <c r="AI184"/>
  <c r="B184"/>
  <c r="A183"/>
  <c r="A191"/>
  <c r="A189"/>
  <c r="B188"/>
  <c r="AT187"/>
  <c r="AI187"/>
  <c r="A187"/>
  <c r="B186"/>
  <c r="AT185"/>
  <c r="AI185"/>
  <c r="A185"/>
  <c r="A184"/>
  <c r="C203"/>
  <c r="AJ194"/>
  <c r="AU194" s="1"/>
  <c r="AG193"/>
  <c r="AR193"/>
  <c r="E193"/>
  <c r="H174"/>
  <c r="F174"/>
  <c r="G174"/>
  <c r="E174"/>
  <c r="AI420"/>
  <c r="AZ174"/>
  <c r="AO420" s="1"/>
  <c r="BA174"/>
  <c r="AP420" s="1"/>
  <c r="AY174"/>
  <c r="AN420" s="1"/>
  <c r="N174"/>
  <c r="L174"/>
  <c r="AI422"/>
  <c r="AZ176"/>
  <c r="AO422" s="1"/>
  <c r="BA176"/>
  <c r="AP422" s="1"/>
  <c r="AY176"/>
  <c r="AN422" s="1"/>
  <c r="R175"/>
  <c r="T175"/>
  <c r="AI424"/>
  <c r="AZ178"/>
  <c r="AO424" s="1"/>
  <c r="BA178"/>
  <c r="AP424" s="1"/>
  <c r="AY178"/>
  <c r="AN424" s="1"/>
  <c r="U177"/>
  <c r="W177"/>
  <c r="Q174"/>
  <c r="O174"/>
  <c r="AI421"/>
  <c r="BA175"/>
  <c r="AP421" s="1"/>
  <c r="AY175"/>
  <c r="AN421" s="1"/>
  <c r="AZ175"/>
  <c r="AO421" s="1"/>
  <c r="O175"/>
  <c r="Q175"/>
  <c r="AI423"/>
  <c r="BA177"/>
  <c r="AP423" s="1"/>
  <c r="AY177"/>
  <c r="AN423" s="1"/>
  <c r="AZ177"/>
  <c r="AO423" s="1"/>
  <c r="W176"/>
  <c r="U176"/>
  <c r="BJ157"/>
  <c r="BD157"/>
  <c r="BJ156"/>
  <c r="BD156"/>
  <c r="BI158"/>
  <c r="X158" s="1"/>
  <c r="BC158"/>
  <c r="AB158" s="1"/>
  <c r="AC158" s="1"/>
  <c r="R168"/>
  <c r="BS167"/>
  <c r="BR165"/>
  <c r="L167"/>
  <c r="K165"/>
  <c r="BO165" s="1"/>
  <c r="Z165" s="1"/>
  <c r="AA165" s="1"/>
  <c r="BJ164"/>
  <c r="X164" s="1"/>
  <c r="BD164"/>
  <c r="Q167"/>
  <c r="BQ167" s="1"/>
  <c r="BL166"/>
  <c r="BF166"/>
  <c r="K167"/>
  <c r="BO167" s="1"/>
  <c r="Z167" s="1"/>
  <c r="AA167" s="1"/>
  <c r="BL164"/>
  <c r="BF164"/>
  <c r="BK158"/>
  <c r="BE158"/>
  <c r="BI157"/>
  <c r="X157" s="1"/>
  <c r="BC157"/>
  <c r="AB157" s="1"/>
  <c r="AC157" s="1"/>
  <c r="BK157"/>
  <c r="BE157"/>
  <c r="N168"/>
  <c r="BP168" s="1"/>
  <c r="BM165"/>
  <c r="BG165"/>
  <c r="BM164"/>
  <c r="BG164"/>
  <c r="K168"/>
  <c r="BO168" s="1"/>
  <c r="Z168" s="1"/>
  <c r="AA168" s="1"/>
  <c r="BM166"/>
  <c r="BG166"/>
  <c r="Q168"/>
  <c r="BQ168" s="1"/>
  <c r="L166"/>
  <c r="BQ165"/>
  <c r="BK164"/>
  <c r="BE164"/>
  <c r="K166"/>
  <c r="BO166" s="1"/>
  <c r="Z166" s="1"/>
  <c r="AA166" s="1"/>
  <c r="AJ427"/>
  <c r="AJ185"/>
  <c r="AU185" s="1"/>
  <c r="AG426"/>
  <c r="AS187"/>
  <c r="AH430" s="1"/>
  <c r="AS185"/>
  <c r="AH428" s="1"/>
  <c r="AS188"/>
  <c r="AH431" s="1"/>
  <c r="AS186"/>
  <c r="AH429" s="1"/>
  <c r="AS184"/>
  <c r="AH427" s="1"/>
  <c r="W174"/>
  <c r="U174"/>
  <c r="AO174"/>
  <c r="AP174"/>
  <c r="AN174"/>
  <c r="G175"/>
  <c r="E175"/>
  <c r="H175"/>
  <c r="F175"/>
  <c r="AO176"/>
  <c r="AP176"/>
  <c r="AN176"/>
  <c r="G177"/>
  <c r="E177"/>
  <c r="H177"/>
  <c r="F177"/>
  <c r="AO178"/>
  <c r="AP178"/>
  <c r="AN178"/>
  <c r="U175"/>
  <c r="W175"/>
  <c r="T174"/>
  <c r="R174"/>
  <c r="AP175"/>
  <c r="AN175"/>
  <c r="AO175"/>
  <c r="H176"/>
  <c r="F176"/>
  <c r="G176"/>
  <c r="E176"/>
  <c r="AP177"/>
  <c r="AN177"/>
  <c r="AO177"/>
  <c r="H178"/>
  <c r="F178"/>
  <c r="G178"/>
  <c r="E178"/>
  <c r="T176"/>
  <c r="R176"/>
  <c r="BL158"/>
  <c r="BF158"/>
  <c r="BJ158"/>
  <c r="BD158"/>
  <c r="AJ409"/>
  <c r="AJ158"/>
  <c r="AU158" s="1"/>
  <c r="AJ410" s="1"/>
  <c r="T168"/>
  <c r="BR168" s="1"/>
  <c r="BM167"/>
  <c r="BG167"/>
  <c r="N167"/>
  <c r="BP167" s="1"/>
  <c r="BL165"/>
  <c r="BF165"/>
  <c r="I165"/>
  <c r="BP164"/>
  <c r="Z164" s="1"/>
  <c r="AA164" s="1"/>
  <c r="O167"/>
  <c r="BR166"/>
  <c r="I167"/>
  <c r="BR164"/>
  <c r="BI155"/>
  <c r="X155" s="1"/>
  <c r="BC155"/>
  <c r="AB155" s="1"/>
  <c r="AC155" s="1"/>
  <c r="BI156"/>
  <c r="X156" s="1"/>
  <c r="BC156"/>
  <c r="AB156" s="1"/>
  <c r="AC156" s="1"/>
  <c r="AJ415"/>
  <c r="AJ167"/>
  <c r="AU167" s="1"/>
  <c r="AB164"/>
  <c r="AC164" s="1"/>
  <c r="BI167" l="1"/>
  <c r="X167" s="1"/>
  <c r="BC167"/>
  <c r="AB167" s="1"/>
  <c r="AC167" s="1"/>
  <c r="BK167"/>
  <c r="BE167"/>
  <c r="BI165"/>
  <c r="X165" s="1"/>
  <c r="BC165"/>
  <c r="AB165" s="1"/>
  <c r="AC165" s="1"/>
  <c r="O177"/>
  <c r="BR176"/>
  <c r="I177"/>
  <c r="BR174"/>
  <c r="N178"/>
  <c r="BP178" s="1"/>
  <c r="BM175"/>
  <c r="BG175"/>
  <c r="K178"/>
  <c r="BO178" s="1"/>
  <c r="Z178" s="1"/>
  <c r="AA178" s="1"/>
  <c r="BM174"/>
  <c r="BG174"/>
  <c r="AJ428"/>
  <c r="AJ186"/>
  <c r="AU186" s="1"/>
  <c r="BJ166"/>
  <c r="BD166"/>
  <c r="BL168"/>
  <c r="BF168"/>
  <c r="O178"/>
  <c r="BS176"/>
  <c r="N176"/>
  <c r="BP176" s="1"/>
  <c r="BK175"/>
  <c r="BE175"/>
  <c r="I176"/>
  <c r="BQ174"/>
  <c r="T178"/>
  <c r="BR178" s="1"/>
  <c r="BM177"/>
  <c r="BG177"/>
  <c r="N177"/>
  <c r="BP177" s="1"/>
  <c r="BL175"/>
  <c r="BF175"/>
  <c r="I175"/>
  <c r="BP174"/>
  <c r="Z174" s="1"/>
  <c r="AA174" s="1"/>
  <c r="AG433"/>
  <c r="AS198"/>
  <c r="AH438" s="1"/>
  <c r="AS196"/>
  <c r="AH436" s="1"/>
  <c r="AS197"/>
  <c r="AH437" s="1"/>
  <c r="AS194"/>
  <c r="AH434" s="1"/>
  <c r="AS195"/>
  <c r="AH435" s="1"/>
  <c r="AJ434"/>
  <c r="AJ195"/>
  <c r="AU195" s="1"/>
  <c r="R184"/>
  <c r="T184"/>
  <c r="AO185"/>
  <c r="AP185"/>
  <c r="AN185"/>
  <c r="G186"/>
  <c r="E186"/>
  <c r="H186"/>
  <c r="F186"/>
  <c r="AO187"/>
  <c r="AP187"/>
  <c r="AN187"/>
  <c r="G188"/>
  <c r="E188"/>
  <c r="H188"/>
  <c r="F188"/>
  <c r="R186"/>
  <c r="T186"/>
  <c r="G184"/>
  <c r="E184"/>
  <c r="H184"/>
  <c r="F184"/>
  <c r="AI427"/>
  <c r="BA184"/>
  <c r="AP427" s="1"/>
  <c r="AY184"/>
  <c r="AN427" s="1"/>
  <c r="AZ184"/>
  <c r="AO427" s="1"/>
  <c r="L184"/>
  <c r="N184"/>
  <c r="AI429"/>
  <c r="BA186"/>
  <c r="AP429" s="1"/>
  <c r="AY186"/>
  <c r="AN429" s="1"/>
  <c r="AZ186"/>
  <c r="AO429" s="1"/>
  <c r="T185"/>
  <c r="R185"/>
  <c r="AI431"/>
  <c r="BA188"/>
  <c r="AP431" s="1"/>
  <c r="AY188"/>
  <c r="AN431" s="1"/>
  <c r="AZ188"/>
  <c r="AO431" s="1"/>
  <c r="W187"/>
  <c r="U187"/>
  <c r="AJ422"/>
  <c r="AJ177"/>
  <c r="AU177" s="1"/>
  <c r="BK168"/>
  <c r="BE168"/>
  <c r="BI168"/>
  <c r="X168" s="1"/>
  <c r="BC168"/>
  <c r="AB168" s="1"/>
  <c r="AC168" s="1"/>
  <c r="BJ168"/>
  <c r="BD168"/>
  <c r="AJ416"/>
  <c r="AJ168"/>
  <c r="AU168" s="1"/>
  <c r="AJ417" s="1"/>
  <c r="BL176"/>
  <c r="BF176"/>
  <c r="Q177"/>
  <c r="BQ177" s="1"/>
  <c r="BL174"/>
  <c r="BF174"/>
  <c r="K177"/>
  <c r="BO177" s="1"/>
  <c r="Z177" s="1"/>
  <c r="AA177" s="1"/>
  <c r="BS175"/>
  <c r="L178"/>
  <c r="I178"/>
  <c r="BS174"/>
  <c r="BJ167"/>
  <c r="BD167"/>
  <c r="Q178"/>
  <c r="BQ178" s="1"/>
  <c r="BM176"/>
  <c r="BG176"/>
  <c r="BQ175"/>
  <c r="L176"/>
  <c r="K176"/>
  <c r="BO176" s="1"/>
  <c r="Z176" s="1"/>
  <c r="AA176" s="1"/>
  <c r="BK174"/>
  <c r="BE174"/>
  <c r="BS177"/>
  <c r="R178"/>
  <c r="L177"/>
  <c r="BR175"/>
  <c r="BJ174"/>
  <c r="X174" s="1"/>
  <c r="BD174"/>
  <c r="K175"/>
  <c r="BO175" s="1"/>
  <c r="Z175" s="1"/>
  <c r="AA175" s="1"/>
  <c r="A202"/>
  <c r="A200"/>
  <c r="AT198"/>
  <c r="AI198"/>
  <c r="A198"/>
  <c r="A201"/>
  <c r="B198"/>
  <c r="AT197"/>
  <c r="AI197"/>
  <c r="A197"/>
  <c r="A199"/>
  <c r="B197"/>
  <c r="AT196"/>
  <c r="AI196"/>
  <c r="B196"/>
  <c r="AT195"/>
  <c r="AI195"/>
  <c r="A195"/>
  <c r="A194"/>
  <c r="A196"/>
  <c r="B195"/>
  <c r="AT194"/>
  <c r="AI194"/>
  <c r="B194"/>
  <c r="A193"/>
  <c r="AH196"/>
  <c r="AH198"/>
  <c r="AH197"/>
  <c r="AH194"/>
  <c r="AH195"/>
  <c r="AJ204"/>
  <c r="AU204" s="1"/>
  <c r="AG203"/>
  <c r="C213"/>
  <c r="E203"/>
  <c r="AR203"/>
  <c r="O184"/>
  <c r="Q184"/>
  <c r="AI428"/>
  <c r="AZ185"/>
  <c r="AO428" s="1"/>
  <c r="BA185"/>
  <c r="AP428" s="1"/>
  <c r="AY185"/>
  <c r="AN428" s="1"/>
  <c r="Q185"/>
  <c r="O185"/>
  <c r="AI430"/>
  <c r="AZ187"/>
  <c r="AO430" s="1"/>
  <c r="BA187"/>
  <c r="AP430" s="1"/>
  <c r="AY187"/>
  <c r="AN430" s="1"/>
  <c r="U186"/>
  <c r="W186"/>
  <c r="U184"/>
  <c r="W184"/>
  <c r="AP184"/>
  <c r="AN184"/>
  <c r="AO184"/>
  <c r="H185"/>
  <c r="F185"/>
  <c r="G185"/>
  <c r="E185"/>
  <c r="AP186"/>
  <c r="AN186"/>
  <c r="AO186"/>
  <c r="H187"/>
  <c r="F187"/>
  <c r="G187"/>
  <c r="E187"/>
  <c r="AP188"/>
  <c r="AN188"/>
  <c r="AO188"/>
  <c r="W185"/>
  <c r="U185"/>
  <c r="BI166"/>
  <c r="X166" s="1"/>
  <c r="BC166"/>
  <c r="AB166" s="1"/>
  <c r="AC166" s="1"/>
  <c r="AB174"/>
  <c r="AC174" s="1"/>
  <c r="L188" l="1"/>
  <c r="BS185"/>
  <c r="I188"/>
  <c r="BS184"/>
  <c r="O188"/>
  <c r="BS186"/>
  <c r="N186"/>
  <c r="BP186" s="1"/>
  <c r="BK185"/>
  <c r="BE185"/>
  <c r="I186"/>
  <c r="BQ184"/>
  <c r="AG440"/>
  <c r="AS208"/>
  <c r="AH445" s="1"/>
  <c r="AS206"/>
  <c r="AH443" s="1"/>
  <c r="AS204"/>
  <c r="AH441" s="1"/>
  <c r="AS205"/>
  <c r="AH442" s="1"/>
  <c r="AS207"/>
  <c r="AH444" s="1"/>
  <c r="C223"/>
  <c r="AR213"/>
  <c r="E213"/>
  <c r="AJ214"/>
  <c r="AU214" s="1"/>
  <c r="AG213"/>
  <c r="AJ441"/>
  <c r="AJ205"/>
  <c r="AU205" s="1"/>
  <c r="W194"/>
  <c r="U194"/>
  <c r="AO194"/>
  <c r="AP194"/>
  <c r="AN194"/>
  <c r="G195"/>
  <c r="E195"/>
  <c r="H195"/>
  <c r="F195"/>
  <c r="T194"/>
  <c r="R194"/>
  <c r="AP195"/>
  <c r="AN195"/>
  <c r="AO195"/>
  <c r="H196"/>
  <c r="F196"/>
  <c r="G196"/>
  <c r="E196"/>
  <c r="AI436"/>
  <c r="AZ196"/>
  <c r="AO436" s="1"/>
  <c r="BA196"/>
  <c r="AP436" s="1"/>
  <c r="AY196"/>
  <c r="AN436" s="1"/>
  <c r="W196"/>
  <c r="U196"/>
  <c r="AP197"/>
  <c r="AN197"/>
  <c r="AO197"/>
  <c r="G198"/>
  <c r="E198"/>
  <c r="H198"/>
  <c r="F198"/>
  <c r="R195"/>
  <c r="T195"/>
  <c r="AI438"/>
  <c r="BA198"/>
  <c r="AP438" s="1"/>
  <c r="AY198"/>
  <c r="AN438" s="1"/>
  <c r="AZ198"/>
  <c r="AO438" s="1"/>
  <c r="U197"/>
  <c r="W197"/>
  <c r="BL178"/>
  <c r="BF178"/>
  <c r="BJ178"/>
  <c r="BD178"/>
  <c r="AJ423"/>
  <c r="AJ178"/>
  <c r="AU178" s="1"/>
  <c r="AJ424" s="1"/>
  <c r="T188"/>
  <c r="BR188" s="1"/>
  <c r="BM187"/>
  <c r="BG187"/>
  <c r="N187"/>
  <c r="BP187" s="1"/>
  <c r="BL185"/>
  <c r="BF185"/>
  <c r="I185"/>
  <c r="BP184"/>
  <c r="Z184" s="1"/>
  <c r="AA184" s="1"/>
  <c r="O187"/>
  <c r="BR186"/>
  <c r="I187"/>
  <c r="BR184"/>
  <c r="AJ435"/>
  <c r="AJ196"/>
  <c r="AU196" s="1"/>
  <c r="BK178"/>
  <c r="BE178"/>
  <c r="BI177"/>
  <c r="X177" s="1"/>
  <c r="BC177"/>
  <c r="AB177" s="1"/>
  <c r="AC177" s="1"/>
  <c r="BK177"/>
  <c r="BE177"/>
  <c r="N188"/>
  <c r="BP188" s="1"/>
  <c r="BM185"/>
  <c r="BG185"/>
  <c r="BM184"/>
  <c r="BG184"/>
  <c r="K188"/>
  <c r="BO188" s="1"/>
  <c r="Z188" s="1"/>
  <c r="AA188" s="1"/>
  <c r="BM186"/>
  <c r="BG186"/>
  <c r="Q188"/>
  <c r="BQ188" s="1"/>
  <c r="L186"/>
  <c r="BQ185"/>
  <c r="BK184"/>
  <c r="BE184"/>
  <c r="K186"/>
  <c r="BO186" s="1"/>
  <c r="Z186" s="1"/>
  <c r="AA186" s="1"/>
  <c r="A211"/>
  <c r="A209"/>
  <c r="B208"/>
  <c r="AT207"/>
  <c r="AI207"/>
  <c r="A207"/>
  <c r="B206"/>
  <c r="AT205"/>
  <c r="AI205"/>
  <c r="A205"/>
  <c r="A204"/>
  <c r="A210"/>
  <c r="AI208"/>
  <c r="A208"/>
  <c r="AT206"/>
  <c r="B205"/>
  <c r="AI204"/>
  <c r="B204"/>
  <c r="A212"/>
  <c r="AT208"/>
  <c r="B207"/>
  <c r="AI206"/>
  <c r="A206"/>
  <c r="AT204"/>
  <c r="A203"/>
  <c r="AH208"/>
  <c r="AH206"/>
  <c r="AH204"/>
  <c r="AH207"/>
  <c r="AH205"/>
  <c r="H194"/>
  <c r="F194"/>
  <c r="G194"/>
  <c r="E194"/>
  <c r="AI434"/>
  <c r="AZ194"/>
  <c r="AO434" s="1"/>
  <c r="BA194"/>
  <c r="AP434" s="1"/>
  <c r="AY194"/>
  <c r="AN434" s="1"/>
  <c r="N194"/>
  <c r="L194"/>
  <c r="Q194"/>
  <c r="O194"/>
  <c r="AI435"/>
  <c r="BA195"/>
  <c r="AP435" s="1"/>
  <c r="AY195"/>
  <c r="AN435" s="1"/>
  <c r="AZ195"/>
  <c r="AO435" s="1"/>
  <c r="AO196"/>
  <c r="AP196"/>
  <c r="AN196"/>
  <c r="G197"/>
  <c r="E197"/>
  <c r="H197"/>
  <c r="F197"/>
  <c r="O195"/>
  <c r="Q195"/>
  <c r="AI437"/>
  <c r="BA197"/>
  <c r="AP437" s="1"/>
  <c r="AY197"/>
  <c r="AN437" s="1"/>
  <c r="AZ197"/>
  <c r="AO437" s="1"/>
  <c r="R196"/>
  <c r="T196"/>
  <c r="AP198"/>
  <c r="AN198"/>
  <c r="AO198"/>
  <c r="U195"/>
  <c r="W195"/>
  <c r="BJ177"/>
  <c r="BD177"/>
  <c r="BJ176"/>
  <c r="BD176"/>
  <c r="BI178"/>
  <c r="X178" s="1"/>
  <c r="BC178"/>
  <c r="AB178" s="1"/>
  <c r="AC178" s="1"/>
  <c r="R188"/>
  <c r="BS187"/>
  <c r="BR185"/>
  <c r="L187"/>
  <c r="K185"/>
  <c r="BO185" s="1"/>
  <c r="Z185" s="1"/>
  <c r="AA185" s="1"/>
  <c r="BJ184"/>
  <c r="X184" s="1"/>
  <c r="BD184"/>
  <c r="AB184" s="1"/>
  <c r="AC184" s="1"/>
  <c r="Q187"/>
  <c r="BQ187" s="1"/>
  <c r="BL186"/>
  <c r="BF186"/>
  <c r="K187"/>
  <c r="BO187" s="1"/>
  <c r="Z187" s="1"/>
  <c r="AA187" s="1"/>
  <c r="BL184"/>
  <c r="BF184"/>
  <c r="BI175"/>
  <c r="X175" s="1"/>
  <c r="BC175"/>
  <c r="AB175" s="1"/>
  <c r="AC175" s="1"/>
  <c r="BI176"/>
  <c r="X176" s="1"/>
  <c r="BC176"/>
  <c r="AB176" s="1"/>
  <c r="AC176" s="1"/>
  <c r="AJ429"/>
  <c r="AJ187"/>
  <c r="AU187" s="1"/>
  <c r="AJ430" l="1"/>
  <c r="AJ188"/>
  <c r="AU188" s="1"/>
  <c r="AJ431" s="1"/>
  <c r="BL188"/>
  <c r="BF188"/>
  <c r="N198"/>
  <c r="BP198" s="1"/>
  <c r="BM195"/>
  <c r="BG195"/>
  <c r="O197"/>
  <c r="BR196"/>
  <c r="BQ195"/>
  <c r="L196"/>
  <c r="I196"/>
  <c r="BQ194"/>
  <c r="I195"/>
  <c r="BP194"/>
  <c r="Z194" s="1"/>
  <c r="AA194" s="1"/>
  <c r="W204"/>
  <c r="U204"/>
  <c r="N204"/>
  <c r="L204"/>
  <c r="G207"/>
  <c r="E207"/>
  <c r="F207"/>
  <c r="H207"/>
  <c r="U207"/>
  <c r="W207"/>
  <c r="AO204"/>
  <c r="AP204"/>
  <c r="AN204"/>
  <c r="AI443"/>
  <c r="AZ206"/>
  <c r="AO443" s="1"/>
  <c r="BA206"/>
  <c r="AP443" s="1"/>
  <c r="AY206"/>
  <c r="AN443" s="1"/>
  <c r="AO208"/>
  <c r="AP208"/>
  <c r="AN208"/>
  <c r="T204"/>
  <c r="R204"/>
  <c r="AP205"/>
  <c r="AN205"/>
  <c r="AO205"/>
  <c r="H206"/>
  <c r="F206"/>
  <c r="E206"/>
  <c r="G206"/>
  <c r="AP207"/>
  <c r="AN207"/>
  <c r="AO207"/>
  <c r="H208"/>
  <c r="F208"/>
  <c r="G208"/>
  <c r="E208"/>
  <c r="T206"/>
  <c r="R206"/>
  <c r="AJ436"/>
  <c r="AJ197"/>
  <c r="AU197" s="1"/>
  <c r="R198"/>
  <c r="BS197"/>
  <c r="L197"/>
  <c r="BR195"/>
  <c r="O198"/>
  <c r="BS196"/>
  <c r="K197"/>
  <c r="BO197" s="1"/>
  <c r="Z197" s="1"/>
  <c r="AA197" s="1"/>
  <c r="BL194"/>
  <c r="BF194"/>
  <c r="I198"/>
  <c r="BS194"/>
  <c r="AJ448"/>
  <c r="AJ215"/>
  <c r="AU215" s="1"/>
  <c r="AG447"/>
  <c r="AS217"/>
  <c r="AH451" s="1"/>
  <c r="AS215"/>
  <c r="AH449" s="1"/>
  <c r="AS216"/>
  <c r="AH450" s="1"/>
  <c r="AS218"/>
  <c r="AH452" s="1"/>
  <c r="AS214"/>
  <c r="AH448" s="1"/>
  <c r="BK188"/>
  <c r="BE188"/>
  <c r="BI188"/>
  <c r="X188" s="1"/>
  <c r="BC188"/>
  <c r="AB188" s="1"/>
  <c r="AC188" s="1"/>
  <c r="BJ188"/>
  <c r="BD188"/>
  <c r="BJ187"/>
  <c r="BD187"/>
  <c r="L198"/>
  <c r="BS195"/>
  <c r="BL196"/>
  <c r="BF196"/>
  <c r="Q197"/>
  <c r="BQ197" s="1"/>
  <c r="N196"/>
  <c r="BP196" s="1"/>
  <c r="BK195"/>
  <c r="BE195"/>
  <c r="K196"/>
  <c r="BO196" s="1"/>
  <c r="Z196" s="1"/>
  <c r="AA196" s="1"/>
  <c r="BK194"/>
  <c r="BE194"/>
  <c r="BJ194"/>
  <c r="X194" s="1"/>
  <c r="BD194"/>
  <c r="K195"/>
  <c r="BO195" s="1"/>
  <c r="Z195" s="1"/>
  <c r="AA195" s="1"/>
  <c r="AI441"/>
  <c r="AZ204"/>
  <c r="AO441" s="1"/>
  <c r="AY204"/>
  <c r="AN441" s="1"/>
  <c r="BA204"/>
  <c r="AP441" s="1"/>
  <c r="AO206"/>
  <c r="AN206"/>
  <c r="AP206"/>
  <c r="AI445"/>
  <c r="AZ208"/>
  <c r="AO445" s="1"/>
  <c r="AY208"/>
  <c r="AN445" s="1"/>
  <c r="BA208"/>
  <c r="AP445" s="1"/>
  <c r="H204"/>
  <c r="F204"/>
  <c r="G204"/>
  <c r="E204"/>
  <c r="G205"/>
  <c r="E205"/>
  <c r="H205"/>
  <c r="F205"/>
  <c r="R205"/>
  <c r="T205"/>
  <c r="U205"/>
  <c r="W205"/>
  <c r="Q204"/>
  <c r="O204"/>
  <c r="AI442"/>
  <c r="BA205"/>
  <c r="AP442" s="1"/>
  <c r="AY205"/>
  <c r="AN442" s="1"/>
  <c r="AZ205"/>
  <c r="AO442" s="1"/>
  <c r="O205"/>
  <c r="Q205"/>
  <c r="AI444"/>
  <c r="BA207"/>
  <c r="AP444" s="1"/>
  <c r="AY207"/>
  <c r="AN444" s="1"/>
  <c r="AZ207"/>
  <c r="AO444" s="1"/>
  <c r="W206"/>
  <c r="U206"/>
  <c r="BJ186"/>
  <c r="BD186"/>
  <c r="BI187"/>
  <c r="X187" s="1"/>
  <c r="BC187"/>
  <c r="AB187" s="1"/>
  <c r="AC187" s="1"/>
  <c r="BK187"/>
  <c r="BE187"/>
  <c r="BI185"/>
  <c r="X185" s="1"/>
  <c r="BC185"/>
  <c r="AB185" s="1"/>
  <c r="AC185" s="1"/>
  <c r="T198"/>
  <c r="BR198" s="1"/>
  <c r="BM197"/>
  <c r="BG197"/>
  <c r="N197"/>
  <c r="BP197" s="1"/>
  <c r="BL195"/>
  <c r="BF195"/>
  <c r="Q198"/>
  <c r="BQ198" s="1"/>
  <c r="BM196"/>
  <c r="BG196"/>
  <c r="I197"/>
  <c r="BR194"/>
  <c r="K198"/>
  <c r="BO198" s="1"/>
  <c r="Z198" s="1"/>
  <c r="AA198" s="1"/>
  <c r="BM194"/>
  <c r="BG194"/>
  <c r="AJ442"/>
  <c r="AJ206"/>
  <c r="AU206" s="1"/>
  <c r="AH217"/>
  <c r="AH215"/>
  <c r="AH218"/>
  <c r="AH214"/>
  <c r="AH216"/>
  <c r="A222"/>
  <c r="A220"/>
  <c r="AT218"/>
  <c r="AI218"/>
  <c r="A218"/>
  <c r="B217"/>
  <c r="AT216"/>
  <c r="AI216"/>
  <c r="A216"/>
  <c r="B215"/>
  <c r="AT214"/>
  <c r="AI214"/>
  <c r="B214"/>
  <c r="A213"/>
  <c r="A219"/>
  <c r="AT217"/>
  <c r="B216"/>
  <c r="AI215"/>
  <c r="A215"/>
  <c r="A214"/>
  <c r="A221"/>
  <c r="B218"/>
  <c r="AI217"/>
  <c r="A217"/>
  <c r="AT215"/>
  <c r="AJ224"/>
  <c r="AU224" s="1"/>
  <c r="AG223"/>
  <c r="AR223"/>
  <c r="C233"/>
  <c r="E223"/>
  <c r="BI186"/>
  <c r="X186" s="1"/>
  <c r="BC186"/>
  <c r="AB186" s="1"/>
  <c r="AC186" s="1"/>
  <c r="AB194"/>
  <c r="AC194" s="1"/>
  <c r="BL206" l="1"/>
  <c r="BF206"/>
  <c r="Q207"/>
  <c r="BQ207" s="1"/>
  <c r="BL204"/>
  <c r="BF204"/>
  <c r="K207"/>
  <c r="BO207" s="1"/>
  <c r="Z207" s="1"/>
  <c r="AA207" s="1"/>
  <c r="BS207"/>
  <c r="R208"/>
  <c r="BJ204"/>
  <c r="X204" s="1"/>
  <c r="BD204"/>
  <c r="K205"/>
  <c r="BO205" s="1"/>
  <c r="Z205" s="1"/>
  <c r="AA205" s="1"/>
  <c r="K208"/>
  <c r="BO208" s="1"/>
  <c r="Z208" s="1"/>
  <c r="AA208" s="1"/>
  <c r="BM204"/>
  <c r="BG204"/>
  <c r="BJ196"/>
  <c r="BD196"/>
  <c r="A231"/>
  <c r="A229"/>
  <c r="B228"/>
  <c r="AT227"/>
  <c r="AI227"/>
  <c r="A227"/>
  <c r="B226"/>
  <c r="AT225"/>
  <c r="AI225"/>
  <c r="A225"/>
  <c r="A224"/>
  <c r="A232"/>
  <c r="AT228"/>
  <c r="B227"/>
  <c r="AI226"/>
  <c r="A226"/>
  <c r="AT224"/>
  <c r="A223"/>
  <c r="A230"/>
  <c r="AI228"/>
  <c r="A228"/>
  <c r="AT226"/>
  <c r="B225"/>
  <c r="AI224"/>
  <c r="B224"/>
  <c r="AG454"/>
  <c r="AS228"/>
  <c r="AH459" s="1"/>
  <c r="AS226"/>
  <c r="AH457" s="1"/>
  <c r="AS224"/>
  <c r="AH455" s="1"/>
  <c r="AS227"/>
  <c r="AH458" s="1"/>
  <c r="AS225"/>
  <c r="AH456" s="1"/>
  <c r="AJ455"/>
  <c r="AJ225"/>
  <c r="AU225" s="1"/>
  <c r="Q215"/>
  <c r="O215"/>
  <c r="G218"/>
  <c r="E218"/>
  <c r="F218"/>
  <c r="H218"/>
  <c r="R214"/>
  <c r="T214"/>
  <c r="AO215"/>
  <c r="AP215"/>
  <c r="AN215"/>
  <c r="AI451"/>
  <c r="AZ217"/>
  <c r="AO451" s="1"/>
  <c r="BA217"/>
  <c r="AP451" s="1"/>
  <c r="AY217"/>
  <c r="AN451" s="1"/>
  <c r="U214"/>
  <c r="W214"/>
  <c r="AP214"/>
  <c r="AN214"/>
  <c r="AO214"/>
  <c r="H215"/>
  <c r="F215"/>
  <c r="G215"/>
  <c r="E215"/>
  <c r="AP216"/>
  <c r="AN216"/>
  <c r="AO216"/>
  <c r="H217"/>
  <c r="F217"/>
  <c r="E217"/>
  <c r="G217"/>
  <c r="AP218"/>
  <c r="AN218"/>
  <c r="AO218"/>
  <c r="W215"/>
  <c r="U215"/>
  <c r="BS206"/>
  <c r="O208"/>
  <c r="N206"/>
  <c r="BP206" s="1"/>
  <c r="BK205"/>
  <c r="BE205"/>
  <c r="I206"/>
  <c r="BQ204"/>
  <c r="N208"/>
  <c r="BP208" s="1"/>
  <c r="BM205"/>
  <c r="BG205"/>
  <c r="BL205"/>
  <c r="BF205"/>
  <c r="N207"/>
  <c r="BP207" s="1"/>
  <c r="BI198"/>
  <c r="X198" s="1"/>
  <c r="BC198"/>
  <c r="AB198" s="1"/>
  <c r="AC198" s="1"/>
  <c r="AJ437"/>
  <c r="AJ198"/>
  <c r="AU198" s="1"/>
  <c r="AJ438" s="1"/>
  <c r="C243"/>
  <c r="AR233"/>
  <c r="E233"/>
  <c r="AJ234"/>
  <c r="AU234" s="1"/>
  <c r="AG233"/>
  <c r="AH228"/>
  <c r="AH226"/>
  <c r="AH224"/>
  <c r="AH225"/>
  <c r="AH227"/>
  <c r="AI449"/>
  <c r="AZ215"/>
  <c r="AO449" s="1"/>
  <c r="AY215"/>
  <c r="AN449" s="1"/>
  <c r="BA215"/>
  <c r="AP449" s="1"/>
  <c r="AO217"/>
  <c r="AN217"/>
  <c r="AP217"/>
  <c r="R216"/>
  <c r="T216"/>
  <c r="O214"/>
  <c r="Q214"/>
  <c r="G216"/>
  <c r="E216"/>
  <c r="H216"/>
  <c r="F216"/>
  <c r="U216"/>
  <c r="W216"/>
  <c r="G214"/>
  <c r="E214"/>
  <c r="F214"/>
  <c r="H214"/>
  <c r="AI448"/>
  <c r="BA214"/>
  <c r="AP448" s="1"/>
  <c r="AY214"/>
  <c r="AN448" s="1"/>
  <c r="AZ214"/>
  <c r="AO448" s="1"/>
  <c r="L214"/>
  <c r="N214"/>
  <c r="AI450"/>
  <c r="BA216"/>
  <c r="AP450" s="1"/>
  <c r="AY216"/>
  <c r="AN450" s="1"/>
  <c r="AZ216"/>
  <c r="AO450" s="1"/>
  <c r="T215"/>
  <c r="R215"/>
  <c r="AI452"/>
  <c r="BA218"/>
  <c r="AP452" s="1"/>
  <c r="AY218"/>
  <c r="AN452" s="1"/>
  <c r="AZ218"/>
  <c r="AO452" s="1"/>
  <c r="W217"/>
  <c r="U217"/>
  <c r="AJ443"/>
  <c r="AJ207"/>
  <c r="AU207" s="1"/>
  <c r="BI197"/>
  <c r="X197" s="1"/>
  <c r="BC197"/>
  <c r="AB197" s="1"/>
  <c r="AC197" s="1"/>
  <c r="Q208"/>
  <c r="BQ208" s="1"/>
  <c r="BM206"/>
  <c r="BG206"/>
  <c r="BQ205"/>
  <c r="L206"/>
  <c r="K206"/>
  <c r="BO206" s="1"/>
  <c r="Z206" s="1"/>
  <c r="AA206" s="1"/>
  <c r="BK204"/>
  <c r="BE204"/>
  <c r="BS205"/>
  <c r="L208"/>
  <c r="L207"/>
  <c r="BR205"/>
  <c r="BJ198"/>
  <c r="BD198"/>
  <c r="AJ449"/>
  <c r="AJ216"/>
  <c r="AU216" s="1"/>
  <c r="BK198"/>
  <c r="BE198"/>
  <c r="BJ197"/>
  <c r="BD197"/>
  <c r="BL198"/>
  <c r="BF198"/>
  <c r="O207"/>
  <c r="BR206"/>
  <c r="I207"/>
  <c r="BR204"/>
  <c r="T208"/>
  <c r="BR208" s="1"/>
  <c r="BM207"/>
  <c r="BG207"/>
  <c r="I205"/>
  <c r="BP204"/>
  <c r="Z204" s="1"/>
  <c r="AA204" s="1"/>
  <c r="I208"/>
  <c r="BS204"/>
  <c r="BI195"/>
  <c r="X195" s="1"/>
  <c r="BC195"/>
  <c r="AB195" s="1"/>
  <c r="AC195" s="1"/>
  <c r="BI196"/>
  <c r="X196" s="1"/>
  <c r="BC196"/>
  <c r="AB196" s="1"/>
  <c r="AC196" s="1"/>
  <c r="BK197"/>
  <c r="BE197"/>
  <c r="AB204"/>
  <c r="AC204" s="1"/>
  <c r="BI207" l="1"/>
  <c r="X207" s="1"/>
  <c r="BC207"/>
  <c r="AB207" s="1"/>
  <c r="AC207" s="1"/>
  <c r="BK207"/>
  <c r="BE207"/>
  <c r="BJ207"/>
  <c r="BD207"/>
  <c r="BJ206"/>
  <c r="BD206"/>
  <c r="R218"/>
  <c r="BS217"/>
  <c r="BR215"/>
  <c r="L217"/>
  <c r="K215"/>
  <c r="BO215" s="1"/>
  <c r="Z215" s="1"/>
  <c r="AA215" s="1"/>
  <c r="BJ214"/>
  <c r="X214" s="1"/>
  <c r="BD214"/>
  <c r="BM216"/>
  <c r="BG216"/>
  <c r="Q218"/>
  <c r="BQ218" s="1"/>
  <c r="BK214"/>
  <c r="BE214"/>
  <c r="K216"/>
  <c r="BO216" s="1"/>
  <c r="Z216" s="1"/>
  <c r="AA216" s="1"/>
  <c r="Q217"/>
  <c r="BQ217" s="1"/>
  <c r="BL216"/>
  <c r="BF216"/>
  <c r="AJ462"/>
  <c r="AJ235"/>
  <c r="AU235" s="1"/>
  <c r="AG461"/>
  <c r="AS237"/>
  <c r="AH465" s="1"/>
  <c r="AS235"/>
  <c r="AH463" s="1"/>
  <c r="AS238"/>
  <c r="AH466" s="1"/>
  <c r="AS234"/>
  <c r="AH462" s="1"/>
  <c r="AS236"/>
  <c r="AH464" s="1"/>
  <c r="L218"/>
  <c r="BS215"/>
  <c r="I218"/>
  <c r="BS214"/>
  <c r="K217"/>
  <c r="BO217" s="1"/>
  <c r="Z217" s="1"/>
  <c r="AA217" s="1"/>
  <c r="BL214"/>
  <c r="BF214"/>
  <c r="L216"/>
  <c r="BQ215"/>
  <c r="AO224"/>
  <c r="AN224"/>
  <c r="AP224"/>
  <c r="AI457"/>
  <c r="AZ226"/>
  <c r="AO457" s="1"/>
  <c r="AY226"/>
  <c r="AN457" s="1"/>
  <c r="BA226"/>
  <c r="AP457" s="1"/>
  <c r="AO228"/>
  <c r="AN228"/>
  <c r="AP228"/>
  <c r="W224"/>
  <c r="U224"/>
  <c r="N224"/>
  <c r="L224"/>
  <c r="G227"/>
  <c r="E227"/>
  <c r="H227"/>
  <c r="F227"/>
  <c r="U227"/>
  <c r="W227"/>
  <c r="Q224"/>
  <c r="O224"/>
  <c r="AI456"/>
  <c r="BA225"/>
  <c r="AP456" s="1"/>
  <c r="AY225"/>
  <c r="AN456" s="1"/>
  <c r="AZ225"/>
  <c r="AO456" s="1"/>
  <c r="O225"/>
  <c r="Q225"/>
  <c r="AI458"/>
  <c r="BA227"/>
  <c r="AP458" s="1"/>
  <c r="AY227"/>
  <c r="AN458" s="1"/>
  <c r="AZ227"/>
  <c r="AO458" s="1"/>
  <c r="W226"/>
  <c r="U226"/>
  <c r="BI208"/>
  <c r="X208" s="1"/>
  <c r="BC208"/>
  <c r="AB208" s="1"/>
  <c r="AC208" s="1"/>
  <c r="BI205"/>
  <c r="X205" s="1"/>
  <c r="BC205"/>
  <c r="AB205" s="1"/>
  <c r="AC205" s="1"/>
  <c r="AJ450"/>
  <c r="AJ217"/>
  <c r="AU217" s="1"/>
  <c r="BJ208"/>
  <c r="BD208"/>
  <c r="AJ444"/>
  <c r="AJ208"/>
  <c r="AU208" s="1"/>
  <c r="AJ445" s="1"/>
  <c r="BM217"/>
  <c r="BG217"/>
  <c r="T218"/>
  <c r="BR218" s="1"/>
  <c r="N217"/>
  <c r="BP217" s="1"/>
  <c r="BL215"/>
  <c r="BF215"/>
  <c r="BP214"/>
  <c r="Z214" s="1"/>
  <c r="AA214" s="1"/>
  <c r="I215"/>
  <c r="O218"/>
  <c r="BS216"/>
  <c r="I216"/>
  <c r="BQ214"/>
  <c r="O217"/>
  <c r="BR216"/>
  <c r="AH237"/>
  <c r="AH235"/>
  <c r="AH236"/>
  <c r="AH238"/>
  <c r="AH234"/>
  <c r="A242"/>
  <c r="A240"/>
  <c r="AT238"/>
  <c r="AI238"/>
  <c r="A238"/>
  <c r="B237"/>
  <c r="AT236"/>
  <c r="AI236"/>
  <c r="A236"/>
  <c r="B235"/>
  <c r="AT234"/>
  <c r="AI234"/>
  <c r="B234"/>
  <c r="A233"/>
  <c r="A241"/>
  <c r="B238"/>
  <c r="AI237"/>
  <c r="A237"/>
  <c r="AT235"/>
  <c r="A239"/>
  <c r="AT237"/>
  <c r="B236"/>
  <c r="AI235"/>
  <c r="A235"/>
  <c r="A234"/>
  <c r="AJ244"/>
  <c r="AU244" s="1"/>
  <c r="AG243"/>
  <c r="C253"/>
  <c r="E243"/>
  <c r="AR243"/>
  <c r="BI206"/>
  <c r="X206" s="1"/>
  <c r="BC206"/>
  <c r="AB206" s="1"/>
  <c r="AC206" s="1"/>
  <c r="BK208"/>
  <c r="BE208"/>
  <c r="N218"/>
  <c r="BP218" s="1"/>
  <c r="BM215"/>
  <c r="BG215"/>
  <c r="BM214"/>
  <c r="BG214"/>
  <c r="K218"/>
  <c r="BO218" s="1"/>
  <c r="Z218" s="1"/>
  <c r="AA218" s="1"/>
  <c r="I217"/>
  <c r="BR214"/>
  <c r="N216"/>
  <c r="BP216" s="1"/>
  <c r="BK215"/>
  <c r="BE215"/>
  <c r="AJ456"/>
  <c r="AJ226"/>
  <c r="AU226" s="1"/>
  <c r="H224"/>
  <c r="F224"/>
  <c r="E224"/>
  <c r="G224"/>
  <c r="G225"/>
  <c r="E225"/>
  <c r="F225"/>
  <c r="H225"/>
  <c r="R225"/>
  <c r="T225"/>
  <c r="U225"/>
  <c r="W225"/>
  <c r="AI455"/>
  <c r="AZ224"/>
  <c r="AO455" s="1"/>
  <c r="BA224"/>
  <c r="AP455" s="1"/>
  <c r="AY224"/>
  <c r="AN455" s="1"/>
  <c r="AO226"/>
  <c r="AP226"/>
  <c r="AN226"/>
  <c r="AI459"/>
  <c r="AZ228"/>
  <c r="AO459" s="1"/>
  <c r="BA228"/>
  <c r="AP459" s="1"/>
  <c r="AY228"/>
  <c r="AN459" s="1"/>
  <c r="T224"/>
  <c r="R224"/>
  <c r="AP225"/>
  <c r="AN225"/>
  <c r="AO225"/>
  <c r="H226"/>
  <c r="F226"/>
  <c r="G226"/>
  <c r="E226"/>
  <c r="AP227"/>
  <c r="AN227"/>
  <c r="AO227"/>
  <c r="H228"/>
  <c r="F228"/>
  <c r="E228"/>
  <c r="G228"/>
  <c r="T226"/>
  <c r="R226"/>
  <c r="BL208"/>
  <c r="BF208"/>
  <c r="AB214"/>
  <c r="AC214" s="1"/>
  <c r="O227" l="1"/>
  <c r="BR226"/>
  <c r="I227"/>
  <c r="BR224"/>
  <c r="BS225"/>
  <c r="L228"/>
  <c r="L227"/>
  <c r="BR225"/>
  <c r="AJ457"/>
  <c r="AJ227"/>
  <c r="AU227" s="1"/>
  <c r="BI217"/>
  <c r="X217" s="1"/>
  <c r="BC217"/>
  <c r="AB217" s="1"/>
  <c r="AC217" s="1"/>
  <c r="A251"/>
  <c r="A249"/>
  <c r="B248"/>
  <c r="AT247"/>
  <c r="AI247"/>
  <c r="A247"/>
  <c r="B246"/>
  <c r="AT245"/>
  <c r="AI245"/>
  <c r="A245"/>
  <c r="A244"/>
  <c r="A250"/>
  <c r="AI248"/>
  <c r="A248"/>
  <c r="AT246"/>
  <c r="B245"/>
  <c r="AI244"/>
  <c r="B244"/>
  <c r="A252"/>
  <c r="AT248"/>
  <c r="B247"/>
  <c r="AI246"/>
  <c r="A246"/>
  <c r="AT244"/>
  <c r="A243"/>
  <c r="AH248"/>
  <c r="AH246"/>
  <c r="AH244"/>
  <c r="AH247"/>
  <c r="AH245"/>
  <c r="R234"/>
  <c r="T234"/>
  <c r="AO235"/>
  <c r="AN235"/>
  <c r="AP235"/>
  <c r="AI465"/>
  <c r="AZ237"/>
  <c r="AO465" s="1"/>
  <c r="AY237"/>
  <c r="AN465" s="1"/>
  <c r="BA237"/>
  <c r="AP465" s="1"/>
  <c r="AI463"/>
  <c r="AZ235"/>
  <c r="AO463" s="1"/>
  <c r="BA235"/>
  <c r="AP463" s="1"/>
  <c r="AY235"/>
  <c r="AN463" s="1"/>
  <c r="AO237"/>
  <c r="AP237"/>
  <c r="AN237"/>
  <c r="R236"/>
  <c r="T236"/>
  <c r="G234"/>
  <c r="E234"/>
  <c r="H234"/>
  <c r="F234"/>
  <c r="AI462"/>
  <c r="BA234"/>
  <c r="AP462" s="1"/>
  <c r="AY234"/>
  <c r="AN462" s="1"/>
  <c r="AZ234"/>
  <c r="AO462" s="1"/>
  <c r="L234"/>
  <c r="N234"/>
  <c r="AI464"/>
  <c r="BA236"/>
  <c r="AP464" s="1"/>
  <c r="AY236"/>
  <c r="AN464" s="1"/>
  <c r="AZ236"/>
  <c r="AO464" s="1"/>
  <c r="T235"/>
  <c r="R235"/>
  <c r="AI466"/>
  <c r="BA238"/>
  <c r="AP466" s="1"/>
  <c r="AY238"/>
  <c r="AN466" s="1"/>
  <c r="AZ238"/>
  <c r="AO466" s="1"/>
  <c r="W237"/>
  <c r="U237"/>
  <c r="BI215"/>
  <c r="X215" s="1"/>
  <c r="BC215"/>
  <c r="AB215" s="1"/>
  <c r="AC215" s="1"/>
  <c r="AJ451"/>
  <c r="AJ218"/>
  <c r="AU218" s="1"/>
  <c r="AJ452" s="1"/>
  <c r="Q228"/>
  <c r="BQ228" s="1"/>
  <c r="BM226"/>
  <c r="BG226"/>
  <c r="BQ225"/>
  <c r="L226"/>
  <c r="K226"/>
  <c r="BO226" s="1"/>
  <c r="Z226" s="1"/>
  <c r="AA226" s="1"/>
  <c r="BK224"/>
  <c r="BE224"/>
  <c r="BS227"/>
  <c r="R228"/>
  <c r="BJ224"/>
  <c r="X224" s="1"/>
  <c r="BD224"/>
  <c r="K225"/>
  <c r="BO225" s="1"/>
  <c r="Z225" s="1"/>
  <c r="AA225" s="1"/>
  <c r="K228"/>
  <c r="BO228" s="1"/>
  <c r="Z228" s="1"/>
  <c r="AA228" s="1"/>
  <c r="BM224"/>
  <c r="BG224"/>
  <c r="BI218"/>
  <c r="X218" s="1"/>
  <c r="BC218"/>
  <c r="AB218" s="1"/>
  <c r="AC218" s="1"/>
  <c r="BJ218"/>
  <c r="BD218"/>
  <c r="BL218"/>
  <c r="BF218"/>
  <c r="BL226"/>
  <c r="BF226"/>
  <c r="Q227"/>
  <c r="BQ227" s="1"/>
  <c r="BL224"/>
  <c r="BF224"/>
  <c r="K227"/>
  <c r="BO227" s="1"/>
  <c r="Z227" s="1"/>
  <c r="AA227" s="1"/>
  <c r="N228"/>
  <c r="BP228" s="1"/>
  <c r="BM225"/>
  <c r="BG225"/>
  <c r="N227"/>
  <c r="BP227" s="1"/>
  <c r="BL225"/>
  <c r="BF225"/>
  <c r="AG468"/>
  <c r="AS248"/>
  <c r="AH473" s="1"/>
  <c r="AS246"/>
  <c r="AH471" s="1"/>
  <c r="AS244"/>
  <c r="AH469" s="1"/>
  <c r="AS245"/>
  <c r="AH470" s="1"/>
  <c r="AS247"/>
  <c r="AH472" s="1"/>
  <c r="C263"/>
  <c r="AR253"/>
  <c r="E253"/>
  <c r="AJ254"/>
  <c r="AU254" s="1"/>
  <c r="AG253"/>
  <c r="AJ469"/>
  <c r="AJ245"/>
  <c r="AU245" s="1"/>
  <c r="O234"/>
  <c r="Q234"/>
  <c r="G236"/>
  <c r="E236"/>
  <c r="F236"/>
  <c r="H236"/>
  <c r="U236"/>
  <c r="W236"/>
  <c r="Q235"/>
  <c r="O235"/>
  <c r="G238"/>
  <c r="E238"/>
  <c r="H238"/>
  <c r="F238"/>
  <c r="U234"/>
  <c r="W234"/>
  <c r="AP234"/>
  <c r="AN234"/>
  <c r="AO234"/>
  <c r="H235"/>
  <c r="F235"/>
  <c r="E235"/>
  <c r="G235"/>
  <c r="AP236"/>
  <c r="AN236"/>
  <c r="AO236"/>
  <c r="H237"/>
  <c r="F237"/>
  <c r="G237"/>
  <c r="E237"/>
  <c r="AP238"/>
  <c r="AN238"/>
  <c r="AO238"/>
  <c r="W235"/>
  <c r="U235"/>
  <c r="BK217"/>
  <c r="BE217"/>
  <c r="BI216"/>
  <c r="X216" s="1"/>
  <c r="BC216"/>
  <c r="AB216" s="1"/>
  <c r="AC216" s="1"/>
  <c r="BK218"/>
  <c r="BE218"/>
  <c r="O228"/>
  <c r="BS226"/>
  <c r="N226"/>
  <c r="BP226" s="1"/>
  <c r="BK225"/>
  <c r="BE225"/>
  <c r="I226"/>
  <c r="BQ224"/>
  <c r="T228"/>
  <c r="BR228" s="1"/>
  <c r="BM227"/>
  <c r="BG227"/>
  <c r="I225"/>
  <c r="BP224"/>
  <c r="Z224" s="1"/>
  <c r="AA224" s="1"/>
  <c r="I228"/>
  <c r="BS224"/>
  <c r="BJ216"/>
  <c r="BD216"/>
  <c r="AJ463"/>
  <c r="AJ236"/>
  <c r="AU236" s="1"/>
  <c r="BJ217"/>
  <c r="BD217"/>
  <c r="AB224"/>
  <c r="AC224" s="1"/>
  <c r="BI228" l="1"/>
  <c r="X228" s="1"/>
  <c r="BC228"/>
  <c r="AB228" s="1"/>
  <c r="AC228" s="1"/>
  <c r="BI225"/>
  <c r="X225" s="1"/>
  <c r="BC225"/>
  <c r="AB225" s="1"/>
  <c r="AC225" s="1"/>
  <c r="BK228"/>
  <c r="BE228"/>
  <c r="L238"/>
  <c r="BS235"/>
  <c r="I238"/>
  <c r="BS234"/>
  <c r="N236"/>
  <c r="BP236" s="1"/>
  <c r="BK235"/>
  <c r="BE235"/>
  <c r="O238"/>
  <c r="BS236"/>
  <c r="I236"/>
  <c r="BQ234"/>
  <c r="AJ470"/>
  <c r="AJ246"/>
  <c r="AU246" s="1"/>
  <c r="AH257"/>
  <c r="AH255"/>
  <c r="AH258"/>
  <c r="AH254"/>
  <c r="AH256"/>
  <c r="A262"/>
  <c r="A260"/>
  <c r="AT258"/>
  <c r="AI258"/>
  <c r="A258"/>
  <c r="B257"/>
  <c r="AT256"/>
  <c r="AI256"/>
  <c r="A256"/>
  <c r="B255"/>
  <c r="AT254"/>
  <c r="AI254"/>
  <c r="B254"/>
  <c r="A253"/>
  <c r="A259"/>
  <c r="AT257"/>
  <c r="B256"/>
  <c r="AI255"/>
  <c r="A255"/>
  <c r="A254"/>
  <c r="A261"/>
  <c r="B258"/>
  <c r="AI257"/>
  <c r="A257"/>
  <c r="AT255"/>
  <c r="AJ264"/>
  <c r="AU264" s="1"/>
  <c r="AG263"/>
  <c r="AR263"/>
  <c r="C273"/>
  <c r="E263"/>
  <c r="BJ226"/>
  <c r="BD226"/>
  <c r="R238"/>
  <c r="BS237"/>
  <c r="BR235"/>
  <c r="L237"/>
  <c r="K235"/>
  <c r="BO235" s="1"/>
  <c r="Z235" s="1"/>
  <c r="AA235" s="1"/>
  <c r="BJ234"/>
  <c r="X234" s="1"/>
  <c r="BD234"/>
  <c r="Q237"/>
  <c r="BQ237" s="1"/>
  <c r="BL236"/>
  <c r="BF236"/>
  <c r="K237"/>
  <c r="BO237" s="1"/>
  <c r="Z237" s="1"/>
  <c r="AA237" s="1"/>
  <c r="BL234"/>
  <c r="BF234"/>
  <c r="W244"/>
  <c r="U244"/>
  <c r="N244"/>
  <c r="L244"/>
  <c r="G247"/>
  <c r="E247"/>
  <c r="F247"/>
  <c r="H247"/>
  <c r="U247"/>
  <c r="W247"/>
  <c r="AO244"/>
  <c r="AP244"/>
  <c r="AN244"/>
  <c r="AI471"/>
  <c r="AZ246"/>
  <c r="AO471" s="1"/>
  <c r="BA246"/>
  <c r="AP471" s="1"/>
  <c r="AY246"/>
  <c r="AN471" s="1"/>
  <c r="AO248"/>
  <c r="AP248"/>
  <c r="AN248"/>
  <c r="T244"/>
  <c r="R244"/>
  <c r="AP245"/>
  <c r="AN245"/>
  <c r="AO245"/>
  <c r="H246"/>
  <c r="F246"/>
  <c r="E246"/>
  <c r="G246"/>
  <c r="AP247"/>
  <c r="AN247"/>
  <c r="AO247"/>
  <c r="H248"/>
  <c r="F248"/>
  <c r="G248"/>
  <c r="E248"/>
  <c r="T246"/>
  <c r="R246"/>
  <c r="BJ227"/>
  <c r="BD227"/>
  <c r="BI227"/>
  <c r="X227" s="1"/>
  <c r="BC227"/>
  <c r="AB227" s="1"/>
  <c r="AC227" s="1"/>
  <c r="BK227"/>
  <c r="BE227"/>
  <c r="AJ464"/>
  <c r="AJ237"/>
  <c r="AU237" s="1"/>
  <c r="BI226"/>
  <c r="X226" s="1"/>
  <c r="BC226"/>
  <c r="AB226" s="1"/>
  <c r="AC226" s="1"/>
  <c r="N238"/>
  <c r="BP238" s="1"/>
  <c r="BM235"/>
  <c r="BG235"/>
  <c r="BM234"/>
  <c r="BG234"/>
  <c r="K238"/>
  <c r="BO238" s="1"/>
  <c r="Z238" s="1"/>
  <c r="AA238" s="1"/>
  <c r="L236"/>
  <c r="BQ235"/>
  <c r="BM236"/>
  <c r="BG236"/>
  <c r="Q238"/>
  <c r="BQ238" s="1"/>
  <c r="BK234"/>
  <c r="BE234"/>
  <c r="K236"/>
  <c r="BO236" s="1"/>
  <c r="Z236" s="1"/>
  <c r="AA236" s="1"/>
  <c r="AJ476"/>
  <c r="AJ255"/>
  <c r="AU255" s="1"/>
  <c r="AG475"/>
  <c r="AS257"/>
  <c r="AH479" s="1"/>
  <c r="AS255"/>
  <c r="AH477" s="1"/>
  <c r="AS256"/>
  <c r="AH478" s="1"/>
  <c r="AS258"/>
  <c r="AH480" s="1"/>
  <c r="AS254"/>
  <c r="AH476" s="1"/>
  <c r="BL228"/>
  <c r="BF228"/>
  <c r="T238"/>
  <c r="BR238" s="1"/>
  <c r="BM237"/>
  <c r="BG237"/>
  <c r="N237"/>
  <c r="BP237" s="1"/>
  <c r="BL235"/>
  <c r="BF235"/>
  <c r="I235"/>
  <c r="BP234"/>
  <c r="Z234" s="1"/>
  <c r="AA234" s="1"/>
  <c r="O237"/>
  <c r="BR236"/>
  <c r="BR234"/>
  <c r="I237"/>
  <c r="AI469"/>
  <c r="AZ244"/>
  <c r="AO469" s="1"/>
  <c r="AY244"/>
  <c r="AN469" s="1"/>
  <c r="BA244"/>
  <c r="AP469" s="1"/>
  <c r="AO246"/>
  <c r="AN246"/>
  <c r="AP246"/>
  <c r="AI473"/>
  <c r="AZ248"/>
  <c r="AO473" s="1"/>
  <c r="AY248"/>
  <c r="AN473" s="1"/>
  <c r="BA248"/>
  <c r="AP473" s="1"/>
  <c r="H244"/>
  <c r="F244"/>
  <c r="G244"/>
  <c r="E244"/>
  <c r="G245"/>
  <c r="E245"/>
  <c r="H245"/>
  <c r="F245"/>
  <c r="R245"/>
  <c r="T245"/>
  <c r="U245"/>
  <c r="W245"/>
  <c r="Q244"/>
  <c r="O244"/>
  <c r="AI470"/>
  <c r="BA245"/>
  <c r="AP470" s="1"/>
  <c r="AY245"/>
  <c r="AN470" s="1"/>
  <c r="AZ245"/>
  <c r="AO470" s="1"/>
  <c r="O245"/>
  <c r="Q245"/>
  <c r="AI472"/>
  <c r="BA247"/>
  <c r="AP472" s="1"/>
  <c r="AY247"/>
  <c r="AN472" s="1"/>
  <c r="AZ247"/>
  <c r="AO472" s="1"/>
  <c r="W246"/>
  <c r="U246"/>
  <c r="AJ458"/>
  <c r="AJ228"/>
  <c r="AU228" s="1"/>
  <c r="AJ459" s="1"/>
  <c r="BJ228"/>
  <c r="BD228"/>
  <c r="AB234"/>
  <c r="AC234" s="1"/>
  <c r="BS246" l="1"/>
  <c r="O248"/>
  <c r="N246"/>
  <c r="BP246" s="1"/>
  <c r="BK245"/>
  <c r="BE245"/>
  <c r="I246"/>
  <c r="BQ244"/>
  <c r="N248"/>
  <c r="BP248" s="1"/>
  <c r="BM245"/>
  <c r="BG245"/>
  <c r="BL245"/>
  <c r="BF245"/>
  <c r="N247"/>
  <c r="BP247" s="1"/>
  <c r="BI237"/>
  <c r="X237" s="1"/>
  <c r="BC237"/>
  <c r="AB237" s="1"/>
  <c r="AC237" s="1"/>
  <c r="AJ477"/>
  <c r="AJ256"/>
  <c r="AU256" s="1"/>
  <c r="AJ465"/>
  <c r="AJ238"/>
  <c r="AU238" s="1"/>
  <c r="AJ466" s="1"/>
  <c r="BL246"/>
  <c r="BF246"/>
  <c r="Q247"/>
  <c r="BQ247" s="1"/>
  <c r="BL244"/>
  <c r="BF244"/>
  <c r="K247"/>
  <c r="BO247" s="1"/>
  <c r="Z247" s="1"/>
  <c r="AA247" s="1"/>
  <c r="BS247"/>
  <c r="R248"/>
  <c r="BJ244"/>
  <c r="X244" s="1"/>
  <c r="BD244"/>
  <c r="K245"/>
  <c r="BO245" s="1"/>
  <c r="Z245" s="1"/>
  <c r="AA245" s="1"/>
  <c r="K248"/>
  <c r="BO248" s="1"/>
  <c r="Z248" s="1"/>
  <c r="AA248" s="1"/>
  <c r="BM244"/>
  <c r="BG244"/>
  <c r="BL238"/>
  <c r="BF238"/>
  <c r="C283"/>
  <c r="AR273"/>
  <c r="E273"/>
  <c r="AJ274"/>
  <c r="AU274" s="1"/>
  <c r="AG273"/>
  <c r="AH268"/>
  <c r="AH266"/>
  <c r="AH264"/>
  <c r="AH265"/>
  <c r="AH267"/>
  <c r="AI477"/>
  <c r="AZ255"/>
  <c r="AO477" s="1"/>
  <c r="AY255"/>
  <c r="AN477" s="1"/>
  <c r="BA255"/>
  <c r="AP477" s="1"/>
  <c r="AO257"/>
  <c r="AN257"/>
  <c r="AP257"/>
  <c r="R256"/>
  <c r="T256"/>
  <c r="O254"/>
  <c r="Q254"/>
  <c r="G256"/>
  <c r="E256"/>
  <c r="H256"/>
  <c r="F256"/>
  <c r="U256"/>
  <c r="W256"/>
  <c r="G254"/>
  <c r="E254"/>
  <c r="F254"/>
  <c r="H254"/>
  <c r="AI476"/>
  <c r="BA254"/>
  <c r="AP476" s="1"/>
  <c r="AY254"/>
  <c r="AN476" s="1"/>
  <c r="AZ254"/>
  <c r="AO476" s="1"/>
  <c r="L254"/>
  <c r="N254"/>
  <c r="AI478"/>
  <c r="BA256"/>
  <c r="AP478" s="1"/>
  <c r="AY256"/>
  <c r="AN478" s="1"/>
  <c r="AZ256"/>
  <c r="AO478" s="1"/>
  <c r="T255"/>
  <c r="R255"/>
  <c r="AI480"/>
  <c r="BA258"/>
  <c r="AP480" s="1"/>
  <c r="AY258"/>
  <c r="AN480" s="1"/>
  <c r="AZ258"/>
  <c r="AO480" s="1"/>
  <c r="W257"/>
  <c r="U257"/>
  <c r="AJ471"/>
  <c r="AJ247"/>
  <c r="AU247" s="1"/>
  <c r="BI238"/>
  <c r="X238" s="1"/>
  <c r="BC238"/>
  <c r="AB238" s="1"/>
  <c r="AC238" s="1"/>
  <c r="BJ238"/>
  <c r="BD238"/>
  <c r="Q248"/>
  <c r="BQ248" s="1"/>
  <c r="BM246"/>
  <c r="BG246"/>
  <c r="BQ245"/>
  <c r="L246"/>
  <c r="K246"/>
  <c r="BO246" s="1"/>
  <c r="Z246" s="1"/>
  <c r="AA246" s="1"/>
  <c r="BK244"/>
  <c r="BE244"/>
  <c r="BS245"/>
  <c r="L248"/>
  <c r="L247"/>
  <c r="BR245"/>
  <c r="BK237"/>
  <c r="BE237"/>
  <c r="BI235"/>
  <c r="X235" s="1"/>
  <c r="BC235"/>
  <c r="AB235" s="1"/>
  <c r="AC235" s="1"/>
  <c r="BJ236"/>
  <c r="BD236"/>
  <c r="O247"/>
  <c r="BR246"/>
  <c r="I247"/>
  <c r="BR244"/>
  <c r="T248"/>
  <c r="BR248" s="1"/>
  <c r="BM247"/>
  <c r="BG247"/>
  <c r="I245"/>
  <c r="BP244"/>
  <c r="Z244" s="1"/>
  <c r="AA244" s="1"/>
  <c r="I248"/>
  <c r="BS244"/>
  <c r="BJ237"/>
  <c r="BD237"/>
  <c r="A271"/>
  <c r="A269"/>
  <c r="B268"/>
  <c r="AT267"/>
  <c r="AI267"/>
  <c r="A267"/>
  <c r="A272"/>
  <c r="AT268"/>
  <c r="B267"/>
  <c r="B266"/>
  <c r="AT265"/>
  <c r="AI265"/>
  <c r="A265"/>
  <c r="A264"/>
  <c r="A270"/>
  <c r="AI268"/>
  <c r="AI266"/>
  <c r="A266"/>
  <c r="AT264"/>
  <c r="A263"/>
  <c r="A268"/>
  <c r="AT266"/>
  <c r="B265"/>
  <c r="AI264"/>
  <c r="B264"/>
  <c r="AG482"/>
  <c r="AS268"/>
  <c r="AH487" s="1"/>
  <c r="AS267"/>
  <c r="AH486" s="1"/>
  <c r="AS266"/>
  <c r="AH485" s="1"/>
  <c r="AS264"/>
  <c r="AH483" s="1"/>
  <c r="AS265"/>
  <c r="AH484" s="1"/>
  <c r="AJ483"/>
  <c r="AJ265"/>
  <c r="AU265" s="1"/>
  <c r="Q255"/>
  <c r="O255"/>
  <c r="G258"/>
  <c r="E258"/>
  <c r="F258"/>
  <c r="H258"/>
  <c r="R254"/>
  <c r="T254"/>
  <c r="AO255"/>
  <c r="AP255"/>
  <c r="AN255"/>
  <c r="AI479"/>
  <c r="AZ257"/>
  <c r="AO479" s="1"/>
  <c r="BA257"/>
  <c r="AP479" s="1"/>
  <c r="AY257"/>
  <c r="AN479" s="1"/>
  <c r="U254"/>
  <c r="W254"/>
  <c r="AP254"/>
  <c r="AN254"/>
  <c r="AO254"/>
  <c r="H255"/>
  <c r="F255"/>
  <c r="G255"/>
  <c r="E255"/>
  <c r="AP256"/>
  <c r="AN256"/>
  <c r="AO256"/>
  <c r="H257"/>
  <c r="F257"/>
  <c r="E257"/>
  <c r="G257"/>
  <c r="AP258"/>
  <c r="AN258"/>
  <c r="AO258"/>
  <c r="W255"/>
  <c r="U255"/>
  <c r="BI236"/>
  <c r="X236" s="1"/>
  <c r="BC236"/>
  <c r="AB236" s="1"/>
  <c r="AC236" s="1"/>
  <c r="BK238"/>
  <c r="BE238"/>
  <c r="AB244"/>
  <c r="AC244" s="1"/>
  <c r="N258" l="1"/>
  <c r="BP258" s="1"/>
  <c r="BM255"/>
  <c r="BG255"/>
  <c r="BM254"/>
  <c r="BG254"/>
  <c r="K258"/>
  <c r="BO258" s="1"/>
  <c r="Z258" s="1"/>
  <c r="AA258" s="1"/>
  <c r="I257"/>
  <c r="BR254"/>
  <c r="N256"/>
  <c r="BP256" s="1"/>
  <c r="BK255"/>
  <c r="BE255"/>
  <c r="AJ484"/>
  <c r="AJ266"/>
  <c r="AU266" s="1"/>
  <c r="H264"/>
  <c r="F264"/>
  <c r="E264"/>
  <c r="G264"/>
  <c r="G265"/>
  <c r="E265"/>
  <c r="F265"/>
  <c r="H265"/>
  <c r="R265"/>
  <c r="T265"/>
  <c r="AI483"/>
  <c r="AZ264"/>
  <c r="AO483" s="1"/>
  <c r="BA264"/>
  <c r="AP483" s="1"/>
  <c r="AY264"/>
  <c r="AN483" s="1"/>
  <c r="AO266"/>
  <c r="AP266"/>
  <c r="AN266"/>
  <c r="U265"/>
  <c r="W265"/>
  <c r="Q264"/>
  <c r="O264"/>
  <c r="AI484"/>
  <c r="BA265"/>
  <c r="AP484" s="1"/>
  <c r="AY265"/>
  <c r="AN484" s="1"/>
  <c r="AZ265"/>
  <c r="AO484" s="1"/>
  <c r="G267"/>
  <c r="E267"/>
  <c r="H267"/>
  <c r="F267"/>
  <c r="U267"/>
  <c r="W267"/>
  <c r="AP267"/>
  <c r="AN267"/>
  <c r="AO267"/>
  <c r="H268"/>
  <c r="F268"/>
  <c r="E268"/>
  <c r="G268"/>
  <c r="T266"/>
  <c r="R266"/>
  <c r="BI248"/>
  <c r="X248" s="1"/>
  <c r="BC248"/>
  <c r="AB248" s="1"/>
  <c r="AC248" s="1"/>
  <c r="BI245"/>
  <c r="X245" s="1"/>
  <c r="BC245"/>
  <c r="AB245" s="1"/>
  <c r="AC245" s="1"/>
  <c r="BJ248"/>
  <c r="BD248"/>
  <c r="R258"/>
  <c r="BS257"/>
  <c r="BR255"/>
  <c r="L257"/>
  <c r="K255"/>
  <c r="BO255" s="1"/>
  <c r="Z255" s="1"/>
  <c r="AA255" s="1"/>
  <c r="BJ254"/>
  <c r="X254" s="1"/>
  <c r="BD254"/>
  <c r="BM256"/>
  <c r="BG256"/>
  <c r="Q258"/>
  <c r="BQ258" s="1"/>
  <c r="BK254"/>
  <c r="BE254"/>
  <c r="K256"/>
  <c r="BO256" s="1"/>
  <c r="Z256" s="1"/>
  <c r="AA256" s="1"/>
  <c r="Q257"/>
  <c r="BQ257" s="1"/>
  <c r="BL256"/>
  <c r="BF256"/>
  <c r="AJ490"/>
  <c r="AJ275"/>
  <c r="AU275" s="1"/>
  <c r="AG489"/>
  <c r="AS277"/>
  <c r="AH493" s="1"/>
  <c r="AS275"/>
  <c r="AH491" s="1"/>
  <c r="AS278"/>
  <c r="AH494" s="1"/>
  <c r="AS274"/>
  <c r="AH490" s="1"/>
  <c r="AS276"/>
  <c r="AH492" s="1"/>
  <c r="BL248"/>
  <c r="BF248"/>
  <c r="AJ478"/>
  <c r="AJ257"/>
  <c r="AU257" s="1"/>
  <c r="L258"/>
  <c r="BS255"/>
  <c r="I258"/>
  <c r="BS254"/>
  <c r="K257"/>
  <c r="BO257" s="1"/>
  <c r="Z257" s="1"/>
  <c r="AA257" s="1"/>
  <c r="BL254"/>
  <c r="BF254"/>
  <c r="L256"/>
  <c r="BQ255"/>
  <c r="AO264"/>
  <c r="AN264"/>
  <c r="AP264"/>
  <c r="AI485"/>
  <c r="AZ266"/>
  <c r="AO485" s="1"/>
  <c r="AY266"/>
  <c r="AN485" s="1"/>
  <c r="BA266"/>
  <c r="AP485" s="1"/>
  <c r="W264"/>
  <c r="U264"/>
  <c r="N264"/>
  <c r="L264"/>
  <c r="AO268"/>
  <c r="AN268"/>
  <c r="AP268"/>
  <c r="T264"/>
  <c r="R264"/>
  <c r="AP265"/>
  <c r="AN265"/>
  <c r="AO265"/>
  <c r="H266"/>
  <c r="F266"/>
  <c r="G266"/>
  <c r="E266"/>
  <c r="AI487"/>
  <c r="AZ268"/>
  <c r="AO487" s="1"/>
  <c r="BA268"/>
  <c r="AP487" s="1"/>
  <c r="AY268"/>
  <c r="AN487" s="1"/>
  <c r="O265"/>
  <c r="Q265"/>
  <c r="AI486"/>
  <c r="BA267"/>
  <c r="AP486" s="1"/>
  <c r="AY267"/>
  <c r="AN486" s="1"/>
  <c r="AZ267"/>
  <c r="AO486" s="1"/>
  <c r="W266"/>
  <c r="U266"/>
  <c r="BI247"/>
  <c r="X247" s="1"/>
  <c r="BC247"/>
  <c r="AB247" s="1"/>
  <c r="AC247" s="1"/>
  <c r="BK247"/>
  <c r="BE247"/>
  <c r="BJ247"/>
  <c r="BD247"/>
  <c r="BJ246"/>
  <c r="BD246"/>
  <c r="AJ472"/>
  <c r="AJ248"/>
  <c r="AU248" s="1"/>
  <c r="AJ473" s="1"/>
  <c r="BM257"/>
  <c r="BG257"/>
  <c r="T258"/>
  <c r="BR258" s="1"/>
  <c r="N257"/>
  <c r="BP257" s="1"/>
  <c r="BL255"/>
  <c r="BF255"/>
  <c r="BP254"/>
  <c r="Z254" s="1"/>
  <c r="AA254" s="1"/>
  <c r="I255"/>
  <c r="O258"/>
  <c r="BS256"/>
  <c r="I256"/>
  <c r="BQ254"/>
  <c r="O257"/>
  <c r="BR256"/>
  <c r="AH277"/>
  <c r="AH275"/>
  <c r="AH276"/>
  <c r="AH278"/>
  <c r="AH274"/>
  <c r="A282"/>
  <c r="A280"/>
  <c r="AT278"/>
  <c r="AI278"/>
  <c r="A278"/>
  <c r="B277"/>
  <c r="AT276"/>
  <c r="AI276"/>
  <c r="A276"/>
  <c r="B275"/>
  <c r="AT274"/>
  <c r="AI274"/>
  <c r="B274"/>
  <c r="A273"/>
  <c r="A281"/>
  <c r="B278"/>
  <c r="AI277"/>
  <c r="A277"/>
  <c r="AT275"/>
  <c r="A279"/>
  <c r="B276"/>
  <c r="AI275"/>
  <c r="A274"/>
  <c r="AT277"/>
  <c r="A275"/>
  <c r="AJ284"/>
  <c r="AU284" s="1"/>
  <c r="AG283"/>
  <c r="C293"/>
  <c r="E283"/>
  <c r="AR283"/>
  <c r="BI246"/>
  <c r="X246" s="1"/>
  <c r="BC246"/>
  <c r="AB246" s="1"/>
  <c r="AC246" s="1"/>
  <c r="BK248"/>
  <c r="BE248"/>
  <c r="AB254"/>
  <c r="AC254" s="1"/>
  <c r="AG496" l="1"/>
  <c r="AS288"/>
  <c r="AH501" s="1"/>
  <c r="AS286"/>
  <c r="AH499" s="1"/>
  <c r="AS284"/>
  <c r="AH497" s="1"/>
  <c r="AS285"/>
  <c r="AH498" s="1"/>
  <c r="AS287"/>
  <c r="AH500" s="1"/>
  <c r="AR293"/>
  <c r="E293"/>
  <c r="AJ294"/>
  <c r="AU294" s="1"/>
  <c r="AG293"/>
  <c r="AJ497"/>
  <c r="AJ285"/>
  <c r="AU285" s="1"/>
  <c r="AI493"/>
  <c r="AZ277"/>
  <c r="AO493" s="1"/>
  <c r="AY277"/>
  <c r="AN493" s="1"/>
  <c r="BA277"/>
  <c r="AP493" s="1"/>
  <c r="AO275"/>
  <c r="AN275"/>
  <c r="AP275"/>
  <c r="U276"/>
  <c r="W276"/>
  <c r="Q275"/>
  <c r="O275"/>
  <c r="G278"/>
  <c r="E278"/>
  <c r="H278"/>
  <c r="F278"/>
  <c r="U274"/>
  <c r="W274"/>
  <c r="AP274"/>
  <c r="AN274"/>
  <c r="AO274"/>
  <c r="H275"/>
  <c r="F275"/>
  <c r="E275"/>
  <c r="G275"/>
  <c r="AP276"/>
  <c r="AN276"/>
  <c r="AO276"/>
  <c r="H277"/>
  <c r="F277"/>
  <c r="G277"/>
  <c r="E277"/>
  <c r="AP278"/>
  <c r="AN278"/>
  <c r="AO278"/>
  <c r="W275"/>
  <c r="U275"/>
  <c r="BK257"/>
  <c r="BE257"/>
  <c r="BI256"/>
  <c r="X256" s="1"/>
  <c r="BC256"/>
  <c r="AB256" s="1"/>
  <c r="AC256" s="1"/>
  <c r="BK258"/>
  <c r="BE258"/>
  <c r="O268"/>
  <c r="BS266"/>
  <c r="N266"/>
  <c r="BP266" s="1"/>
  <c r="BK265"/>
  <c r="BE265"/>
  <c r="BL264"/>
  <c r="BF264"/>
  <c r="K267"/>
  <c r="BO267" s="1"/>
  <c r="Z267" s="1"/>
  <c r="AA267" s="1"/>
  <c r="I265"/>
  <c r="BP264"/>
  <c r="Z264" s="1"/>
  <c r="AA264" s="1"/>
  <c r="I268"/>
  <c r="BS264"/>
  <c r="BI258"/>
  <c r="X258" s="1"/>
  <c r="BC258"/>
  <c r="AB258" s="1"/>
  <c r="AC258" s="1"/>
  <c r="BJ258"/>
  <c r="BD258"/>
  <c r="AJ479"/>
  <c r="AJ258"/>
  <c r="AU258" s="1"/>
  <c r="AJ480" s="1"/>
  <c r="AJ491"/>
  <c r="AJ276"/>
  <c r="AU276" s="1"/>
  <c r="BJ257"/>
  <c r="BD257"/>
  <c r="BL266"/>
  <c r="BF266"/>
  <c r="Q267"/>
  <c r="BQ267" s="1"/>
  <c r="T268"/>
  <c r="BR268" s="1"/>
  <c r="BM267"/>
  <c r="BG267"/>
  <c r="I266"/>
  <c r="BQ264"/>
  <c r="N268"/>
  <c r="BP268" s="1"/>
  <c r="BM265"/>
  <c r="BG265"/>
  <c r="L267"/>
  <c r="BR265"/>
  <c r="AJ485"/>
  <c r="AJ267"/>
  <c r="AU267" s="1"/>
  <c r="BI257"/>
  <c r="X257" s="1"/>
  <c r="BC257"/>
  <c r="AB257" s="1"/>
  <c r="AC257" s="1"/>
  <c r="A291"/>
  <c r="A289"/>
  <c r="B288"/>
  <c r="AT287"/>
  <c r="AI287"/>
  <c r="A287"/>
  <c r="B286"/>
  <c r="AT285"/>
  <c r="AI285"/>
  <c r="A285"/>
  <c r="A284"/>
  <c r="A290"/>
  <c r="AI288"/>
  <c r="A288"/>
  <c r="AT286"/>
  <c r="B285"/>
  <c r="AI284"/>
  <c r="B284"/>
  <c r="AT288"/>
  <c r="A286"/>
  <c r="A292"/>
  <c r="B287"/>
  <c r="AI286"/>
  <c r="AT284"/>
  <c r="A283"/>
  <c r="AH288"/>
  <c r="AH286"/>
  <c r="AH284"/>
  <c r="AH287"/>
  <c r="AH285"/>
  <c r="O274"/>
  <c r="Q274"/>
  <c r="R274"/>
  <c r="T274"/>
  <c r="G276"/>
  <c r="E276"/>
  <c r="F276"/>
  <c r="H276"/>
  <c r="AI491"/>
  <c r="AZ275"/>
  <c r="AO491" s="1"/>
  <c r="BA275"/>
  <c r="AP491" s="1"/>
  <c r="AY275"/>
  <c r="AN491" s="1"/>
  <c r="AO277"/>
  <c r="AP277"/>
  <c r="AN277"/>
  <c r="R276"/>
  <c r="T276"/>
  <c r="G274"/>
  <c r="E274"/>
  <c r="H274"/>
  <c r="F274"/>
  <c r="AI490"/>
  <c r="BA274"/>
  <c r="AP490" s="1"/>
  <c r="AY274"/>
  <c r="AN490" s="1"/>
  <c r="AZ274"/>
  <c r="AO490" s="1"/>
  <c r="L274"/>
  <c r="N274"/>
  <c r="AI492"/>
  <c r="BA276"/>
  <c r="AP492" s="1"/>
  <c r="AY276"/>
  <c r="AN492" s="1"/>
  <c r="AZ276"/>
  <c r="AO492" s="1"/>
  <c r="T275"/>
  <c r="R275"/>
  <c r="AI494"/>
  <c r="BA278"/>
  <c r="AP494" s="1"/>
  <c r="AY278"/>
  <c r="AN494" s="1"/>
  <c r="AZ278"/>
  <c r="AO494" s="1"/>
  <c r="W277"/>
  <c r="U277"/>
  <c r="BI255"/>
  <c r="X255" s="1"/>
  <c r="BC255"/>
  <c r="AB255" s="1"/>
  <c r="AC255" s="1"/>
  <c r="Q268"/>
  <c r="BQ268" s="1"/>
  <c r="BG266"/>
  <c r="BM266"/>
  <c r="BQ265"/>
  <c r="L266"/>
  <c r="I267"/>
  <c r="BR264"/>
  <c r="BJ264"/>
  <c r="X264" s="1"/>
  <c r="BD264"/>
  <c r="K265"/>
  <c r="BO265" s="1"/>
  <c r="Z265" s="1"/>
  <c r="AA265" s="1"/>
  <c r="K268"/>
  <c r="BO268" s="1"/>
  <c r="Z268" s="1"/>
  <c r="AA268" s="1"/>
  <c r="BM264"/>
  <c r="BG264"/>
  <c r="BJ256"/>
  <c r="BD256"/>
  <c r="BL258"/>
  <c r="BF258"/>
  <c r="O267"/>
  <c r="BR266"/>
  <c r="BS267"/>
  <c r="R268"/>
  <c r="K266"/>
  <c r="BO266" s="1"/>
  <c r="Z266" s="1"/>
  <c r="AA266" s="1"/>
  <c r="BK264"/>
  <c r="BE264"/>
  <c r="BS265"/>
  <c r="L268"/>
  <c r="N267"/>
  <c r="BP267" s="1"/>
  <c r="BL265"/>
  <c r="BF265"/>
  <c r="AB264"/>
  <c r="AC264" s="1"/>
  <c r="BJ268" l="1"/>
  <c r="BD268"/>
  <c r="BK267"/>
  <c r="BE267"/>
  <c r="BC267"/>
  <c r="AB267" s="1"/>
  <c r="AC267" s="1"/>
  <c r="BI267"/>
  <c r="X267" s="1"/>
  <c r="T278"/>
  <c r="BR278" s="1"/>
  <c r="BM277"/>
  <c r="BG277"/>
  <c r="N277"/>
  <c r="BP277" s="1"/>
  <c r="BL275"/>
  <c r="BF275"/>
  <c r="I275"/>
  <c r="BP274"/>
  <c r="Z274" s="1"/>
  <c r="AA274" s="1"/>
  <c r="BR276"/>
  <c r="O277"/>
  <c r="K277"/>
  <c r="BO277" s="1"/>
  <c r="Z277" s="1"/>
  <c r="AA277" s="1"/>
  <c r="BL274"/>
  <c r="BF274"/>
  <c r="BK274"/>
  <c r="BE274"/>
  <c r="K276"/>
  <c r="BO276" s="1"/>
  <c r="Z276" s="1"/>
  <c r="AA276" s="1"/>
  <c r="W284"/>
  <c r="U284"/>
  <c r="AO286"/>
  <c r="AN286"/>
  <c r="AP286"/>
  <c r="U287"/>
  <c r="W287"/>
  <c r="AI501"/>
  <c r="AZ288"/>
  <c r="AO501" s="1"/>
  <c r="AY288"/>
  <c r="AN501" s="1"/>
  <c r="BA288"/>
  <c r="AP501" s="1"/>
  <c r="AO284"/>
  <c r="AP284"/>
  <c r="AN284"/>
  <c r="AI499"/>
  <c r="AZ286"/>
  <c r="AO499" s="1"/>
  <c r="BA286"/>
  <c r="AP499" s="1"/>
  <c r="AY286"/>
  <c r="AN499" s="1"/>
  <c r="AO288"/>
  <c r="AP288"/>
  <c r="AN288"/>
  <c r="T284"/>
  <c r="R284"/>
  <c r="AP285"/>
  <c r="AN285"/>
  <c r="AO285"/>
  <c r="H286"/>
  <c r="F286"/>
  <c r="E286"/>
  <c r="G286"/>
  <c r="AP287"/>
  <c r="AN287"/>
  <c r="AO287"/>
  <c r="H288"/>
  <c r="F288"/>
  <c r="G288"/>
  <c r="E288"/>
  <c r="T286"/>
  <c r="R286"/>
  <c r="AJ486"/>
  <c r="AJ268"/>
  <c r="AU268" s="1"/>
  <c r="AJ487" s="1"/>
  <c r="BI266"/>
  <c r="X266" s="1"/>
  <c r="BC266"/>
  <c r="AB266" s="1"/>
  <c r="AC266" s="1"/>
  <c r="BI268"/>
  <c r="X268" s="1"/>
  <c r="BC268"/>
  <c r="AB268" s="1"/>
  <c r="AC268" s="1"/>
  <c r="BI265"/>
  <c r="X265" s="1"/>
  <c r="BC265"/>
  <c r="AB265" s="1"/>
  <c r="AC265" s="1"/>
  <c r="BK268"/>
  <c r="BE268"/>
  <c r="L278"/>
  <c r="BS275"/>
  <c r="I278"/>
  <c r="BS274"/>
  <c r="N276"/>
  <c r="BP276" s="1"/>
  <c r="BK275"/>
  <c r="BE275"/>
  <c r="O278"/>
  <c r="BS276"/>
  <c r="AJ504"/>
  <c r="AJ295"/>
  <c r="AU295" s="1"/>
  <c r="AG503"/>
  <c r="AS297"/>
  <c r="AH507" s="1"/>
  <c r="AS295"/>
  <c r="AH505" s="1"/>
  <c r="AS296"/>
  <c r="AH506" s="1"/>
  <c r="AS298"/>
  <c r="AH508" s="1"/>
  <c r="AS294"/>
  <c r="AH504" s="1"/>
  <c r="AB274"/>
  <c r="AC274" s="1"/>
  <c r="BL268"/>
  <c r="BF268"/>
  <c r="BJ266"/>
  <c r="BD266"/>
  <c r="R278"/>
  <c r="BS277"/>
  <c r="BR275"/>
  <c r="L277"/>
  <c r="K275"/>
  <c r="BO275" s="1"/>
  <c r="Z275" s="1"/>
  <c r="AA275" s="1"/>
  <c r="BD274"/>
  <c r="BJ274"/>
  <c r="X274" s="1"/>
  <c r="Q277"/>
  <c r="BQ277" s="1"/>
  <c r="BF276"/>
  <c r="BL276"/>
  <c r="BR274"/>
  <c r="I277"/>
  <c r="I276"/>
  <c r="BQ274"/>
  <c r="AI497"/>
  <c r="AZ284"/>
  <c r="AO497" s="1"/>
  <c r="AY284"/>
  <c r="AN497" s="1"/>
  <c r="BA284"/>
  <c r="AP497" s="1"/>
  <c r="G287"/>
  <c r="E287"/>
  <c r="F287"/>
  <c r="H287"/>
  <c r="N284"/>
  <c r="L284"/>
  <c r="H284"/>
  <c r="F284"/>
  <c r="G284"/>
  <c r="E284"/>
  <c r="G285"/>
  <c r="E285"/>
  <c r="H285"/>
  <c r="F285"/>
  <c r="R285"/>
  <c r="T285"/>
  <c r="U285"/>
  <c r="W285"/>
  <c r="Q284"/>
  <c r="O284"/>
  <c r="AI498"/>
  <c r="BA285"/>
  <c r="AP498" s="1"/>
  <c r="AY285"/>
  <c r="AN498" s="1"/>
  <c r="AZ285"/>
  <c r="AO498" s="1"/>
  <c r="O285"/>
  <c r="Q285"/>
  <c r="AI500"/>
  <c r="BA287"/>
  <c r="AP500" s="1"/>
  <c r="AY287"/>
  <c r="AN500" s="1"/>
  <c r="AZ287"/>
  <c r="AO500" s="1"/>
  <c r="W286"/>
  <c r="U286"/>
  <c r="BJ267"/>
  <c r="BD267"/>
  <c r="AJ492"/>
  <c r="AJ277"/>
  <c r="AU277" s="1"/>
  <c r="N278"/>
  <c r="BP278" s="1"/>
  <c r="BM275"/>
  <c r="BG275"/>
  <c r="BM274"/>
  <c r="BG274"/>
  <c r="K278"/>
  <c r="BO278" s="1"/>
  <c r="Z278" s="1"/>
  <c r="AA278" s="1"/>
  <c r="L276"/>
  <c r="BQ275"/>
  <c r="BM276"/>
  <c r="BG276"/>
  <c r="Q278"/>
  <c r="BQ278" s="1"/>
  <c r="AJ498"/>
  <c r="AJ286"/>
  <c r="AU286" s="1"/>
  <c r="AH297"/>
  <c r="AH295"/>
  <c r="AH298"/>
  <c r="AH294"/>
  <c r="AH296"/>
  <c r="A302"/>
  <c r="A300"/>
  <c r="A301"/>
  <c r="AT298"/>
  <c r="AI298"/>
  <c r="A298"/>
  <c r="B297"/>
  <c r="AT296"/>
  <c r="AI296"/>
  <c r="A296"/>
  <c r="B295"/>
  <c r="AT294"/>
  <c r="AI294"/>
  <c r="B294"/>
  <c r="A293"/>
  <c r="A299"/>
  <c r="AT297"/>
  <c r="B296"/>
  <c r="AI295"/>
  <c r="A295"/>
  <c r="A294"/>
  <c r="B298"/>
  <c r="AI297"/>
  <c r="AT295"/>
  <c r="A297"/>
  <c r="G298" l="1"/>
  <c r="E298"/>
  <c r="F298"/>
  <c r="H298"/>
  <c r="Q295"/>
  <c r="O295"/>
  <c r="AO297"/>
  <c r="AN297"/>
  <c r="AP297"/>
  <c r="R294"/>
  <c r="T294"/>
  <c r="AO295"/>
  <c r="AP295"/>
  <c r="AN295"/>
  <c r="AI507"/>
  <c r="AZ297"/>
  <c r="AO507" s="1"/>
  <c r="BA297"/>
  <c r="AP507" s="1"/>
  <c r="AY297"/>
  <c r="AN507" s="1"/>
  <c r="U294"/>
  <c r="W294"/>
  <c r="AP294"/>
  <c r="AN294"/>
  <c r="AO294"/>
  <c r="H295"/>
  <c r="F295"/>
  <c r="G295"/>
  <c r="E295"/>
  <c r="AP296"/>
  <c r="AN296"/>
  <c r="AO296"/>
  <c r="H297"/>
  <c r="F297"/>
  <c r="E297"/>
  <c r="G297"/>
  <c r="AP298"/>
  <c r="AN298"/>
  <c r="AO298"/>
  <c r="R296"/>
  <c r="T296"/>
  <c r="W297"/>
  <c r="U297"/>
  <c r="AJ499"/>
  <c r="AJ287"/>
  <c r="AU287" s="1"/>
  <c r="BJ276"/>
  <c r="BD276"/>
  <c r="BS286"/>
  <c r="O288"/>
  <c r="N286"/>
  <c r="BP286" s="1"/>
  <c r="BK285"/>
  <c r="BE285"/>
  <c r="I286"/>
  <c r="BQ284"/>
  <c r="N288"/>
  <c r="BP288" s="1"/>
  <c r="BM285"/>
  <c r="BG285"/>
  <c r="BL285"/>
  <c r="BF285"/>
  <c r="N287"/>
  <c r="BP287" s="1"/>
  <c r="I285"/>
  <c r="BP284"/>
  <c r="Z284" s="1"/>
  <c r="AA284" s="1"/>
  <c r="BI276"/>
  <c r="X276" s="1"/>
  <c r="BC276"/>
  <c r="AB276" s="1"/>
  <c r="AC276" s="1"/>
  <c r="BL278"/>
  <c r="BF278"/>
  <c r="BK278"/>
  <c r="BE278"/>
  <c r="BL286"/>
  <c r="BF286"/>
  <c r="Q287"/>
  <c r="BQ287" s="1"/>
  <c r="BL284"/>
  <c r="BF284"/>
  <c r="K287"/>
  <c r="BO287" s="1"/>
  <c r="Z287" s="1"/>
  <c r="AA287" s="1"/>
  <c r="BS287"/>
  <c r="R288"/>
  <c r="I288"/>
  <c r="BS284"/>
  <c r="BI275"/>
  <c r="X275" s="1"/>
  <c r="BC275"/>
  <c r="AB275" s="1"/>
  <c r="AC275" s="1"/>
  <c r="AI505"/>
  <c r="AZ295"/>
  <c r="AO505" s="1"/>
  <c r="AY295"/>
  <c r="AN505" s="1"/>
  <c r="BA295"/>
  <c r="AP505" s="1"/>
  <c r="O294"/>
  <c r="Q294"/>
  <c r="G296"/>
  <c r="E296"/>
  <c r="H296"/>
  <c r="F296"/>
  <c r="U296"/>
  <c r="W296"/>
  <c r="G294"/>
  <c r="E294"/>
  <c r="F294"/>
  <c r="H294"/>
  <c r="AI504"/>
  <c r="BA294"/>
  <c r="AP504" s="1"/>
  <c r="AY294"/>
  <c r="AN504" s="1"/>
  <c r="AZ294"/>
  <c r="AO504" s="1"/>
  <c r="L294"/>
  <c r="N294"/>
  <c r="AI506"/>
  <c r="BA296"/>
  <c r="AP506" s="1"/>
  <c r="AY296"/>
  <c r="AN506" s="1"/>
  <c r="AZ296"/>
  <c r="AO506" s="1"/>
  <c r="T295"/>
  <c r="R295"/>
  <c r="AI508"/>
  <c r="BA298"/>
  <c r="AP508" s="1"/>
  <c r="AY298"/>
  <c r="AN508" s="1"/>
  <c r="AZ298"/>
  <c r="AO508" s="1"/>
  <c r="W295"/>
  <c r="U295"/>
  <c r="AJ493"/>
  <c r="AJ278"/>
  <c r="AU278" s="1"/>
  <c r="AJ494" s="1"/>
  <c r="Q288"/>
  <c r="BQ288" s="1"/>
  <c r="BM286"/>
  <c r="BG286"/>
  <c r="BQ285"/>
  <c r="L286"/>
  <c r="K286"/>
  <c r="BO286" s="1"/>
  <c r="Z286" s="1"/>
  <c r="AA286" s="1"/>
  <c r="BK284"/>
  <c r="BE284"/>
  <c r="BS285"/>
  <c r="L288"/>
  <c r="L287"/>
  <c r="BR285"/>
  <c r="BJ284"/>
  <c r="X284" s="1"/>
  <c r="BD284"/>
  <c r="K285"/>
  <c r="BO285" s="1"/>
  <c r="Z285" s="1"/>
  <c r="AA285" s="1"/>
  <c r="BI277"/>
  <c r="X277" s="1"/>
  <c r="BC277"/>
  <c r="AB277" s="1"/>
  <c r="AC277" s="1"/>
  <c r="BJ277"/>
  <c r="BD277"/>
  <c r="AJ505"/>
  <c r="AJ296"/>
  <c r="AU296" s="1"/>
  <c r="BI278"/>
  <c r="X278" s="1"/>
  <c r="BC278"/>
  <c r="AB278" s="1"/>
  <c r="AC278" s="1"/>
  <c r="BJ278"/>
  <c r="BD278"/>
  <c r="O287"/>
  <c r="BR286"/>
  <c r="I287"/>
  <c r="BR284"/>
  <c r="T288"/>
  <c r="BR288" s="1"/>
  <c r="BM287"/>
  <c r="BG287"/>
  <c r="K288"/>
  <c r="BO288" s="1"/>
  <c r="Z288" s="1"/>
  <c r="AA288" s="1"/>
  <c r="BM284"/>
  <c r="BG284"/>
  <c r="BK277"/>
  <c r="BE277"/>
  <c r="AB284"/>
  <c r="AC284" s="1"/>
  <c r="L298" l="1"/>
  <c r="BS295"/>
  <c r="BR295"/>
  <c r="L297"/>
  <c r="K295"/>
  <c r="BO295" s="1"/>
  <c r="Z295" s="1"/>
  <c r="AA295" s="1"/>
  <c r="BJ294"/>
  <c r="X294" s="1"/>
  <c r="BD294"/>
  <c r="BM296"/>
  <c r="BG296"/>
  <c r="Q298"/>
  <c r="BQ298" s="1"/>
  <c r="BK294"/>
  <c r="BE294"/>
  <c r="K296"/>
  <c r="BO296" s="1"/>
  <c r="Z296" s="1"/>
  <c r="AA296" s="1"/>
  <c r="BI288"/>
  <c r="X288" s="1"/>
  <c r="BC288"/>
  <c r="AB288" s="1"/>
  <c r="AC288" s="1"/>
  <c r="BI285"/>
  <c r="X285" s="1"/>
  <c r="BC285"/>
  <c r="AB285" s="1"/>
  <c r="AC285" s="1"/>
  <c r="BI286"/>
  <c r="X286" s="1"/>
  <c r="BC286"/>
  <c r="AB286" s="1"/>
  <c r="AC286" s="1"/>
  <c r="BK288"/>
  <c r="BE288"/>
  <c r="AJ500"/>
  <c r="AJ288"/>
  <c r="AU288" s="1"/>
  <c r="AJ501" s="1"/>
  <c r="BM297"/>
  <c r="BG297"/>
  <c r="T298"/>
  <c r="BR298" s="1"/>
  <c r="O297"/>
  <c r="BR296"/>
  <c r="BM294"/>
  <c r="BG294"/>
  <c r="K298"/>
  <c r="BO298" s="1"/>
  <c r="Z298" s="1"/>
  <c r="AA298" s="1"/>
  <c r="I297"/>
  <c r="BR294"/>
  <c r="L296"/>
  <c r="BQ295"/>
  <c r="AJ506"/>
  <c r="AJ297"/>
  <c r="AU297" s="1"/>
  <c r="BJ287"/>
  <c r="BD287"/>
  <c r="BD286"/>
  <c r="BJ286"/>
  <c r="BI287"/>
  <c r="X287" s="1"/>
  <c r="BC287"/>
  <c r="AB287" s="1"/>
  <c r="AC287" s="1"/>
  <c r="BK287"/>
  <c r="BE287"/>
  <c r="BJ288"/>
  <c r="BD288"/>
  <c r="N298"/>
  <c r="BP298" s="1"/>
  <c r="BG295"/>
  <c r="BM295"/>
  <c r="N297"/>
  <c r="BP297" s="1"/>
  <c r="BL295"/>
  <c r="BF295"/>
  <c r="BP294"/>
  <c r="Z294" s="1"/>
  <c r="AA294" s="1"/>
  <c r="I295"/>
  <c r="O298"/>
  <c r="BS296"/>
  <c r="I296"/>
  <c r="BQ294"/>
  <c r="BF288"/>
  <c r="BL288"/>
  <c r="R298"/>
  <c r="BS297"/>
  <c r="Q297"/>
  <c r="BQ297" s="1"/>
  <c r="BL296"/>
  <c r="BF296"/>
  <c r="I298"/>
  <c r="BS294"/>
  <c r="K297"/>
  <c r="BO297" s="1"/>
  <c r="Z297" s="1"/>
  <c r="AA297" s="1"/>
  <c r="BL294"/>
  <c r="BF294"/>
  <c r="N296"/>
  <c r="BP296" s="1"/>
  <c r="BK295"/>
  <c r="BE295"/>
  <c r="AB294"/>
  <c r="AC294" s="1"/>
  <c r="BI298" l="1"/>
  <c r="X298" s="1"/>
  <c r="BC298"/>
  <c r="AB298" s="1"/>
  <c r="AC298" s="1"/>
  <c r="BI295"/>
  <c r="X295" s="1"/>
  <c r="BC295"/>
  <c r="AB295" s="1"/>
  <c r="AC295" s="1"/>
  <c r="AJ507"/>
  <c r="AJ298"/>
  <c r="AU298" s="1"/>
  <c r="AJ508" s="1"/>
  <c r="BK297"/>
  <c r="BE297"/>
  <c r="BJ298"/>
  <c r="BD298"/>
  <c r="BL298"/>
  <c r="BF298"/>
  <c r="BC296"/>
  <c r="AB296" s="1"/>
  <c r="AC296" s="1"/>
  <c r="BI296"/>
  <c r="X296" s="1"/>
  <c r="BK298"/>
  <c r="BE298"/>
  <c r="BJ296"/>
  <c r="BD296"/>
  <c r="BI297"/>
  <c r="X297" s="1"/>
  <c r="BC297"/>
  <c r="AB297" s="1"/>
  <c r="AC297" s="1"/>
  <c r="BJ297"/>
  <c r="BD297"/>
</calcChain>
</file>

<file path=xl/sharedStrings.xml><?xml version="1.0" encoding="utf-8"?>
<sst xmlns="http://schemas.openxmlformats.org/spreadsheetml/2006/main" count="2197" uniqueCount="43">
  <si>
    <t>Kategória</t>
  </si>
  <si>
    <t>Rozhodcov určiť zo skupín</t>
  </si>
  <si>
    <t>a</t>
  </si>
  <si>
    <t>kod zapasu</t>
  </si>
  <si>
    <t>kod</t>
  </si>
  <si>
    <t xml:space="preserve">Skupina </t>
  </si>
  <si>
    <t>klub</t>
  </si>
  <si>
    <t>N</t>
  </si>
  <si>
    <t>R</t>
  </si>
  <si>
    <t>S</t>
  </si>
  <si>
    <t>PS</t>
  </si>
  <si>
    <t>B</t>
  </si>
  <si>
    <t>P</t>
  </si>
  <si>
    <t>kolo</t>
  </si>
  <si>
    <t>č.zapasu</t>
  </si>
  <si>
    <t>čas</t>
  </si>
  <si>
    <t>zápas</t>
  </si>
  <si>
    <t>stôl</t>
  </si>
  <si>
    <t>meno</t>
  </si>
  <si>
    <t>rozhodca</t>
  </si>
  <si>
    <t>sv</t>
  </si>
  <si>
    <t>sp</t>
  </si>
  <si>
    <t>:</t>
  </si>
  <si>
    <t>I.</t>
  </si>
  <si>
    <t>5-3, 4-2</t>
  </si>
  <si>
    <t xml:space="preserve"> 5-3</t>
  </si>
  <si>
    <t xml:space="preserve"> 4-2</t>
  </si>
  <si>
    <t>II.</t>
  </si>
  <si>
    <t>1-3, 5-4</t>
  </si>
  <si>
    <t xml:space="preserve"> 1-3</t>
  </si>
  <si>
    <t xml:space="preserve"> 5-4</t>
  </si>
  <si>
    <t>III.</t>
  </si>
  <si>
    <t>1-2, 3-4</t>
  </si>
  <si>
    <t xml:space="preserve"> 1-2</t>
  </si>
  <si>
    <t xml:space="preserve"> 3-4</t>
  </si>
  <si>
    <t>IV.</t>
  </si>
  <si>
    <t>1-4, 2-5</t>
  </si>
  <si>
    <t xml:space="preserve"> 1-4</t>
  </si>
  <si>
    <t xml:space="preserve"> 2-5</t>
  </si>
  <si>
    <t>v</t>
  </si>
  <si>
    <t>1-5, 2-3</t>
  </si>
  <si>
    <t xml:space="preserve"> 1-5</t>
  </si>
  <si>
    <t xml:space="preserve"> 2-3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</si>
</sst>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28"/>
      <name val="Arial CE"/>
      <charset val="238"/>
    </font>
    <font>
      <b/>
      <sz val="36"/>
      <name val="Arial CE"/>
      <charset val="238"/>
    </font>
    <font>
      <sz val="28"/>
      <name val="Arial CE"/>
      <charset val="238"/>
    </font>
    <font>
      <b/>
      <sz val="18"/>
      <name val="Arial CE"/>
      <charset val="238"/>
    </font>
    <font>
      <b/>
      <sz val="22"/>
      <name val="Arial CE"/>
      <charset val="238"/>
    </font>
    <font>
      <sz val="22"/>
      <name val="Arial CE"/>
      <charset val="238"/>
    </font>
    <font>
      <sz val="36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NumberFormat="1"/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wrapText="1"/>
    </xf>
    <xf numFmtId="0" fontId="7" fillId="0" borderId="0" xfId="0" applyFont="1"/>
    <xf numFmtId="0" fontId="2" fillId="0" borderId="9" xfId="0" applyFont="1" applyBorder="1" applyAlignment="1">
      <alignment horizontal="right" vertical="center" textRotation="90"/>
    </xf>
    <xf numFmtId="0" fontId="7" fillId="0" borderId="1" xfId="0" applyFont="1" applyBorder="1"/>
    <xf numFmtId="0" fontId="7" fillId="0" borderId="1" xfId="0" applyNumberFormat="1" applyFont="1" applyBorder="1" applyProtection="1">
      <protection locked="0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  <protection locked="0"/>
    </xf>
    <xf numFmtId="49" fontId="5" fillId="0" borderId="0" xfId="0" applyNumberFormat="1" applyFont="1" applyAlignment="1"/>
    <xf numFmtId="0" fontId="2" fillId="0" borderId="8" xfId="0" applyFont="1" applyBorder="1"/>
    <xf numFmtId="0" fontId="2" fillId="0" borderId="8" xfId="0" applyNumberFormat="1" applyFont="1" applyBorder="1"/>
    <xf numFmtId="0" fontId="2" fillId="0" borderId="0" xfId="0" applyNumberFormat="1" applyFont="1" applyBorder="1"/>
    <xf numFmtId="0" fontId="7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4" xfId="0" applyFont="1" applyBorder="1" applyAlignment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  <protection locked="0"/>
    </xf>
    <xf numFmtId="16" fontId="2" fillId="0" borderId="8" xfId="0" applyNumberFormat="1" applyFont="1" applyBorder="1"/>
    <xf numFmtId="49" fontId="2" fillId="0" borderId="8" xfId="0" applyNumberFormat="1" applyFont="1" applyBorder="1"/>
    <xf numFmtId="49" fontId="2" fillId="0" borderId="0" xfId="0" applyNumberFormat="1" applyFont="1" applyAlignment="1"/>
    <xf numFmtId="49" fontId="2" fillId="0" borderId="8" xfId="0" applyNumberFormat="1" applyFont="1" applyBorder="1" applyAlignment="1"/>
    <xf numFmtId="0" fontId="2" fillId="0" borderId="8" xfId="0" applyNumberFormat="1" applyFont="1" applyBorder="1" applyAlignment="1"/>
    <xf numFmtId="0" fontId="2" fillId="0" borderId="0" xfId="0" applyNumberFormat="1" applyFont="1" applyBorder="1" applyAlignment="1"/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0" xfId="0" applyFont="1" applyBorder="1"/>
    <xf numFmtId="0" fontId="7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wrapText="1"/>
    </xf>
    <xf numFmtId="0" fontId="8" fillId="0" borderId="0" xfId="0" applyNumberFormat="1" applyFont="1" applyBorder="1"/>
    <xf numFmtId="49" fontId="8" fillId="0" borderId="0" xfId="0" applyNumberFormat="1" applyFont="1" applyBorder="1"/>
    <xf numFmtId="0" fontId="8" fillId="0" borderId="0" xfId="0" applyNumberFormat="1" applyFont="1" applyBorder="1" applyAlignment="1"/>
    <xf numFmtId="49" fontId="8" fillId="0" borderId="0" xfId="0" applyNumberFormat="1" applyFont="1" applyBorder="1" applyAlignment="1"/>
    <xf numFmtId="0" fontId="0" fillId="0" borderId="0" xfId="0" applyNumberFormat="1" applyBorder="1"/>
    <xf numFmtId="0" fontId="0" fillId="0" borderId="0" xfId="0" applyNumberFormat="1" applyBorder="1" applyAlignment="1">
      <alignment horizontal="right"/>
    </xf>
    <xf numFmtId="0" fontId="0" fillId="2" borderId="0" xfId="0" applyFill="1"/>
    <xf numFmtId="16" fontId="0" fillId="0" borderId="0" xfId="0" applyNumberFormat="1"/>
  </cellXfs>
  <cellStyles count="1">
    <cellStyle name="normálne" xfId="0" builtinId="0"/>
  </cellStyles>
  <dxfs count="28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/OneDrive/Dokumenty/pinec/Pinec%20program/Turnaj_RBTM_SR_V4_2016_17%20Babiky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ort mladez"/>
      <sheetName val="Aktualny rebricek"/>
      <sheetName val="strucny navod"/>
      <sheetName val="tlac diplomov"/>
      <sheetName val="konecne vysledky"/>
      <sheetName val="zoznam prihlasenych"/>
      <sheetName val="vylosovanie"/>
      <sheetName val="S 3"/>
      <sheetName val="S 4"/>
      <sheetName val="S 5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  <sheetName val="rebricek"/>
      <sheetName val="rebriky spolu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O3">
            <v>3</v>
          </cell>
        </row>
        <row r="5">
          <cell r="J5" t="str">
            <v>MŽ</v>
          </cell>
        </row>
        <row r="10">
          <cell r="C10" t="str">
            <v>A1</v>
          </cell>
          <cell r="D10">
            <v>1</v>
          </cell>
          <cell r="F10">
            <v>1</v>
          </cell>
          <cell r="G10">
            <v>1</v>
          </cell>
          <cell r="J10" t="str">
            <v>ČINČUROVÁ EMA</v>
          </cell>
          <cell r="K10" t="str">
            <v>ŠKST TOPOĽČANY</v>
          </cell>
          <cell r="L10">
            <v>1</v>
          </cell>
          <cell r="M10">
            <v>1</v>
          </cell>
          <cell r="T10">
            <v>1</v>
          </cell>
          <cell r="U10" t="str">
            <v>A</v>
          </cell>
        </row>
        <row r="11">
          <cell r="C11" t="str">
            <v>B1</v>
          </cell>
          <cell r="D11">
            <v>2</v>
          </cell>
          <cell r="F11">
            <v>2</v>
          </cell>
          <cell r="G11">
            <v>1</v>
          </cell>
          <cell r="J11" t="str">
            <v>VINCZEOVÁ LAURA</v>
          </cell>
          <cell r="K11" t="str">
            <v>MKST NOVÁ DUBNICA</v>
          </cell>
          <cell r="L11">
            <v>2</v>
          </cell>
          <cell r="M11">
            <v>2</v>
          </cell>
          <cell r="T11">
            <v>2</v>
          </cell>
          <cell r="U11" t="str">
            <v>B</v>
          </cell>
        </row>
        <row r="12">
          <cell r="C12" t="str">
            <v>C1</v>
          </cell>
          <cell r="D12">
            <v>3</v>
          </cell>
          <cell r="F12">
            <v>3</v>
          </cell>
          <cell r="G12">
            <v>1</v>
          </cell>
          <cell r="J12" t="str">
            <v>WALLENFELSOVÁ ANETA</v>
          </cell>
          <cell r="K12" t="str">
            <v>TTC POVAŽSKÁ BYSTRICA</v>
          </cell>
          <cell r="L12">
            <v>3</v>
          </cell>
          <cell r="M12">
            <v>5</v>
          </cell>
          <cell r="T12">
            <v>3</v>
          </cell>
          <cell r="U12" t="str">
            <v>C</v>
          </cell>
        </row>
        <row r="13">
          <cell r="C13" t="str">
            <v>D1</v>
          </cell>
          <cell r="D13">
            <v>4</v>
          </cell>
          <cell r="F13">
            <v>4</v>
          </cell>
          <cell r="G13">
            <v>1</v>
          </cell>
          <cell r="J13" t="str">
            <v>ŠINKAROVÁ MONIKA</v>
          </cell>
          <cell r="K13" t="str">
            <v>ŠKST MICHALOVCE</v>
          </cell>
          <cell r="L13">
            <v>4</v>
          </cell>
          <cell r="M13">
            <v>6</v>
          </cell>
          <cell r="T13">
            <v>4</v>
          </cell>
          <cell r="U13" t="str">
            <v>D</v>
          </cell>
        </row>
        <row r="14">
          <cell r="C14" t="str">
            <v>E1</v>
          </cell>
          <cell r="D14">
            <v>5</v>
          </cell>
          <cell r="F14">
            <v>5</v>
          </cell>
          <cell r="G14">
            <v>1</v>
          </cell>
          <cell r="J14" t="str">
            <v>BILKOVIČOVÁ SÁRA</v>
          </cell>
          <cell r="K14" t="str">
            <v>MSK MALACKY</v>
          </cell>
          <cell r="L14">
            <v>5</v>
          </cell>
          <cell r="M14">
            <v>7</v>
          </cell>
          <cell r="T14">
            <v>5</v>
          </cell>
          <cell r="U14" t="str">
            <v>E</v>
          </cell>
        </row>
        <row r="15">
          <cell r="C15" t="str">
            <v>F1</v>
          </cell>
          <cell r="D15">
            <v>6</v>
          </cell>
          <cell r="F15">
            <v>6</v>
          </cell>
          <cell r="G15">
            <v>1</v>
          </cell>
          <cell r="J15" t="str">
            <v>MÜLLEROVÁ EMA</v>
          </cell>
          <cell r="K15" t="str">
            <v>STK NOVÁ BAŇA/PODLUŽANY</v>
          </cell>
          <cell r="L15">
            <v>6</v>
          </cell>
          <cell r="M15">
            <v>8</v>
          </cell>
          <cell r="T15">
            <v>6</v>
          </cell>
          <cell r="U15" t="str">
            <v>F</v>
          </cell>
        </row>
        <row r="16">
          <cell r="C16" t="str">
            <v>G1</v>
          </cell>
          <cell r="D16">
            <v>7</v>
          </cell>
          <cell r="F16">
            <v>7</v>
          </cell>
          <cell r="G16">
            <v>1</v>
          </cell>
          <cell r="J16" t="str">
            <v>IVANČÁKOVÁ SIMONA</v>
          </cell>
          <cell r="K16" t="str">
            <v>STO VALALIKY</v>
          </cell>
          <cell r="L16">
            <v>7</v>
          </cell>
          <cell r="M16">
            <v>9</v>
          </cell>
          <cell r="T16">
            <v>7</v>
          </cell>
          <cell r="U16" t="str">
            <v>G</v>
          </cell>
        </row>
        <row r="17">
          <cell r="C17" t="str">
            <v>H1</v>
          </cell>
          <cell r="D17">
            <v>8</v>
          </cell>
          <cell r="F17">
            <v>8</v>
          </cell>
          <cell r="G17">
            <v>1</v>
          </cell>
          <cell r="J17" t="str">
            <v>DZIEWICZOVÁ LEA</v>
          </cell>
          <cell r="K17" t="str">
            <v>ŠKST RUŽOMBEROK</v>
          </cell>
          <cell r="L17">
            <v>8</v>
          </cell>
          <cell r="M17">
            <v>10</v>
          </cell>
          <cell r="T17">
            <v>8</v>
          </cell>
          <cell r="U17" t="str">
            <v>H</v>
          </cell>
        </row>
        <row r="18">
          <cell r="C18" t="str">
            <v>I1</v>
          </cell>
          <cell r="D18">
            <v>9</v>
          </cell>
          <cell r="F18">
            <v>9</v>
          </cell>
          <cell r="G18">
            <v>1</v>
          </cell>
          <cell r="J18" t="str">
            <v>MAJERČÍKOVÁ LINDA</v>
          </cell>
          <cell r="K18" t="str">
            <v>MŠK ŽIAR/HRONOM</v>
          </cell>
          <cell r="L18">
            <v>9</v>
          </cell>
          <cell r="M18">
            <v>11</v>
          </cell>
          <cell r="T18">
            <v>9</v>
          </cell>
          <cell r="U18" t="str">
            <v>I</v>
          </cell>
        </row>
        <row r="19">
          <cell r="C19" t="str">
            <v>J1</v>
          </cell>
          <cell r="D19">
            <v>10</v>
          </cell>
          <cell r="F19">
            <v>10</v>
          </cell>
          <cell r="G19">
            <v>1</v>
          </cell>
          <cell r="J19" t="str">
            <v>BITÓOVÁ MICHAELA</v>
          </cell>
          <cell r="K19" t="str">
            <v>ŠKST MICHALOVCE</v>
          </cell>
          <cell r="L19">
            <v>10</v>
          </cell>
          <cell r="M19">
            <v>12</v>
          </cell>
          <cell r="T19">
            <v>10</v>
          </cell>
          <cell r="U19" t="str">
            <v>J</v>
          </cell>
        </row>
        <row r="20">
          <cell r="C20" t="str">
            <v>K1</v>
          </cell>
          <cell r="D20">
            <v>11</v>
          </cell>
          <cell r="F20">
            <v>11</v>
          </cell>
          <cell r="G20">
            <v>1</v>
          </cell>
          <cell r="J20" t="str">
            <v>IGAZOVÁ MARTINA</v>
          </cell>
          <cell r="K20" t="str">
            <v>ŠKST TOPOĽČANY</v>
          </cell>
          <cell r="L20">
            <v>11</v>
          </cell>
          <cell r="M20">
            <v>13</v>
          </cell>
          <cell r="T20">
            <v>11</v>
          </cell>
          <cell r="U20" t="str">
            <v>K</v>
          </cell>
        </row>
        <row r="21">
          <cell r="C21" t="str">
            <v>L1</v>
          </cell>
          <cell r="D21">
            <v>12</v>
          </cell>
          <cell r="F21">
            <v>12</v>
          </cell>
          <cell r="G21">
            <v>1</v>
          </cell>
          <cell r="J21" t="str">
            <v>DAROVCOVÁ NINA</v>
          </cell>
          <cell r="K21" t="str">
            <v>ŠKST KARLOVA VES</v>
          </cell>
          <cell r="L21">
            <v>12</v>
          </cell>
          <cell r="M21">
            <v>14</v>
          </cell>
          <cell r="T21">
            <v>12</v>
          </cell>
          <cell r="U21" t="str">
            <v>L</v>
          </cell>
        </row>
        <row r="22">
          <cell r="C22" t="str">
            <v>D2</v>
          </cell>
          <cell r="D22">
            <v>13</v>
          </cell>
          <cell r="F22">
            <v>4</v>
          </cell>
          <cell r="G22">
            <v>2</v>
          </cell>
          <cell r="J22" t="str">
            <v>ŠTETKOVÁ EMA</v>
          </cell>
          <cell r="K22" t="str">
            <v>STK LUČENEC - KALINOVO</v>
          </cell>
          <cell r="L22">
            <v>13</v>
          </cell>
          <cell r="M22">
            <v>15</v>
          </cell>
          <cell r="T22">
            <v>13</v>
          </cell>
          <cell r="U22" t="str">
            <v>M</v>
          </cell>
        </row>
        <row r="23">
          <cell r="C23" t="str">
            <v>F2</v>
          </cell>
          <cell r="D23">
            <v>14</v>
          </cell>
          <cell r="F23">
            <v>6</v>
          </cell>
          <cell r="G23">
            <v>2</v>
          </cell>
          <cell r="J23" t="str">
            <v>KĽUCHOVÁ TERÉZIA</v>
          </cell>
          <cell r="K23" t="str">
            <v>LOKOMOTÍVA VRÚTKY</v>
          </cell>
          <cell r="L23">
            <v>14</v>
          </cell>
          <cell r="M23">
            <v>16</v>
          </cell>
          <cell r="T23">
            <v>14</v>
          </cell>
          <cell r="U23" t="str">
            <v>N</v>
          </cell>
        </row>
        <row r="24">
          <cell r="C24" t="str">
            <v>A2</v>
          </cell>
          <cell r="D24">
            <v>15</v>
          </cell>
          <cell r="F24">
            <v>1</v>
          </cell>
          <cell r="G24">
            <v>2</v>
          </cell>
          <cell r="J24" t="str">
            <v>DRBIAKOVÁ KARIN</v>
          </cell>
          <cell r="K24" t="str">
            <v>MSTK TVRDOŠÍN</v>
          </cell>
          <cell r="L24">
            <v>15</v>
          </cell>
          <cell r="M24">
            <v>17</v>
          </cell>
          <cell r="T24">
            <v>15</v>
          </cell>
          <cell r="U24" t="str">
            <v>O</v>
          </cell>
        </row>
        <row r="25">
          <cell r="C25" t="str">
            <v>J2</v>
          </cell>
          <cell r="D25">
            <v>16</v>
          </cell>
          <cell r="F25">
            <v>10</v>
          </cell>
          <cell r="G25">
            <v>2</v>
          </cell>
          <cell r="J25" t="str">
            <v>FERENČÍKOVÁ SÁRA</v>
          </cell>
          <cell r="K25" t="str">
            <v>MSTK TVRDOŠÍN</v>
          </cell>
          <cell r="L25">
            <v>16</v>
          </cell>
          <cell r="M25">
            <v>18</v>
          </cell>
          <cell r="T25">
            <v>16</v>
          </cell>
          <cell r="U25" t="str">
            <v>P</v>
          </cell>
        </row>
        <row r="26">
          <cell r="C26" t="str">
            <v>I2</v>
          </cell>
          <cell r="D26">
            <v>17</v>
          </cell>
          <cell r="F26">
            <v>9</v>
          </cell>
          <cell r="G26">
            <v>2</v>
          </cell>
          <cell r="J26" t="str">
            <v>NÉMETHOVÁ NINA</v>
          </cell>
          <cell r="K26" t="str">
            <v>STO VALALIKY</v>
          </cell>
          <cell r="L26">
            <v>17</v>
          </cell>
          <cell r="M26">
            <v>19</v>
          </cell>
          <cell r="T26">
            <v>17</v>
          </cell>
          <cell r="U26" t="str">
            <v>Q</v>
          </cell>
        </row>
        <row r="27">
          <cell r="C27" t="str">
            <v>K2</v>
          </cell>
          <cell r="D27">
            <v>18</v>
          </cell>
          <cell r="F27">
            <v>11</v>
          </cell>
          <cell r="G27">
            <v>2</v>
          </cell>
          <cell r="J27" t="str">
            <v>ČULKOVÁ SIMONA</v>
          </cell>
          <cell r="K27" t="str">
            <v>STO VALALIKY</v>
          </cell>
          <cell r="L27">
            <v>18</v>
          </cell>
          <cell r="M27">
            <v>21</v>
          </cell>
          <cell r="T27">
            <v>18</v>
          </cell>
          <cell r="U27" t="str">
            <v>R</v>
          </cell>
        </row>
        <row r="28">
          <cell r="C28" t="str">
            <v>C2</v>
          </cell>
          <cell r="D28">
            <v>19</v>
          </cell>
          <cell r="F28">
            <v>3</v>
          </cell>
          <cell r="G28">
            <v>2</v>
          </cell>
          <cell r="J28" t="str">
            <v>POLÁKOVÁ ALEXANDRA</v>
          </cell>
          <cell r="K28" t="str">
            <v>TJ POKROK KOMÁRNO</v>
          </cell>
          <cell r="L28">
            <v>19</v>
          </cell>
          <cell r="M28">
            <v>22</v>
          </cell>
          <cell r="T28">
            <v>19</v>
          </cell>
          <cell r="U28" t="str">
            <v>S</v>
          </cell>
        </row>
        <row r="29">
          <cell r="C29" t="str">
            <v>L2</v>
          </cell>
          <cell r="D29">
            <v>20</v>
          </cell>
          <cell r="F29">
            <v>12</v>
          </cell>
          <cell r="G29">
            <v>2</v>
          </cell>
          <cell r="J29" t="str">
            <v>ĎUTMENTOVÁ KARIN</v>
          </cell>
          <cell r="K29" t="str">
            <v>KST PLUS40 TREBIŠOV</v>
          </cell>
          <cell r="L29">
            <v>20</v>
          </cell>
          <cell r="M29">
            <v>23</v>
          </cell>
          <cell r="T29">
            <v>20</v>
          </cell>
          <cell r="U29" t="str">
            <v>T</v>
          </cell>
        </row>
        <row r="30">
          <cell r="C30" t="str">
            <v>G2</v>
          </cell>
          <cell r="D30">
            <v>21</v>
          </cell>
          <cell r="F30">
            <v>7</v>
          </cell>
          <cell r="G30">
            <v>2</v>
          </cell>
          <cell r="J30" t="str">
            <v>KRAJČIOVÁ VERONIKA</v>
          </cell>
          <cell r="K30" t="str">
            <v>ŠKST RUŽOMBEROK</v>
          </cell>
          <cell r="L30">
            <v>21</v>
          </cell>
          <cell r="M30">
            <v>24</v>
          </cell>
          <cell r="T30">
            <v>21</v>
          </cell>
          <cell r="U30" t="str">
            <v>U</v>
          </cell>
        </row>
        <row r="31">
          <cell r="C31" t="str">
            <v>E2</v>
          </cell>
          <cell r="D31">
            <v>22</v>
          </cell>
          <cell r="F31">
            <v>5</v>
          </cell>
          <cell r="G31">
            <v>2</v>
          </cell>
          <cell r="J31" t="str">
            <v>ĎURANOVÁ DOROTA</v>
          </cell>
          <cell r="K31" t="str">
            <v>TTC POVAŽSKÁ BYSTRICA</v>
          </cell>
          <cell r="L31">
            <v>22</v>
          </cell>
          <cell r="M31">
            <v>25</v>
          </cell>
          <cell r="T31">
            <v>22</v>
          </cell>
          <cell r="U31" t="str">
            <v>V</v>
          </cell>
        </row>
        <row r="32">
          <cell r="C32" t="str">
            <v>B2</v>
          </cell>
          <cell r="D32">
            <v>23</v>
          </cell>
          <cell r="F32">
            <v>2</v>
          </cell>
          <cell r="G32">
            <v>2</v>
          </cell>
          <cell r="J32" t="str">
            <v>BIKSADSKÁ EMA</v>
          </cell>
          <cell r="K32" t="str">
            <v>MSK MALACKY</v>
          </cell>
          <cell r="L32">
            <v>23</v>
          </cell>
          <cell r="M32">
            <v>26</v>
          </cell>
          <cell r="T32">
            <v>23</v>
          </cell>
          <cell r="U32" t="str">
            <v>W</v>
          </cell>
        </row>
        <row r="33">
          <cell r="C33" t="str">
            <v>H2</v>
          </cell>
          <cell r="D33">
            <v>24</v>
          </cell>
          <cell r="F33">
            <v>8</v>
          </cell>
          <cell r="G33">
            <v>2</v>
          </cell>
          <cell r="J33" t="str">
            <v>HREHOVÁ VANESA</v>
          </cell>
          <cell r="K33" t="str">
            <v>MŠK VSTK VRANOV NAD TOPĽOU</v>
          </cell>
          <cell r="L33">
            <v>24</v>
          </cell>
          <cell r="M33">
            <v>27</v>
          </cell>
          <cell r="T33">
            <v>24</v>
          </cell>
          <cell r="U33" t="str">
            <v>Y</v>
          </cell>
        </row>
        <row r="34">
          <cell r="C34" t="str">
            <v>K3</v>
          </cell>
          <cell r="D34">
            <v>25</v>
          </cell>
          <cell r="F34">
            <v>11</v>
          </cell>
          <cell r="G34">
            <v>3</v>
          </cell>
          <cell r="J34" t="str">
            <v>FIALOVÁ SOFIA</v>
          </cell>
          <cell r="K34" t="str">
            <v>STK RYBNÍK</v>
          </cell>
          <cell r="L34">
            <v>25</v>
          </cell>
          <cell r="M34">
            <v>29</v>
          </cell>
          <cell r="T34">
            <v>25</v>
          </cell>
          <cell r="U34" t="str">
            <v>Z</v>
          </cell>
        </row>
        <row r="35">
          <cell r="C35" t="str">
            <v>D3</v>
          </cell>
          <cell r="D35">
            <v>26</v>
          </cell>
          <cell r="F35">
            <v>4</v>
          </cell>
          <cell r="G35">
            <v>3</v>
          </cell>
          <cell r="J35" t="str">
            <v>STRAKOVÁ JANKA</v>
          </cell>
          <cell r="K35" t="str">
            <v>STK ZŠ NA BIELENISKU PEZINOK</v>
          </cell>
          <cell r="L35">
            <v>26</v>
          </cell>
          <cell r="M35">
            <v>30</v>
          </cell>
          <cell r="T35">
            <v>26</v>
          </cell>
          <cell r="U35" t="str">
            <v>AA</v>
          </cell>
        </row>
        <row r="36">
          <cell r="C36" t="str">
            <v>C3</v>
          </cell>
          <cell r="D36">
            <v>27</v>
          </cell>
          <cell r="F36">
            <v>3</v>
          </cell>
          <cell r="G36">
            <v>3</v>
          </cell>
          <cell r="J36" t="str">
            <v>VANIŠOVÁ VANDA</v>
          </cell>
          <cell r="K36" t="str">
            <v>MSK MALACKY</v>
          </cell>
          <cell r="L36">
            <v>27</v>
          </cell>
          <cell r="M36">
            <v>31</v>
          </cell>
          <cell r="T36">
            <v>27</v>
          </cell>
          <cell r="U36" t="str">
            <v>AB</v>
          </cell>
        </row>
        <row r="37">
          <cell r="C37" t="str">
            <v>G3</v>
          </cell>
          <cell r="D37">
            <v>28</v>
          </cell>
          <cell r="F37">
            <v>7</v>
          </cell>
          <cell r="G37">
            <v>3</v>
          </cell>
          <cell r="J37" t="str">
            <v>SABOLOVÁ LAURA</v>
          </cell>
          <cell r="K37" t="str">
            <v>KAC JEDNOTA KOŠICE</v>
          </cell>
          <cell r="L37">
            <v>28</v>
          </cell>
          <cell r="M37">
            <v>32</v>
          </cell>
          <cell r="T37">
            <v>28</v>
          </cell>
          <cell r="U37" t="str">
            <v>AC</v>
          </cell>
        </row>
        <row r="38">
          <cell r="C38" t="str">
            <v>B3</v>
          </cell>
          <cell r="D38">
            <v>29</v>
          </cell>
          <cell r="F38">
            <v>2</v>
          </cell>
          <cell r="G38">
            <v>3</v>
          </cell>
          <cell r="J38" t="str">
            <v>BUGOVÁ JESSICA</v>
          </cell>
          <cell r="K38" t="str">
            <v>MŠK KYS.NOVÉ MESTO</v>
          </cell>
          <cell r="L38">
            <v>29</v>
          </cell>
          <cell r="M38">
            <v>33</v>
          </cell>
          <cell r="T38">
            <v>29</v>
          </cell>
          <cell r="U38" t="str">
            <v>AD</v>
          </cell>
        </row>
        <row r="39">
          <cell r="C39" t="str">
            <v>H3</v>
          </cell>
          <cell r="D39">
            <v>30</v>
          </cell>
          <cell r="F39">
            <v>8</v>
          </cell>
          <cell r="G39">
            <v>3</v>
          </cell>
          <cell r="J39" t="str">
            <v>KOVÁČOVÁ LENKA</v>
          </cell>
          <cell r="K39" t="str">
            <v>STK ZŠ NA BIELENISKU PEZINOK</v>
          </cell>
          <cell r="L39">
            <v>30</v>
          </cell>
          <cell r="M39">
            <v>34</v>
          </cell>
          <cell r="T39">
            <v>30</v>
          </cell>
          <cell r="U39" t="str">
            <v>AE</v>
          </cell>
        </row>
        <row r="40">
          <cell r="C40" t="str">
            <v>J3</v>
          </cell>
          <cell r="D40">
            <v>31</v>
          </cell>
          <cell r="F40">
            <v>10</v>
          </cell>
          <cell r="G40">
            <v>3</v>
          </cell>
          <cell r="J40" t="str">
            <v>KOTESOVÁ ADELA</v>
          </cell>
          <cell r="K40" t="str">
            <v>ŠK JÁŇAN MOR. SV JÁN</v>
          </cell>
          <cell r="L40">
            <v>31</v>
          </cell>
          <cell r="M40">
            <v>37</v>
          </cell>
          <cell r="T40">
            <v>31</v>
          </cell>
          <cell r="U40" t="str">
            <v>AF</v>
          </cell>
        </row>
        <row r="41">
          <cell r="C41" t="str">
            <v>L3</v>
          </cell>
          <cell r="D41">
            <v>32</v>
          </cell>
          <cell r="F41">
            <v>12</v>
          </cell>
          <cell r="G41">
            <v>3</v>
          </cell>
          <cell r="J41" t="str">
            <v>KORF CAROLINA</v>
          </cell>
          <cell r="K41" t="str">
            <v>ŠKST TOPOĽČANY</v>
          </cell>
          <cell r="L41">
            <v>32</v>
          </cell>
          <cell r="M41">
            <v>38</v>
          </cell>
          <cell r="T41">
            <v>32</v>
          </cell>
          <cell r="U41" t="str">
            <v>AG</v>
          </cell>
        </row>
        <row r="42">
          <cell r="C42" t="str">
            <v>I3</v>
          </cell>
          <cell r="D42">
            <v>33</v>
          </cell>
          <cell r="F42">
            <v>9</v>
          </cell>
          <cell r="G42">
            <v>3</v>
          </cell>
          <cell r="J42" t="str">
            <v>BOHÁČOVÁ SABÍNA</v>
          </cell>
          <cell r="K42" t="str">
            <v>MŠK VSTK VRANOV NAD TOPĽOU</v>
          </cell>
          <cell r="L42">
            <v>33</v>
          </cell>
          <cell r="M42">
            <v>39</v>
          </cell>
          <cell r="T42">
            <v>33</v>
          </cell>
          <cell r="U42" t="str">
            <v>AH</v>
          </cell>
        </row>
        <row r="43">
          <cell r="C43" t="str">
            <v>F3</v>
          </cell>
          <cell r="D43">
            <v>34</v>
          </cell>
          <cell r="F43">
            <v>6</v>
          </cell>
          <cell r="G43">
            <v>3</v>
          </cell>
          <cell r="J43" t="str">
            <v>KUBJATKOVÁ ALICA</v>
          </cell>
          <cell r="K43" t="str">
            <v>MSK ČADCA</v>
          </cell>
          <cell r="L43">
            <v>34</v>
          </cell>
          <cell r="M43">
            <v>43</v>
          </cell>
          <cell r="T43">
            <v>34</v>
          </cell>
          <cell r="U43" t="str">
            <v>AI</v>
          </cell>
        </row>
        <row r="44">
          <cell r="C44" t="str">
            <v>E3</v>
          </cell>
          <cell r="D44">
            <v>35</v>
          </cell>
          <cell r="F44">
            <v>5</v>
          </cell>
          <cell r="G44">
            <v>3</v>
          </cell>
          <cell r="J44" t="str">
            <v>ČERMÁKOVÁ IVANA</v>
          </cell>
          <cell r="K44" t="str">
            <v>ŠK JÁŇAN MOR. SV JÁN</v>
          </cell>
          <cell r="L44">
            <v>35</v>
          </cell>
          <cell r="M44">
            <v>44</v>
          </cell>
          <cell r="T44">
            <v>35</v>
          </cell>
          <cell r="U44" t="str">
            <v>AJ</v>
          </cell>
        </row>
        <row r="45">
          <cell r="C45" t="str">
            <v>A3</v>
          </cell>
          <cell r="D45">
            <v>36</v>
          </cell>
          <cell r="F45">
            <v>1</v>
          </cell>
          <cell r="G45">
            <v>3</v>
          </cell>
          <cell r="J45" t="str">
            <v>VČELKOVÁ ADELA</v>
          </cell>
          <cell r="K45" t="str">
            <v>ŠK JÁŇAN MOR. SV JÁN</v>
          </cell>
          <cell r="L45">
            <v>36</v>
          </cell>
          <cell r="M45">
            <v>45</v>
          </cell>
          <cell r="T45">
            <v>36</v>
          </cell>
          <cell r="U45" t="str">
            <v>AK</v>
          </cell>
        </row>
        <row r="46">
          <cell r="C46" t="str">
            <v>G4</v>
          </cell>
          <cell r="D46">
            <v>37</v>
          </cell>
          <cell r="F46">
            <v>7</v>
          </cell>
          <cell r="G46">
            <v>4</v>
          </cell>
          <cell r="J46" t="str">
            <v>FERENČÍKOVÁ SABÍNA</v>
          </cell>
          <cell r="K46" t="str">
            <v>MSTK TVRDOŠÍN</v>
          </cell>
          <cell r="L46">
            <v>37</v>
          </cell>
          <cell r="M46">
            <v>47</v>
          </cell>
          <cell r="T46">
            <v>37</v>
          </cell>
          <cell r="U46" t="str">
            <v>AL</v>
          </cell>
        </row>
        <row r="47">
          <cell r="C47" t="str">
            <v>C4</v>
          </cell>
          <cell r="D47">
            <v>38</v>
          </cell>
          <cell r="F47">
            <v>3</v>
          </cell>
          <cell r="G47">
            <v>4</v>
          </cell>
          <cell r="J47" t="str">
            <v>NAGYOVÁ VERONIKA</v>
          </cell>
          <cell r="K47" t="str">
            <v>STK ZŠ NA BIELENISKU PEZINOK</v>
          </cell>
          <cell r="L47">
            <v>38</v>
          </cell>
          <cell r="M47">
            <v>48</v>
          </cell>
          <cell r="T47">
            <v>38</v>
          </cell>
          <cell r="U47" t="str">
            <v>AM</v>
          </cell>
        </row>
        <row r="48">
          <cell r="C48" t="str">
            <v>L4</v>
          </cell>
          <cell r="D48">
            <v>39</v>
          </cell>
          <cell r="F48">
            <v>12</v>
          </cell>
          <cell r="G48">
            <v>4</v>
          </cell>
          <cell r="J48" t="str">
            <v>KOLESÁROVÁ DARINA</v>
          </cell>
          <cell r="K48" t="str">
            <v>KAC JEDNOTA KOŠICE</v>
          </cell>
          <cell r="L48">
            <v>39</v>
          </cell>
          <cell r="M48">
            <v>50</v>
          </cell>
          <cell r="T48">
            <v>39</v>
          </cell>
          <cell r="U48" t="str">
            <v>AN</v>
          </cell>
        </row>
        <row r="49">
          <cell r="C49" t="str">
            <v>H4</v>
          </cell>
          <cell r="D49">
            <v>40</v>
          </cell>
          <cell r="F49">
            <v>8</v>
          </cell>
          <cell r="G49">
            <v>4</v>
          </cell>
          <cell r="J49" t="str">
            <v>DIKOVÁ BIANKA</v>
          </cell>
          <cell r="K49" t="str">
            <v>STO STAVOKAN UHROVEC</v>
          </cell>
          <cell r="L49">
            <v>40</v>
          </cell>
          <cell r="M49">
            <v>56</v>
          </cell>
          <cell r="T49">
            <v>40</v>
          </cell>
          <cell r="U49" t="str">
            <v>AO</v>
          </cell>
        </row>
        <row r="50">
          <cell r="C50" t="str">
            <v>B4</v>
          </cell>
          <cell r="D50">
            <v>41</v>
          </cell>
          <cell r="F50">
            <v>2</v>
          </cell>
          <cell r="G50">
            <v>4</v>
          </cell>
          <cell r="J50" t="str">
            <v>JANKECHOVÁ BARBORA</v>
          </cell>
          <cell r="K50" t="str">
            <v>MTJ PIEŠŤANY-MORAVANY</v>
          </cell>
          <cell r="L50">
            <v>41</v>
          </cell>
          <cell r="M50">
            <v>65</v>
          </cell>
          <cell r="T50">
            <v>41</v>
          </cell>
          <cell r="U50" t="str">
            <v>AP</v>
          </cell>
        </row>
        <row r="51">
          <cell r="C51" t="str">
            <v>J4</v>
          </cell>
          <cell r="D51">
            <v>42</v>
          </cell>
          <cell r="F51">
            <v>10</v>
          </cell>
          <cell r="G51">
            <v>4</v>
          </cell>
          <cell r="J51" t="str">
            <v>HAVIERNIKOVÁ LINDA</v>
          </cell>
          <cell r="K51" t="str">
            <v>OŠK SLOVENSKÝ GROB</v>
          </cell>
          <cell r="L51">
            <v>42</v>
          </cell>
          <cell r="M51">
            <v>67</v>
          </cell>
          <cell r="T51">
            <v>42</v>
          </cell>
          <cell r="U51" t="str">
            <v>AR</v>
          </cell>
        </row>
        <row r="52">
          <cell r="C52" t="str">
            <v>A4</v>
          </cell>
          <cell r="D52">
            <v>43</v>
          </cell>
          <cell r="F52">
            <v>1</v>
          </cell>
          <cell r="G52">
            <v>4</v>
          </cell>
          <cell r="J52" t="str">
            <v>GERÁTOVÁ SOŇA</v>
          </cell>
          <cell r="K52" t="str">
            <v>MSK ČADCA</v>
          </cell>
          <cell r="L52">
            <v>43</v>
          </cell>
          <cell r="M52">
            <v>70</v>
          </cell>
          <cell r="T52">
            <v>43</v>
          </cell>
          <cell r="U52" t="str">
            <v>AS</v>
          </cell>
        </row>
        <row r="53">
          <cell r="C53" t="str">
            <v>E4</v>
          </cell>
          <cell r="D53">
            <v>44</v>
          </cell>
          <cell r="F53">
            <v>5</v>
          </cell>
          <cell r="G53">
            <v>4</v>
          </cell>
          <cell r="J53" t="str">
            <v>POKORNÁ KAROLÍNA</v>
          </cell>
          <cell r="K53" t="str">
            <v>OŠK SLOVENSKÝ GROB</v>
          </cell>
          <cell r="L53">
            <v>44</v>
          </cell>
          <cell r="M53">
            <v>71</v>
          </cell>
          <cell r="T53">
            <v>44</v>
          </cell>
          <cell r="U53" t="str">
            <v>AT</v>
          </cell>
        </row>
        <row r="54">
          <cell r="C54" t="str">
            <v>I4</v>
          </cell>
          <cell r="D54">
            <v>45</v>
          </cell>
          <cell r="F54">
            <v>9</v>
          </cell>
          <cell r="G54">
            <v>4</v>
          </cell>
          <cell r="J54" t="str">
            <v>NAGYOVÁ LINDA</v>
          </cell>
          <cell r="K54" t="str">
            <v>STO VEĽKÝ BIEL</v>
          </cell>
          <cell r="L54">
            <v>45</v>
          </cell>
          <cell r="M54">
            <v>76</v>
          </cell>
          <cell r="T54">
            <v>45</v>
          </cell>
          <cell r="U54" t="str">
            <v>AU</v>
          </cell>
        </row>
        <row r="55">
          <cell r="C55" t="str">
            <v>D4</v>
          </cell>
          <cell r="D55">
            <v>46</v>
          </cell>
          <cell r="F55">
            <v>4</v>
          </cell>
          <cell r="G55">
            <v>4</v>
          </cell>
          <cell r="J55" t="str">
            <v>POMŠÁROVÁ KATARÍNA</v>
          </cell>
          <cell r="K55" t="str">
            <v>STO VEĽKÝ BIEL</v>
          </cell>
          <cell r="L55">
            <v>46</v>
          </cell>
          <cell r="M55">
            <v>79</v>
          </cell>
          <cell r="T55">
            <v>46</v>
          </cell>
          <cell r="U55" t="str">
            <v>AV</v>
          </cell>
        </row>
        <row r="56">
          <cell r="C56" t="str">
            <v>F4</v>
          </cell>
          <cell r="D56">
            <v>47</v>
          </cell>
          <cell r="F56">
            <v>6</v>
          </cell>
          <cell r="G56">
            <v>4</v>
          </cell>
          <cell r="J56" t="str">
            <v>GARČÁKOVÁ KAROLÍNA</v>
          </cell>
          <cell r="K56" t="str">
            <v>TTC POVAŽSKÁ BYSTRICA</v>
          </cell>
          <cell r="L56">
            <v>47</v>
          </cell>
          <cell r="M56">
            <v>85</v>
          </cell>
          <cell r="T56">
            <v>47</v>
          </cell>
          <cell r="U56" t="str">
            <v>AX</v>
          </cell>
        </row>
        <row r="57">
          <cell r="C57" t="str">
            <v>K4</v>
          </cell>
          <cell r="D57">
            <v>48</v>
          </cell>
          <cell r="F57">
            <v>11</v>
          </cell>
          <cell r="G57">
            <v>4</v>
          </cell>
          <cell r="J57" t="str">
            <v>SZABOVÁ LAURA</v>
          </cell>
          <cell r="K57" t="str">
            <v>STO VEĽKÝ BIEL</v>
          </cell>
          <cell r="L57">
            <v>48</v>
          </cell>
          <cell r="M57">
            <v>103</v>
          </cell>
          <cell r="T57">
            <v>48</v>
          </cell>
          <cell r="U57" t="str">
            <v>AY</v>
          </cell>
        </row>
        <row r="58">
          <cell r="C58" t="str">
            <v>J5</v>
          </cell>
          <cell r="D58">
            <v>49</v>
          </cell>
          <cell r="F58">
            <v>10</v>
          </cell>
          <cell r="G58">
            <v>5</v>
          </cell>
          <cell r="J58" t="str">
            <v>KUCHARÍKOVÁ VIKTÓRIA</v>
          </cell>
          <cell r="K58" t="str">
            <v>TTC POVAŽSKÁ BYSTRICA</v>
          </cell>
          <cell r="L58">
            <v>49</v>
          </cell>
          <cell r="M58">
            <v>999</v>
          </cell>
          <cell r="T58">
            <v>49</v>
          </cell>
          <cell r="U58" t="str">
            <v>AZ</v>
          </cell>
        </row>
        <row r="59">
          <cell r="C59" t="str">
            <v>K5</v>
          </cell>
          <cell r="D59">
            <v>50</v>
          </cell>
          <cell r="F59">
            <v>11</v>
          </cell>
          <cell r="G59">
            <v>5</v>
          </cell>
          <cell r="J59" t="str">
            <v>LEE NINKA</v>
          </cell>
          <cell r="K59" t="str">
            <v>TTC POVAŽSKÁ BYSTRICA</v>
          </cell>
          <cell r="L59">
            <v>50</v>
          </cell>
          <cell r="M59">
            <v>999</v>
          </cell>
          <cell r="T59">
            <v>50</v>
          </cell>
          <cell r="U59" t="str">
            <v>BA</v>
          </cell>
        </row>
        <row r="60">
          <cell r="C60" t="str">
            <v>L5</v>
          </cell>
          <cell r="D60">
            <v>51</v>
          </cell>
          <cell r="F60">
            <v>12</v>
          </cell>
          <cell r="G60">
            <v>5</v>
          </cell>
          <cell r="J60" t="str">
            <v>SVETLÍKOVÁ SOFIA</v>
          </cell>
          <cell r="K60" t="str">
            <v>MTJ PIEŠŤANY-MORAVANY</v>
          </cell>
          <cell r="L60">
            <v>51</v>
          </cell>
          <cell r="M60">
            <v>999</v>
          </cell>
        </row>
        <row r="61">
          <cell r="C61" t="e">
            <v>#N/A</v>
          </cell>
          <cell r="D61">
            <v>52</v>
          </cell>
          <cell r="G61" t="str">
            <v/>
          </cell>
          <cell r="J61" t="str">
            <v/>
          </cell>
          <cell r="K61" t="str">
            <v/>
          </cell>
          <cell r="L61" t="str">
            <v/>
          </cell>
          <cell r="M61">
            <v>0</v>
          </cell>
        </row>
        <row r="62">
          <cell r="C62" t="e">
            <v>#N/A</v>
          </cell>
          <cell r="D62">
            <v>53</v>
          </cell>
          <cell r="G62" t="str">
            <v/>
          </cell>
          <cell r="J62" t="str">
            <v/>
          </cell>
          <cell r="K62" t="str">
            <v/>
          </cell>
          <cell r="L62" t="str">
            <v/>
          </cell>
          <cell r="M62">
            <v>0</v>
          </cell>
        </row>
        <row r="63">
          <cell r="C63" t="e">
            <v>#N/A</v>
          </cell>
          <cell r="D63">
            <v>54</v>
          </cell>
          <cell r="G63" t="str">
            <v/>
          </cell>
          <cell r="J63" t="str">
            <v/>
          </cell>
          <cell r="K63" t="str">
            <v/>
          </cell>
          <cell r="L63" t="str">
            <v/>
          </cell>
          <cell r="M63">
            <v>0</v>
          </cell>
        </row>
        <row r="64">
          <cell r="C64" t="e">
            <v>#N/A</v>
          </cell>
          <cell r="D64">
            <v>55</v>
          </cell>
          <cell r="G64" t="str">
            <v/>
          </cell>
          <cell r="J64" t="str">
            <v/>
          </cell>
          <cell r="K64" t="str">
            <v/>
          </cell>
          <cell r="L64" t="str">
            <v/>
          </cell>
          <cell r="M64">
            <v>0</v>
          </cell>
        </row>
        <row r="65">
          <cell r="C65" t="e">
            <v>#N/A</v>
          </cell>
          <cell r="D65">
            <v>56</v>
          </cell>
          <cell r="G65" t="str">
            <v/>
          </cell>
          <cell r="J65" t="str">
            <v/>
          </cell>
          <cell r="K65" t="str">
            <v/>
          </cell>
          <cell r="L65" t="str">
            <v/>
          </cell>
          <cell r="M65">
            <v>0</v>
          </cell>
        </row>
        <row r="66">
          <cell r="C66" t="e">
            <v>#N/A</v>
          </cell>
          <cell r="D66">
            <v>57</v>
          </cell>
          <cell r="G66" t="str">
            <v/>
          </cell>
          <cell r="J66" t="str">
            <v/>
          </cell>
          <cell r="K66" t="str">
            <v/>
          </cell>
          <cell r="L66" t="str">
            <v/>
          </cell>
          <cell r="M66">
            <v>0</v>
          </cell>
        </row>
        <row r="67">
          <cell r="C67" t="e">
            <v>#N/A</v>
          </cell>
          <cell r="D67">
            <v>58</v>
          </cell>
          <cell r="G67" t="str">
            <v/>
          </cell>
          <cell r="J67" t="str">
            <v/>
          </cell>
          <cell r="K67" t="str">
            <v/>
          </cell>
          <cell r="L67" t="str">
            <v/>
          </cell>
          <cell r="M67">
            <v>0</v>
          </cell>
        </row>
        <row r="68">
          <cell r="C68" t="e">
            <v>#N/A</v>
          </cell>
          <cell r="D68">
            <v>59</v>
          </cell>
          <cell r="G68" t="str">
            <v/>
          </cell>
          <cell r="J68" t="str">
            <v/>
          </cell>
          <cell r="K68" t="str">
            <v/>
          </cell>
          <cell r="L68" t="str">
            <v/>
          </cell>
          <cell r="M68">
            <v>0</v>
          </cell>
        </row>
        <row r="69">
          <cell r="C69" t="e">
            <v>#N/A</v>
          </cell>
          <cell r="D69">
            <v>60</v>
          </cell>
          <cell r="G69" t="str">
            <v/>
          </cell>
          <cell r="J69" t="str">
            <v/>
          </cell>
          <cell r="K69" t="str">
            <v/>
          </cell>
          <cell r="L69" t="str">
            <v/>
          </cell>
          <cell r="M69">
            <v>0</v>
          </cell>
        </row>
        <row r="70">
          <cell r="C70" t="e">
            <v>#N/A</v>
          </cell>
          <cell r="D70">
            <v>61</v>
          </cell>
          <cell r="G70" t="str">
            <v/>
          </cell>
          <cell r="J70" t="str">
            <v/>
          </cell>
          <cell r="K70" t="str">
            <v/>
          </cell>
          <cell r="L70" t="str">
            <v/>
          </cell>
          <cell r="M70">
            <v>0</v>
          </cell>
        </row>
        <row r="71">
          <cell r="C71" t="e">
            <v>#N/A</v>
          </cell>
          <cell r="D71">
            <v>62</v>
          </cell>
          <cell r="G71" t="str">
            <v/>
          </cell>
          <cell r="J71" t="str">
            <v/>
          </cell>
          <cell r="K71" t="str">
            <v/>
          </cell>
          <cell r="L71" t="str">
            <v/>
          </cell>
          <cell r="M71">
            <v>0</v>
          </cell>
        </row>
        <row r="72">
          <cell r="C72" t="e">
            <v>#N/A</v>
          </cell>
          <cell r="D72">
            <v>63</v>
          </cell>
          <cell r="G72" t="str">
            <v/>
          </cell>
          <cell r="J72" t="str">
            <v/>
          </cell>
          <cell r="K72" t="str">
            <v/>
          </cell>
          <cell r="L72" t="str">
            <v/>
          </cell>
          <cell r="M72">
            <v>0</v>
          </cell>
        </row>
        <row r="73">
          <cell r="C73" t="e">
            <v>#N/A</v>
          </cell>
          <cell r="D73">
            <v>64</v>
          </cell>
          <cell r="G73" t="str">
            <v/>
          </cell>
          <cell r="J73" t="str">
            <v/>
          </cell>
          <cell r="K73" t="str">
            <v/>
          </cell>
          <cell r="L73" t="str">
            <v/>
          </cell>
          <cell r="M73">
            <v>0</v>
          </cell>
        </row>
        <row r="74">
          <cell r="C74" t="e">
            <v>#N/A</v>
          </cell>
          <cell r="D74">
            <v>65</v>
          </cell>
          <cell r="G74" t="str">
            <v/>
          </cell>
          <cell r="J74" t="str">
            <v/>
          </cell>
          <cell r="K74" t="str">
            <v/>
          </cell>
          <cell r="L74" t="str">
            <v/>
          </cell>
          <cell r="M74">
            <v>0</v>
          </cell>
        </row>
        <row r="75">
          <cell r="C75" t="e">
            <v>#N/A</v>
          </cell>
          <cell r="D75">
            <v>66</v>
          </cell>
          <cell r="G75" t="str">
            <v/>
          </cell>
          <cell r="J75" t="str">
            <v/>
          </cell>
          <cell r="K75" t="str">
            <v/>
          </cell>
          <cell r="L75" t="str">
            <v/>
          </cell>
          <cell r="M75">
            <v>0</v>
          </cell>
        </row>
        <row r="76">
          <cell r="C76" t="e">
            <v>#N/A</v>
          </cell>
          <cell r="D76">
            <v>67</v>
          </cell>
          <cell r="G76" t="str">
            <v/>
          </cell>
          <cell r="J76" t="str">
            <v/>
          </cell>
          <cell r="K76" t="str">
            <v/>
          </cell>
          <cell r="L76" t="str">
            <v/>
          </cell>
          <cell r="M76">
            <v>0</v>
          </cell>
        </row>
        <row r="77">
          <cell r="C77" t="e">
            <v>#N/A</v>
          </cell>
          <cell r="D77">
            <v>68</v>
          </cell>
          <cell r="G77" t="str">
            <v/>
          </cell>
          <cell r="J77" t="str">
            <v/>
          </cell>
          <cell r="K77" t="str">
            <v/>
          </cell>
          <cell r="L77" t="str">
            <v/>
          </cell>
          <cell r="M77">
            <v>0</v>
          </cell>
        </row>
        <row r="78">
          <cell r="C78" t="e">
            <v>#N/A</v>
          </cell>
          <cell r="D78">
            <v>69</v>
          </cell>
          <cell r="G78" t="str">
            <v/>
          </cell>
          <cell r="J78" t="str">
            <v/>
          </cell>
          <cell r="K78" t="str">
            <v/>
          </cell>
          <cell r="L78" t="str">
            <v/>
          </cell>
          <cell r="M78">
            <v>0</v>
          </cell>
        </row>
        <row r="79">
          <cell r="C79" t="e">
            <v>#N/A</v>
          </cell>
          <cell r="D79">
            <v>70</v>
          </cell>
          <cell r="G79" t="str">
            <v/>
          </cell>
          <cell r="J79" t="str">
            <v/>
          </cell>
          <cell r="K79" t="str">
            <v/>
          </cell>
          <cell r="L79" t="str">
            <v/>
          </cell>
          <cell r="M79">
            <v>0</v>
          </cell>
        </row>
        <row r="80">
          <cell r="C80" t="e">
            <v>#N/A</v>
          </cell>
          <cell r="D80">
            <v>71</v>
          </cell>
          <cell r="G80" t="str">
            <v/>
          </cell>
          <cell r="J80" t="str">
            <v/>
          </cell>
          <cell r="K80" t="str">
            <v/>
          </cell>
          <cell r="L80" t="str">
            <v/>
          </cell>
          <cell r="M80">
            <v>0</v>
          </cell>
        </row>
        <row r="81">
          <cell r="C81" t="e">
            <v>#N/A</v>
          </cell>
          <cell r="D81">
            <v>72</v>
          </cell>
          <cell r="G81" t="str">
            <v/>
          </cell>
          <cell r="J81" t="str">
            <v/>
          </cell>
          <cell r="K81" t="str">
            <v/>
          </cell>
          <cell r="L81" t="str">
            <v/>
          </cell>
          <cell r="M81">
            <v>0</v>
          </cell>
        </row>
        <row r="82">
          <cell r="C82" t="e">
            <v>#N/A</v>
          </cell>
          <cell r="D82">
            <v>73</v>
          </cell>
          <cell r="G82" t="str">
            <v/>
          </cell>
          <cell r="J82" t="str">
            <v/>
          </cell>
          <cell r="K82" t="str">
            <v/>
          </cell>
          <cell r="L82" t="str">
            <v/>
          </cell>
          <cell r="M82">
            <v>0</v>
          </cell>
        </row>
        <row r="83">
          <cell r="C83" t="e">
            <v>#N/A</v>
          </cell>
          <cell r="D83">
            <v>74</v>
          </cell>
          <cell r="G83" t="str">
            <v/>
          </cell>
          <cell r="J83" t="str">
            <v/>
          </cell>
          <cell r="K83" t="str">
            <v/>
          </cell>
          <cell r="L83" t="str">
            <v/>
          </cell>
          <cell r="M83">
            <v>0</v>
          </cell>
        </row>
        <row r="84">
          <cell r="C84" t="e">
            <v>#N/A</v>
          </cell>
          <cell r="D84">
            <v>75</v>
          </cell>
          <cell r="G84" t="str">
            <v/>
          </cell>
          <cell r="J84" t="str">
            <v/>
          </cell>
          <cell r="K84" t="str">
            <v/>
          </cell>
          <cell r="L84" t="str">
            <v/>
          </cell>
          <cell r="M84">
            <v>0</v>
          </cell>
        </row>
        <row r="85">
          <cell r="C85" t="e">
            <v>#N/A</v>
          </cell>
          <cell r="D85">
            <v>76</v>
          </cell>
          <cell r="G85" t="str">
            <v/>
          </cell>
          <cell r="J85" t="str">
            <v/>
          </cell>
          <cell r="K85" t="str">
            <v/>
          </cell>
          <cell r="L85" t="str">
            <v/>
          </cell>
          <cell r="M85">
            <v>0</v>
          </cell>
        </row>
        <row r="86">
          <cell r="C86" t="e">
            <v>#N/A</v>
          </cell>
          <cell r="D86">
            <v>77</v>
          </cell>
          <cell r="G86" t="str">
            <v/>
          </cell>
          <cell r="J86" t="str">
            <v/>
          </cell>
          <cell r="K86" t="str">
            <v/>
          </cell>
          <cell r="L86" t="str">
            <v/>
          </cell>
          <cell r="M86">
            <v>0</v>
          </cell>
        </row>
        <row r="87">
          <cell r="C87" t="e">
            <v>#N/A</v>
          </cell>
          <cell r="D87">
            <v>78</v>
          </cell>
          <cell r="G87" t="str">
            <v/>
          </cell>
          <cell r="J87" t="str">
            <v/>
          </cell>
          <cell r="K87" t="str">
            <v/>
          </cell>
          <cell r="L87" t="str">
            <v/>
          </cell>
          <cell r="M87">
            <v>0</v>
          </cell>
        </row>
        <row r="88">
          <cell r="C88" t="e">
            <v>#N/A</v>
          </cell>
          <cell r="D88">
            <v>79</v>
          </cell>
          <cell r="G88" t="str">
            <v/>
          </cell>
          <cell r="J88" t="str">
            <v/>
          </cell>
          <cell r="K88" t="str">
            <v/>
          </cell>
          <cell r="L88" t="str">
            <v/>
          </cell>
          <cell r="M88">
            <v>0</v>
          </cell>
        </row>
        <row r="89">
          <cell r="C89" t="e">
            <v>#N/A</v>
          </cell>
          <cell r="D89">
            <v>80</v>
          </cell>
          <cell r="G89" t="str">
            <v/>
          </cell>
          <cell r="J89" t="str">
            <v/>
          </cell>
          <cell r="K89" t="str">
            <v/>
          </cell>
          <cell r="L89" t="str">
            <v/>
          </cell>
          <cell r="M89">
            <v>0</v>
          </cell>
        </row>
        <row r="90">
          <cell r="C90" t="e">
            <v>#N/A</v>
          </cell>
          <cell r="D90">
            <v>81</v>
          </cell>
          <cell r="G90" t="str">
            <v/>
          </cell>
          <cell r="J90" t="str">
            <v/>
          </cell>
          <cell r="K90" t="str">
            <v/>
          </cell>
          <cell r="L90" t="str">
            <v/>
          </cell>
          <cell r="M90">
            <v>0</v>
          </cell>
        </row>
        <row r="91">
          <cell r="C91" t="e">
            <v>#N/A</v>
          </cell>
          <cell r="D91">
            <v>82</v>
          </cell>
          <cell r="G91" t="str">
            <v/>
          </cell>
          <cell r="J91" t="str">
            <v/>
          </cell>
          <cell r="K91" t="str">
            <v/>
          </cell>
          <cell r="L91" t="str">
            <v/>
          </cell>
          <cell r="M91">
            <v>0</v>
          </cell>
        </row>
        <row r="92">
          <cell r="C92" t="e">
            <v>#N/A</v>
          </cell>
          <cell r="D92">
            <v>83</v>
          </cell>
          <cell r="G92" t="str">
            <v/>
          </cell>
          <cell r="J92" t="str">
            <v/>
          </cell>
          <cell r="K92" t="str">
            <v/>
          </cell>
          <cell r="L92" t="str">
            <v/>
          </cell>
          <cell r="M92">
            <v>0</v>
          </cell>
        </row>
        <row r="93">
          <cell r="C93" t="e">
            <v>#N/A</v>
          </cell>
          <cell r="D93">
            <v>84</v>
          </cell>
          <cell r="G93" t="str">
            <v/>
          </cell>
          <cell r="J93" t="str">
            <v/>
          </cell>
          <cell r="K93" t="str">
            <v/>
          </cell>
          <cell r="L93" t="str">
            <v/>
          </cell>
          <cell r="M93">
            <v>0</v>
          </cell>
        </row>
        <row r="94">
          <cell r="C94" t="e">
            <v>#N/A</v>
          </cell>
          <cell r="D94">
            <v>85</v>
          </cell>
          <cell r="G94" t="str">
            <v/>
          </cell>
          <cell r="J94" t="str">
            <v/>
          </cell>
          <cell r="K94" t="str">
            <v/>
          </cell>
          <cell r="L94" t="str">
            <v/>
          </cell>
          <cell r="M94">
            <v>0</v>
          </cell>
        </row>
        <row r="95">
          <cell r="C95" t="e">
            <v>#N/A</v>
          </cell>
          <cell r="D95">
            <v>86</v>
          </cell>
          <cell r="G95" t="str">
            <v/>
          </cell>
          <cell r="J95" t="str">
            <v/>
          </cell>
          <cell r="K95" t="str">
            <v/>
          </cell>
          <cell r="L95" t="str">
            <v/>
          </cell>
          <cell r="M95">
            <v>0</v>
          </cell>
        </row>
        <row r="96">
          <cell r="C96" t="e">
            <v>#N/A</v>
          </cell>
          <cell r="D96">
            <v>87</v>
          </cell>
          <cell r="G96" t="str">
            <v/>
          </cell>
          <cell r="J96" t="str">
            <v/>
          </cell>
          <cell r="K96" t="str">
            <v/>
          </cell>
          <cell r="L96" t="str">
            <v/>
          </cell>
          <cell r="M96">
            <v>0</v>
          </cell>
        </row>
        <row r="97">
          <cell r="C97" t="e">
            <v>#N/A</v>
          </cell>
          <cell r="D97">
            <v>88</v>
          </cell>
          <cell r="G97" t="str">
            <v/>
          </cell>
          <cell r="J97" t="str">
            <v/>
          </cell>
          <cell r="K97" t="str">
            <v/>
          </cell>
          <cell r="L97" t="str">
            <v/>
          </cell>
          <cell r="M97">
            <v>0</v>
          </cell>
        </row>
        <row r="98">
          <cell r="C98" t="e">
            <v>#N/A</v>
          </cell>
          <cell r="D98">
            <v>89</v>
          </cell>
          <cell r="G98" t="str">
            <v/>
          </cell>
          <cell r="J98" t="str">
            <v/>
          </cell>
          <cell r="K98" t="str">
            <v/>
          </cell>
          <cell r="L98" t="str">
            <v/>
          </cell>
          <cell r="M98">
            <v>0</v>
          </cell>
        </row>
        <row r="99">
          <cell r="C99" t="e">
            <v>#N/A</v>
          </cell>
          <cell r="D99">
            <v>90</v>
          </cell>
          <cell r="G99" t="str">
            <v/>
          </cell>
          <cell r="J99" t="str">
            <v/>
          </cell>
          <cell r="K99" t="str">
            <v/>
          </cell>
          <cell r="L99" t="str">
            <v/>
          </cell>
          <cell r="M99">
            <v>0</v>
          </cell>
        </row>
        <row r="100">
          <cell r="C100" t="e">
            <v>#N/A</v>
          </cell>
          <cell r="D100">
            <v>91</v>
          </cell>
          <cell r="G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>
            <v>0</v>
          </cell>
        </row>
        <row r="101">
          <cell r="C101" t="e">
            <v>#N/A</v>
          </cell>
          <cell r="D101">
            <v>92</v>
          </cell>
          <cell r="G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>
            <v>0</v>
          </cell>
        </row>
        <row r="102">
          <cell r="C102" t="e">
            <v>#N/A</v>
          </cell>
          <cell r="D102">
            <v>93</v>
          </cell>
          <cell r="G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>
            <v>0</v>
          </cell>
        </row>
        <row r="103">
          <cell r="C103" t="e">
            <v>#N/A</v>
          </cell>
          <cell r="D103">
            <v>94</v>
          </cell>
          <cell r="G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>
            <v>0</v>
          </cell>
        </row>
        <row r="104">
          <cell r="C104" t="e">
            <v>#N/A</v>
          </cell>
          <cell r="D104">
            <v>95</v>
          </cell>
          <cell r="G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0</v>
          </cell>
        </row>
        <row r="105">
          <cell r="C105" t="e">
            <v>#N/A</v>
          </cell>
          <cell r="D105">
            <v>96</v>
          </cell>
          <cell r="G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0</v>
          </cell>
        </row>
        <row r="106">
          <cell r="C106" t="e">
            <v>#N/A</v>
          </cell>
          <cell r="D106">
            <v>97</v>
          </cell>
          <cell r="G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0</v>
          </cell>
        </row>
        <row r="107">
          <cell r="C107" t="e">
            <v>#N/A</v>
          </cell>
          <cell r="D107">
            <v>98</v>
          </cell>
          <cell r="G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0</v>
          </cell>
        </row>
        <row r="108">
          <cell r="C108" t="e">
            <v>#N/A</v>
          </cell>
          <cell r="D108">
            <v>99</v>
          </cell>
          <cell r="G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0</v>
          </cell>
        </row>
        <row r="109">
          <cell r="C109" t="e">
            <v>#N/A</v>
          </cell>
          <cell r="D109">
            <v>100</v>
          </cell>
          <cell r="G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0</v>
          </cell>
        </row>
        <row r="110">
          <cell r="C110" t="e">
            <v>#N/A</v>
          </cell>
          <cell r="D110">
            <v>101</v>
          </cell>
          <cell r="G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0</v>
          </cell>
        </row>
        <row r="111">
          <cell r="C111" t="e">
            <v>#N/A</v>
          </cell>
          <cell r="D111">
            <v>102</v>
          </cell>
          <cell r="G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0</v>
          </cell>
        </row>
        <row r="112">
          <cell r="C112" t="e">
            <v>#N/A</v>
          </cell>
          <cell r="D112">
            <v>103</v>
          </cell>
          <cell r="G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0</v>
          </cell>
        </row>
        <row r="113">
          <cell r="C113" t="e">
            <v>#N/A</v>
          </cell>
          <cell r="D113">
            <v>104</v>
          </cell>
          <cell r="G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>
            <v>0</v>
          </cell>
        </row>
        <row r="114">
          <cell r="C114" t="e">
            <v>#N/A</v>
          </cell>
          <cell r="D114">
            <v>105</v>
          </cell>
          <cell r="G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>
            <v>0</v>
          </cell>
        </row>
        <row r="115">
          <cell r="C115" t="e">
            <v>#N/A</v>
          </cell>
          <cell r="D115">
            <v>106</v>
          </cell>
          <cell r="G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>
            <v>0</v>
          </cell>
        </row>
        <row r="116">
          <cell r="C116" t="e">
            <v>#N/A</v>
          </cell>
          <cell r="D116">
            <v>107</v>
          </cell>
          <cell r="G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>
            <v>0</v>
          </cell>
        </row>
        <row r="117">
          <cell r="C117" t="e">
            <v>#N/A</v>
          </cell>
          <cell r="D117">
            <v>108</v>
          </cell>
          <cell r="G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>
            <v>0</v>
          </cell>
        </row>
        <row r="118">
          <cell r="C118" t="e">
            <v>#N/A</v>
          </cell>
          <cell r="D118">
            <v>109</v>
          </cell>
          <cell r="G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>
            <v>0</v>
          </cell>
        </row>
        <row r="119">
          <cell r="C119" t="e">
            <v>#N/A</v>
          </cell>
          <cell r="D119">
            <v>110</v>
          </cell>
          <cell r="G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>
            <v>0</v>
          </cell>
        </row>
        <row r="120">
          <cell r="C120" t="e">
            <v>#N/A</v>
          </cell>
          <cell r="D120">
            <v>111</v>
          </cell>
          <cell r="G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>
            <v>0</v>
          </cell>
        </row>
        <row r="121">
          <cell r="C121" t="e">
            <v>#N/A</v>
          </cell>
          <cell r="D121">
            <v>112</v>
          </cell>
          <cell r="G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>
            <v>0</v>
          </cell>
        </row>
        <row r="122">
          <cell r="C122" t="e">
            <v>#N/A</v>
          </cell>
          <cell r="D122">
            <v>113</v>
          </cell>
          <cell r="G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>
            <v>0</v>
          </cell>
        </row>
        <row r="123">
          <cell r="C123" t="e">
            <v>#N/A</v>
          </cell>
          <cell r="D123">
            <v>114</v>
          </cell>
          <cell r="G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>
            <v>0</v>
          </cell>
        </row>
        <row r="124">
          <cell r="C124" t="e">
            <v>#N/A</v>
          </cell>
          <cell r="D124">
            <v>115</v>
          </cell>
          <cell r="G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>
            <v>0</v>
          </cell>
        </row>
        <row r="125">
          <cell r="C125" t="e">
            <v>#N/A</v>
          </cell>
          <cell r="D125">
            <v>116</v>
          </cell>
          <cell r="G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>
            <v>0</v>
          </cell>
        </row>
        <row r="126">
          <cell r="C126" t="e">
            <v>#N/A</v>
          </cell>
          <cell r="D126">
            <v>117</v>
          </cell>
          <cell r="G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>
            <v>0</v>
          </cell>
        </row>
        <row r="127">
          <cell r="C127" t="e">
            <v>#N/A</v>
          </cell>
          <cell r="D127">
            <v>118</v>
          </cell>
          <cell r="G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>
            <v>0</v>
          </cell>
        </row>
        <row r="128">
          <cell r="C128" t="e">
            <v>#N/A</v>
          </cell>
          <cell r="D128">
            <v>119</v>
          </cell>
          <cell r="G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>
            <v>0</v>
          </cell>
        </row>
        <row r="129">
          <cell r="C129" t="e">
            <v>#N/A</v>
          </cell>
          <cell r="D129">
            <v>120</v>
          </cell>
          <cell r="G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>
            <v>0</v>
          </cell>
        </row>
        <row r="130">
          <cell r="C130" t="e">
            <v>#N/A</v>
          </cell>
          <cell r="D130">
            <v>121</v>
          </cell>
          <cell r="G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>
            <v>0</v>
          </cell>
        </row>
        <row r="131">
          <cell r="C131" t="e">
            <v>#N/A</v>
          </cell>
          <cell r="D131">
            <v>122</v>
          </cell>
          <cell r="G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>
            <v>0</v>
          </cell>
        </row>
        <row r="132">
          <cell r="C132" t="e">
            <v>#N/A</v>
          </cell>
          <cell r="D132">
            <v>123</v>
          </cell>
          <cell r="G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>
            <v>0</v>
          </cell>
        </row>
        <row r="133">
          <cell r="C133" t="e">
            <v>#N/A</v>
          </cell>
          <cell r="D133">
            <v>124</v>
          </cell>
          <cell r="G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>
            <v>0</v>
          </cell>
        </row>
        <row r="134">
          <cell r="C134" t="e">
            <v>#N/A</v>
          </cell>
          <cell r="D134">
            <v>125</v>
          </cell>
          <cell r="G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>
            <v>0</v>
          </cell>
        </row>
        <row r="135">
          <cell r="C135" t="e">
            <v>#N/A</v>
          </cell>
          <cell r="D135">
            <v>126</v>
          </cell>
          <cell r="G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>
            <v>0</v>
          </cell>
        </row>
        <row r="136">
          <cell r="C136" t="e">
            <v>#N/A</v>
          </cell>
          <cell r="D136">
            <v>127</v>
          </cell>
          <cell r="G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>
            <v>0</v>
          </cell>
        </row>
        <row r="137">
          <cell r="C137" t="e">
            <v>#N/A</v>
          </cell>
          <cell r="D137">
            <v>128</v>
          </cell>
          <cell r="G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>
            <v>0</v>
          </cell>
        </row>
        <row r="138">
          <cell r="C138" t="e">
            <v>#N/A</v>
          </cell>
          <cell r="D138">
            <v>129</v>
          </cell>
          <cell r="G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>
            <v>0</v>
          </cell>
        </row>
        <row r="139">
          <cell r="C139" t="e">
            <v>#N/A</v>
          </cell>
          <cell r="D139">
            <v>130</v>
          </cell>
          <cell r="G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>
            <v>0</v>
          </cell>
        </row>
        <row r="140">
          <cell r="C140" t="e">
            <v>#N/A</v>
          </cell>
          <cell r="D140">
            <v>131</v>
          </cell>
          <cell r="G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>
            <v>0</v>
          </cell>
        </row>
        <row r="141">
          <cell r="C141" t="e">
            <v>#N/A</v>
          </cell>
          <cell r="D141">
            <v>132</v>
          </cell>
          <cell r="G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>
            <v>0</v>
          </cell>
        </row>
        <row r="142">
          <cell r="C142" t="e">
            <v>#N/A</v>
          </cell>
          <cell r="D142">
            <v>133</v>
          </cell>
          <cell r="G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>
            <v>0</v>
          </cell>
        </row>
        <row r="143">
          <cell r="C143" t="e">
            <v>#N/A</v>
          </cell>
          <cell r="D143">
            <v>134</v>
          </cell>
          <cell r="G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>
            <v>0</v>
          </cell>
        </row>
        <row r="144">
          <cell r="C144" t="e">
            <v>#N/A</v>
          </cell>
          <cell r="D144">
            <v>135</v>
          </cell>
          <cell r="G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>
            <v>0</v>
          </cell>
        </row>
        <row r="145">
          <cell r="C145" t="e">
            <v>#N/A</v>
          </cell>
          <cell r="D145">
            <v>136</v>
          </cell>
          <cell r="G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>
            <v>0</v>
          </cell>
        </row>
        <row r="146">
          <cell r="C146" t="e">
            <v>#N/A</v>
          </cell>
          <cell r="D146">
            <v>137</v>
          </cell>
          <cell r="G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>
            <v>0</v>
          </cell>
        </row>
        <row r="147">
          <cell r="C147" t="e">
            <v>#N/A</v>
          </cell>
          <cell r="D147">
            <v>138</v>
          </cell>
          <cell r="G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>
            <v>0</v>
          </cell>
        </row>
        <row r="148">
          <cell r="C148" t="e">
            <v>#N/A</v>
          </cell>
          <cell r="D148">
            <v>139</v>
          </cell>
          <cell r="G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>
            <v>0</v>
          </cell>
        </row>
        <row r="149">
          <cell r="C149" t="e">
            <v>#N/A</v>
          </cell>
          <cell r="D149">
            <v>140</v>
          </cell>
          <cell r="G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>
            <v>0</v>
          </cell>
        </row>
        <row r="150">
          <cell r="C150" t="e">
            <v>#N/A</v>
          </cell>
          <cell r="D150">
            <v>141</v>
          </cell>
          <cell r="G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>
            <v>0</v>
          </cell>
        </row>
        <row r="151">
          <cell r="C151" t="e">
            <v>#N/A</v>
          </cell>
          <cell r="D151">
            <v>142</v>
          </cell>
          <cell r="G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>
            <v>0</v>
          </cell>
        </row>
        <row r="152">
          <cell r="C152" t="e">
            <v>#N/A</v>
          </cell>
          <cell r="D152">
            <v>143</v>
          </cell>
          <cell r="G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>
            <v>0</v>
          </cell>
        </row>
        <row r="153">
          <cell r="C153" t="e">
            <v>#N/A</v>
          </cell>
          <cell r="D153">
            <v>144</v>
          </cell>
          <cell r="G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>
            <v>0</v>
          </cell>
        </row>
        <row r="154">
          <cell r="C154" t="e">
            <v>#N/A</v>
          </cell>
          <cell r="D154">
            <v>145</v>
          </cell>
          <cell r="G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>
            <v>0</v>
          </cell>
        </row>
        <row r="155">
          <cell r="C155" t="e">
            <v>#N/A</v>
          </cell>
          <cell r="D155">
            <v>146</v>
          </cell>
          <cell r="G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>
            <v>0</v>
          </cell>
        </row>
        <row r="156">
          <cell r="C156" t="e">
            <v>#N/A</v>
          </cell>
          <cell r="D156">
            <v>147</v>
          </cell>
          <cell r="G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>
            <v>0</v>
          </cell>
        </row>
        <row r="157">
          <cell r="C157" t="e">
            <v>#N/A</v>
          </cell>
          <cell r="D157">
            <v>148</v>
          </cell>
          <cell r="G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>
            <v>0</v>
          </cell>
        </row>
        <row r="158">
          <cell r="C158" t="e">
            <v>#N/A</v>
          </cell>
          <cell r="D158">
            <v>149</v>
          </cell>
          <cell r="G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>
            <v>0</v>
          </cell>
        </row>
        <row r="159">
          <cell r="C159" t="e">
            <v>#N/A</v>
          </cell>
          <cell r="D159">
            <v>150</v>
          </cell>
          <cell r="G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>
            <v>0</v>
          </cell>
        </row>
        <row r="160">
          <cell r="C160" t="e">
            <v>#N/A</v>
          </cell>
          <cell r="D160">
            <v>151</v>
          </cell>
          <cell r="G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>
            <v>0</v>
          </cell>
        </row>
        <row r="161">
          <cell r="C161" t="e">
            <v>#N/A</v>
          </cell>
          <cell r="D161">
            <v>152</v>
          </cell>
          <cell r="G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>
            <v>0</v>
          </cell>
        </row>
        <row r="162">
          <cell r="C162" t="e">
            <v>#N/A</v>
          </cell>
          <cell r="D162">
            <v>153</v>
          </cell>
          <cell r="G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>
            <v>0</v>
          </cell>
        </row>
        <row r="163">
          <cell r="C163" t="e">
            <v>#N/A</v>
          </cell>
          <cell r="D163">
            <v>154</v>
          </cell>
          <cell r="G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>
            <v>0</v>
          </cell>
        </row>
        <row r="164">
          <cell r="C164" t="e">
            <v>#N/A</v>
          </cell>
          <cell r="D164">
            <v>155</v>
          </cell>
          <cell r="G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>
            <v>0</v>
          </cell>
        </row>
        <row r="165">
          <cell r="C165" t="e">
            <v>#N/A</v>
          </cell>
          <cell r="D165">
            <v>156</v>
          </cell>
          <cell r="G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>
            <v>0</v>
          </cell>
        </row>
        <row r="166">
          <cell r="C166" t="e">
            <v>#N/A</v>
          </cell>
          <cell r="D166">
            <v>157</v>
          </cell>
          <cell r="G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>
            <v>0</v>
          </cell>
        </row>
        <row r="167">
          <cell r="C167" t="e">
            <v>#N/A</v>
          </cell>
          <cell r="D167">
            <v>158</v>
          </cell>
          <cell r="G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>
            <v>0</v>
          </cell>
        </row>
        <row r="168">
          <cell r="C168" t="e">
            <v>#N/A</v>
          </cell>
          <cell r="D168">
            <v>159</v>
          </cell>
          <cell r="G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>
            <v>0</v>
          </cell>
        </row>
        <row r="169">
          <cell r="C169" t="e">
            <v>#N/A</v>
          </cell>
          <cell r="D169">
            <v>160</v>
          </cell>
          <cell r="G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>
            <v>0</v>
          </cell>
        </row>
        <row r="170">
          <cell r="C170" t="e">
            <v>#N/A</v>
          </cell>
          <cell r="D170">
            <v>161</v>
          </cell>
          <cell r="G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>
            <v>0</v>
          </cell>
        </row>
        <row r="171">
          <cell r="C171" t="e">
            <v>#N/A</v>
          </cell>
          <cell r="D171">
            <v>162</v>
          </cell>
          <cell r="G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>
            <v>0</v>
          </cell>
        </row>
        <row r="172">
          <cell r="C172" t="e">
            <v>#N/A</v>
          </cell>
          <cell r="D172">
            <v>163</v>
          </cell>
          <cell r="G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>
            <v>0</v>
          </cell>
        </row>
        <row r="173">
          <cell r="C173" t="e">
            <v>#N/A</v>
          </cell>
          <cell r="D173">
            <v>164</v>
          </cell>
          <cell r="G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>
            <v>0</v>
          </cell>
        </row>
        <row r="174">
          <cell r="C174" t="e">
            <v>#N/A</v>
          </cell>
          <cell r="D174">
            <v>165</v>
          </cell>
          <cell r="G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>
            <v>0</v>
          </cell>
        </row>
        <row r="175">
          <cell r="C175" t="e">
            <v>#N/A</v>
          </cell>
          <cell r="D175">
            <v>166</v>
          </cell>
          <cell r="G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>
            <v>0</v>
          </cell>
        </row>
        <row r="176">
          <cell r="C176" t="e">
            <v>#N/A</v>
          </cell>
          <cell r="D176">
            <v>167</v>
          </cell>
          <cell r="G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>
            <v>0</v>
          </cell>
        </row>
        <row r="177">
          <cell r="C177" t="e">
            <v>#N/A</v>
          </cell>
          <cell r="D177">
            <v>168</v>
          </cell>
          <cell r="G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>
            <v>0</v>
          </cell>
        </row>
        <row r="178">
          <cell r="C178" t="e">
            <v>#N/A</v>
          </cell>
          <cell r="D178">
            <v>169</v>
          </cell>
          <cell r="G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>
            <v>0</v>
          </cell>
        </row>
        <row r="179">
          <cell r="C179" t="e">
            <v>#N/A</v>
          </cell>
          <cell r="D179">
            <v>170</v>
          </cell>
          <cell r="G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>
            <v>0</v>
          </cell>
        </row>
        <row r="180">
          <cell r="C180" t="e">
            <v>#N/A</v>
          </cell>
          <cell r="D180">
            <v>171</v>
          </cell>
          <cell r="G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>
            <v>0</v>
          </cell>
        </row>
        <row r="181">
          <cell r="C181" t="e">
            <v>#N/A</v>
          </cell>
          <cell r="D181">
            <v>172</v>
          </cell>
          <cell r="G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>
            <v>0</v>
          </cell>
        </row>
        <row r="182">
          <cell r="C182" t="e">
            <v>#N/A</v>
          </cell>
          <cell r="D182">
            <v>173</v>
          </cell>
          <cell r="G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>
            <v>0</v>
          </cell>
        </row>
        <row r="183">
          <cell r="C183" t="e">
            <v>#N/A</v>
          </cell>
          <cell r="D183">
            <v>174</v>
          </cell>
          <cell r="G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>
            <v>0</v>
          </cell>
        </row>
        <row r="184">
          <cell r="C184" t="e">
            <v>#N/A</v>
          </cell>
          <cell r="D184">
            <v>175</v>
          </cell>
          <cell r="G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>
            <v>0</v>
          </cell>
        </row>
        <row r="185">
          <cell r="C185" t="e">
            <v>#N/A</v>
          </cell>
          <cell r="D185">
            <v>176</v>
          </cell>
          <cell r="G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>
            <v>0</v>
          </cell>
        </row>
        <row r="186">
          <cell r="C186" t="e">
            <v>#N/A</v>
          </cell>
          <cell r="D186">
            <v>177</v>
          </cell>
          <cell r="G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>
            <v>0</v>
          </cell>
        </row>
        <row r="187">
          <cell r="C187" t="e">
            <v>#N/A</v>
          </cell>
          <cell r="D187">
            <v>178</v>
          </cell>
          <cell r="G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>
            <v>0</v>
          </cell>
        </row>
        <row r="188">
          <cell r="C188" t="e">
            <v>#N/A</v>
          </cell>
          <cell r="D188">
            <v>179</v>
          </cell>
          <cell r="G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>
            <v>0</v>
          </cell>
        </row>
        <row r="189">
          <cell r="C189" t="e">
            <v>#N/A</v>
          </cell>
          <cell r="D189">
            <v>180</v>
          </cell>
          <cell r="G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>
            <v>0</v>
          </cell>
        </row>
        <row r="190">
          <cell r="C190" t="e">
            <v>#N/A</v>
          </cell>
          <cell r="D190">
            <v>181</v>
          </cell>
          <cell r="G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>
            <v>0</v>
          </cell>
        </row>
        <row r="191">
          <cell r="C191" t="e">
            <v>#N/A</v>
          </cell>
          <cell r="D191">
            <v>182</v>
          </cell>
          <cell r="G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>
            <v>0</v>
          </cell>
        </row>
        <row r="192">
          <cell r="C192" t="e">
            <v>#N/A</v>
          </cell>
          <cell r="D192">
            <v>183</v>
          </cell>
          <cell r="G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>
            <v>0</v>
          </cell>
        </row>
        <row r="193">
          <cell r="C193" t="e">
            <v>#N/A</v>
          </cell>
          <cell r="D193">
            <v>184</v>
          </cell>
          <cell r="G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>
            <v>0</v>
          </cell>
        </row>
        <row r="194">
          <cell r="C194" t="e">
            <v>#N/A</v>
          </cell>
          <cell r="D194">
            <v>185</v>
          </cell>
          <cell r="G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>
            <v>0</v>
          </cell>
        </row>
        <row r="195">
          <cell r="C195" t="e">
            <v>#N/A</v>
          </cell>
          <cell r="D195">
            <v>186</v>
          </cell>
          <cell r="G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>
            <v>0</v>
          </cell>
        </row>
        <row r="196">
          <cell r="C196" t="e">
            <v>#N/A</v>
          </cell>
          <cell r="D196">
            <v>187</v>
          </cell>
          <cell r="G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>
            <v>0</v>
          </cell>
        </row>
        <row r="197">
          <cell r="C197" t="e">
            <v>#N/A</v>
          </cell>
          <cell r="D197">
            <v>188</v>
          </cell>
          <cell r="G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>
            <v>0</v>
          </cell>
        </row>
        <row r="198">
          <cell r="C198" t="e">
            <v>#N/A</v>
          </cell>
          <cell r="D198">
            <v>189</v>
          </cell>
          <cell r="G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>
            <v>0</v>
          </cell>
        </row>
        <row r="199">
          <cell r="C199" t="e">
            <v>#N/A</v>
          </cell>
          <cell r="D199">
            <v>190</v>
          </cell>
          <cell r="G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>
            <v>0</v>
          </cell>
        </row>
        <row r="200">
          <cell r="C200" t="e">
            <v>#N/A</v>
          </cell>
          <cell r="D200">
            <v>191</v>
          </cell>
          <cell r="G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>
            <v>0</v>
          </cell>
        </row>
        <row r="201">
          <cell r="C201" t="e">
            <v>#N/A</v>
          </cell>
          <cell r="D201">
            <v>192</v>
          </cell>
          <cell r="G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>
            <v>0</v>
          </cell>
        </row>
        <row r="202">
          <cell r="C202" t="e">
            <v>#N/A</v>
          </cell>
          <cell r="D202">
            <v>193</v>
          </cell>
          <cell r="G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>
            <v>0</v>
          </cell>
        </row>
        <row r="203">
          <cell r="C203" t="e">
            <v>#N/A</v>
          </cell>
          <cell r="D203">
            <v>194</v>
          </cell>
          <cell r="G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>
            <v>0</v>
          </cell>
        </row>
        <row r="204">
          <cell r="C204" t="e">
            <v>#N/A</v>
          </cell>
          <cell r="D204">
            <v>195</v>
          </cell>
          <cell r="G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>
            <v>0</v>
          </cell>
        </row>
        <row r="205">
          <cell r="C205" t="e">
            <v>#N/A</v>
          </cell>
          <cell r="D205">
            <v>196</v>
          </cell>
          <cell r="G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>
            <v>0</v>
          </cell>
        </row>
        <row r="206">
          <cell r="C206" t="e">
            <v>#N/A</v>
          </cell>
          <cell r="D206">
            <v>197</v>
          </cell>
          <cell r="G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>
            <v>0</v>
          </cell>
        </row>
        <row r="207">
          <cell r="C207" t="e">
            <v>#N/A</v>
          </cell>
          <cell r="D207">
            <v>198</v>
          </cell>
          <cell r="G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>
            <v>0</v>
          </cell>
        </row>
        <row r="208">
          <cell r="C208" t="e">
            <v>#N/A</v>
          </cell>
          <cell r="D208">
            <v>199</v>
          </cell>
          <cell r="G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>
            <v>0</v>
          </cell>
        </row>
        <row r="209">
          <cell r="C209" t="e">
            <v>#N/A</v>
          </cell>
          <cell r="D209">
            <v>200</v>
          </cell>
          <cell r="G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>
            <v>0</v>
          </cell>
        </row>
        <row r="267">
          <cell r="C267" t="e">
            <v>#N/A</v>
          </cell>
        </row>
        <row r="268">
          <cell r="C268" t="e">
            <v>#N/A</v>
          </cell>
        </row>
        <row r="269">
          <cell r="C269" t="e">
            <v>#N/A</v>
          </cell>
        </row>
      </sheetData>
      <sheetData sheetId="7"/>
      <sheetData sheetId="8">
        <row r="5">
          <cell r="C5">
            <v>1</v>
          </cell>
          <cell r="AD5">
            <v>0</v>
          </cell>
          <cell r="AE5" t="str">
            <v>kod</v>
          </cell>
          <cell r="AG5" t="str">
            <v>č.zapasu</v>
          </cell>
          <cell r="AH5" t="str">
            <v>čas</v>
          </cell>
          <cell r="AI5" t="str">
            <v>zápas</v>
          </cell>
          <cell r="AJ5" t="str">
            <v>stôl</v>
          </cell>
          <cell r="AK5" t="str">
            <v>meno</v>
          </cell>
          <cell r="AL5" t="str">
            <v>meno</v>
          </cell>
          <cell r="AM5" t="str">
            <v>rozhodca</v>
          </cell>
        </row>
        <row r="6">
          <cell r="C6" t="str">
            <v>MŽ</v>
          </cell>
          <cell r="AE6" t="str">
            <v>41011</v>
          </cell>
          <cell r="AF6" t="str">
            <v>A</v>
          </cell>
          <cell r="AG6">
            <v>1</v>
          </cell>
          <cell r="AI6" t="str">
            <v xml:space="preserve"> 1-3</v>
          </cell>
          <cell r="AK6" t="str">
            <v>ČINČUROVÁ EMA</v>
          </cell>
          <cell r="AL6" t="str">
            <v>VČELKOVÁ ADELA</v>
          </cell>
          <cell r="AM6" t="str">
            <v>GERÁTOVÁ SOŇA</v>
          </cell>
        </row>
        <row r="7">
          <cell r="AE7" t="str">
            <v>42011</v>
          </cell>
          <cell r="AF7" t="str">
            <v>A</v>
          </cell>
          <cell r="AG7">
            <v>3</v>
          </cell>
          <cell r="AI7" t="str">
            <v xml:space="preserve"> 1-2</v>
          </cell>
          <cell r="AK7" t="str">
            <v>ČINČUROVÁ EMA</v>
          </cell>
          <cell r="AL7" t="str">
            <v>DRBIAKOVÁ KARIN</v>
          </cell>
          <cell r="AM7" t="str">
            <v>VČELKOVÁ ADELA</v>
          </cell>
        </row>
        <row r="8">
          <cell r="AE8" t="str">
            <v>43011</v>
          </cell>
          <cell r="AF8" t="str">
            <v>A</v>
          </cell>
          <cell r="AG8">
            <v>5</v>
          </cell>
          <cell r="AI8" t="str">
            <v xml:space="preserve"> 1-4</v>
          </cell>
          <cell r="AK8" t="str">
            <v>ČINČUROVÁ EMA</v>
          </cell>
          <cell r="AL8" t="str">
            <v>GERÁTOVÁ SOŇA</v>
          </cell>
          <cell r="AM8" t="str">
            <v>VČELKOVÁ ADELA</v>
          </cell>
        </row>
        <row r="11">
          <cell r="C11">
            <v>2</v>
          </cell>
          <cell r="AD11">
            <v>0</v>
          </cell>
          <cell r="AE11" t="str">
            <v>kod</v>
          </cell>
          <cell r="AG11" t="str">
            <v>č.zapasu</v>
          </cell>
          <cell r="AH11" t="str">
            <v>čas</v>
          </cell>
          <cell r="AI11" t="str">
            <v>zápas</v>
          </cell>
          <cell r="AJ11" t="str">
            <v>stôl</v>
          </cell>
          <cell r="AK11" t="str">
            <v>meno</v>
          </cell>
          <cell r="AL11" t="str">
            <v>meno</v>
          </cell>
          <cell r="AM11" t="str">
            <v>rozhodca</v>
          </cell>
        </row>
        <row r="12">
          <cell r="C12" t="str">
            <v>MŽ</v>
          </cell>
          <cell r="AE12" t="str">
            <v>41021</v>
          </cell>
          <cell r="AF12" t="str">
            <v>B</v>
          </cell>
          <cell r="AG12">
            <v>4</v>
          </cell>
          <cell r="AI12" t="str">
            <v xml:space="preserve"> 1-3</v>
          </cell>
          <cell r="AK12" t="str">
            <v>VINCZEOVÁ LAURA</v>
          </cell>
          <cell r="AL12" t="str">
            <v>BUGOVÁ JESSICA</v>
          </cell>
          <cell r="AM12" t="str">
            <v>JANKECHOVÁ BARBORA</v>
          </cell>
        </row>
        <row r="13">
          <cell r="AE13" t="str">
            <v>42021</v>
          </cell>
          <cell r="AF13" t="str">
            <v>B</v>
          </cell>
          <cell r="AG13">
            <v>6</v>
          </cell>
          <cell r="AI13" t="str">
            <v xml:space="preserve"> 1-2</v>
          </cell>
          <cell r="AK13" t="str">
            <v>VINCZEOVÁ LAURA</v>
          </cell>
          <cell r="AL13" t="str">
            <v>BIKSADSKÁ EMA</v>
          </cell>
          <cell r="AM13" t="str">
            <v>BUGOVÁ JESSICA</v>
          </cell>
        </row>
        <row r="14">
          <cell r="AE14" t="str">
            <v>43021</v>
          </cell>
          <cell r="AF14" t="str">
            <v>B</v>
          </cell>
          <cell r="AG14">
            <v>8</v>
          </cell>
          <cell r="AI14" t="str">
            <v xml:space="preserve"> 1-4</v>
          </cell>
          <cell r="AK14" t="str">
            <v>VINCZEOVÁ LAURA</v>
          </cell>
          <cell r="AL14" t="str">
            <v>JANKECHOVÁ BARBORA</v>
          </cell>
          <cell r="AM14" t="str">
            <v>BUGOVÁ JESSICA</v>
          </cell>
        </row>
        <row r="17">
          <cell r="C17">
            <v>3</v>
          </cell>
          <cell r="AD17">
            <v>0</v>
          </cell>
          <cell r="AE17" t="str">
            <v>kod</v>
          </cell>
          <cell r="AG17" t="str">
            <v>č.zapasu</v>
          </cell>
          <cell r="AH17" t="str">
            <v>čas</v>
          </cell>
          <cell r="AI17" t="str">
            <v>zápas</v>
          </cell>
          <cell r="AJ17" t="str">
            <v>stôl</v>
          </cell>
          <cell r="AK17" t="str">
            <v>meno</v>
          </cell>
          <cell r="AL17" t="str">
            <v>meno</v>
          </cell>
          <cell r="AM17" t="str">
            <v>rozhodca</v>
          </cell>
        </row>
        <row r="18">
          <cell r="C18" t="str">
            <v>MŽ</v>
          </cell>
          <cell r="AE18" t="str">
            <v>41031</v>
          </cell>
          <cell r="AF18" t="str">
            <v>C</v>
          </cell>
          <cell r="AG18">
            <v>7</v>
          </cell>
          <cell r="AI18" t="str">
            <v xml:space="preserve"> 1-3</v>
          </cell>
          <cell r="AK18" t="str">
            <v>WALLENFELSOVÁ ANETA</v>
          </cell>
          <cell r="AL18" t="str">
            <v>VANIŠOVÁ VANDA</v>
          </cell>
          <cell r="AM18" t="str">
            <v>NAGYOVÁ VERONIKA</v>
          </cell>
        </row>
        <row r="19">
          <cell r="AE19" t="str">
            <v>42031</v>
          </cell>
          <cell r="AF19" t="str">
            <v>C</v>
          </cell>
          <cell r="AG19">
            <v>9</v>
          </cell>
          <cell r="AI19" t="str">
            <v xml:space="preserve"> 1-2</v>
          </cell>
          <cell r="AK19" t="str">
            <v>WALLENFELSOVÁ ANETA</v>
          </cell>
          <cell r="AL19" t="str">
            <v>POLÁKOVÁ ALEXANDRA</v>
          </cell>
          <cell r="AM19" t="str">
            <v>VANIŠOVÁ VANDA</v>
          </cell>
        </row>
        <row r="20">
          <cell r="AE20" t="str">
            <v>43031</v>
          </cell>
          <cell r="AF20" t="str">
            <v>C</v>
          </cell>
          <cell r="AG20">
            <v>11</v>
          </cell>
          <cell r="AI20" t="str">
            <v xml:space="preserve"> 1-4</v>
          </cell>
          <cell r="AK20" t="str">
            <v>WALLENFELSOVÁ ANETA</v>
          </cell>
          <cell r="AL20" t="str">
            <v>NAGYOVÁ VERONIKA</v>
          </cell>
          <cell r="AM20" t="str">
            <v>VANIŠOVÁ VANDA</v>
          </cell>
        </row>
        <row r="23">
          <cell r="C23">
            <v>4</v>
          </cell>
          <cell r="AD23">
            <v>0</v>
          </cell>
          <cell r="AE23" t="str">
            <v>kod</v>
          </cell>
          <cell r="AG23" t="str">
            <v>č.zapasu</v>
          </cell>
          <cell r="AH23" t="str">
            <v>čas</v>
          </cell>
          <cell r="AI23" t="str">
            <v>zápas</v>
          </cell>
          <cell r="AJ23" t="str">
            <v>stôl</v>
          </cell>
          <cell r="AK23" t="str">
            <v>meno</v>
          </cell>
          <cell r="AL23" t="str">
            <v>meno</v>
          </cell>
          <cell r="AM23" t="str">
            <v>rozhodca</v>
          </cell>
        </row>
        <row r="24">
          <cell r="C24" t="str">
            <v>MŽ</v>
          </cell>
          <cell r="AE24" t="str">
            <v>41041</v>
          </cell>
          <cell r="AF24" t="str">
            <v>D</v>
          </cell>
          <cell r="AG24">
            <v>10</v>
          </cell>
          <cell r="AI24" t="str">
            <v xml:space="preserve"> 1-3</v>
          </cell>
          <cell r="AK24" t="str">
            <v>ŠINKAROVÁ MONIKA</v>
          </cell>
          <cell r="AL24" t="str">
            <v>STRAKOVÁ JANKA</v>
          </cell>
          <cell r="AM24" t="str">
            <v>POMŠÁROVÁ KATARÍNA</v>
          </cell>
        </row>
        <row r="25">
          <cell r="AE25" t="str">
            <v>42041</v>
          </cell>
          <cell r="AF25" t="str">
            <v>D</v>
          </cell>
          <cell r="AG25">
            <v>12</v>
          </cell>
          <cell r="AI25" t="str">
            <v xml:space="preserve"> 1-2</v>
          </cell>
          <cell r="AK25" t="str">
            <v>ŠINKAROVÁ MONIKA</v>
          </cell>
          <cell r="AL25" t="str">
            <v>ŠTETKOVÁ EMA</v>
          </cell>
          <cell r="AM25" t="str">
            <v>STRAKOVÁ JANKA</v>
          </cell>
        </row>
        <row r="26">
          <cell r="AE26" t="str">
            <v>43041</v>
          </cell>
          <cell r="AF26" t="str">
            <v>D</v>
          </cell>
          <cell r="AG26">
            <v>14</v>
          </cell>
          <cell r="AI26" t="str">
            <v xml:space="preserve"> 1-4</v>
          </cell>
          <cell r="AK26" t="str">
            <v>ŠINKAROVÁ MONIKA</v>
          </cell>
          <cell r="AL26" t="str">
            <v>POMŠÁROVÁ KATARÍNA</v>
          </cell>
          <cell r="AM26" t="str">
            <v>STRAKOVÁ JANKA</v>
          </cell>
        </row>
        <row r="29">
          <cell r="C29">
            <v>5</v>
          </cell>
          <cell r="AD29">
            <v>0</v>
          </cell>
          <cell r="AE29" t="str">
            <v>kod</v>
          </cell>
          <cell r="AG29" t="str">
            <v>č.zapasu</v>
          </cell>
          <cell r="AH29" t="str">
            <v>čas</v>
          </cell>
          <cell r="AI29" t="str">
            <v>zápas</v>
          </cell>
          <cell r="AJ29" t="str">
            <v>stôl</v>
          </cell>
          <cell r="AK29" t="str">
            <v>meno</v>
          </cell>
          <cell r="AL29" t="str">
            <v>meno</v>
          </cell>
          <cell r="AM29" t="str">
            <v>rozhodca</v>
          </cell>
        </row>
        <row r="30">
          <cell r="C30" t="str">
            <v>MŽ</v>
          </cell>
          <cell r="AE30" t="str">
            <v>41051</v>
          </cell>
          <cell r="AF30" t="str">
            <v>E</v>
          </cell>
          <cell r="AG30">
            <v>13</v>
          </cell>
          <cell r="AI30" t="str">
            <v xml:space="preserve"> 1-3</v>
          </cell>
          <cell r="AK30" t="str">
            <v>BILKOVIČOVÁ SÁRA</v>
          </cell>
          <cell r="AL30" t="str">
            <v>ČERMÁKOVÁ IVANA</v>
          </cell>
          <cell r="AM30" t="str">
            <v>POKORNÁ KAROLÍNA</v>
          </cell>
        </row>
        <row r="31">
          <cell r="AE31" t="str">
            <v>42051</v>
          </cell>
          <cell r="AF31" t="str">
            <v>E</v>
          </cell>
          <cell r="AG31">
            <v>15</v>
          </cell>
          <cell r="AI31" t="str">
            <v xml:space="preserve"> 1-2</v>
          </cell>
          <cell r="AK31" t="str">
            <v>BILKOVIČOVÁ SÁRA</v>
          </cell>
          <cell r="AL31" t="str">
            <v>ĎURANOVÁ DOROTA</v>
          </cell>
          <cell r="AM31" t="str">
            <v>ČERMÁKOVÁ IVANA</v>
          </cell>
        </row>
        <row r="32">
          <cell r="AE32" t="str">
            <v>43051</v>
          </cell>
          <cell r="AF32" t="str">
            <v>E</v>
          </cell>
          <cell r="AG32">
            <v>17</v>
          </cell>
          <cell r="AI32" t="str">
            <v xml:space="preserve"> 1-4</v>
          </cell>
          <cell r="AK32" t="str">
            <v>BILKOVIČOVÁ SÁRA</v>
          </cell>
          <cell r="AL32" t="str">
            <v>POKORNÁ KAROLÍNA</v>
          </cell>
          <cell r="AM32" t="str">
            <v>ČERMÁKOVÁ IVANA</v>
          </cell>
        </row>
        <row r="35">
          <cell r="C35">
            <v>6</v>
          </cell>
          <cell r="AD35">
            <v>0</v>
          </cell>
          <cell r="AE35" t="str">
            <v>kod</v>
          </cell>
          <cell r="AG35" t="str">
            <v>č.zapasu</v>
          </cell>
          <cell r="AH35" t="str">
            <v>čas</v>
          </cell>
          <cell r="AI35" t="str">
            <v>zápas</v>
          </cell>
          <cell r="AJ35" t="str">
            <v>stôl</v>
          </cell>
          <cell r="AK35" t="str">
            <v>meno</v>
          </cell>
          <cell r="AL35" t="str">
            <v>meno</v>
          </cell>
          <cell r="AM35" t="str">
            <v>rozhodca</v>
          </cell>
        </row>
        <row r="36">
          <cell r="C36" t="str">
            <v>MŽ</v>
          </cell>
          <cell r="AE36" t="str">
            <v>41061</v>
          </cell>
          <cell r="AF36" t="str">
            <v>F</v>
          </cell>
          <cell r="AG36">
            <v>16</v>
          </cell>
          <cell r="AI36" t="str">
            <v xml:space="preserve"> 1-3</v>
          </cell>
          <cell r="AK36" t="str">
            <v>MÜLLEROVÁ EMA</v>
          </cell>
          <cell r="AL36" t="str">
            <v>KUBJATKOVÁ ALICA</v>
          </cell>
          <cell r="AM36" t="str">
            <v>GARČÁKOVÁ KAROLÍNA</v>
          </cell>
        </row>
        <row r="37">
          <cell r="AE37" t="str">
            <v>42061</v>
          </cell>
          <cell r="AF37" t="str">
            <v>F</v>
          </cell>
          <cell r="AG37">
            <v>18</v>
          </cell>
          <cell r="AI37" t="str">
            <v xml:space="preserve"> 1-2</v>
          </cell>
          <cell r="AK37" t="str">
            <v>MÜLLEROVÁ EMA</v>
          </cell>
          <cell r="AL37" t="str">
            <v>KĽUCHOVÁ TERÉZIA</v>
          </cell>
          <cell r="AM37" t="str">
            <v>KUBJATKOVÁ ALICA</v>
          </cell>
        </row>
        <row r="38">
          <cell r="AE38" t="str">
            <v>43061</v>
          </cell>
          <cell r="AF38" t="str">
            <v>F</v>
          </cell>
          <cell r="AG38">
            <v>20</v>
          </cell>
          <cell r="AI38" t="str">
            <v xml:space="preserve"> 1-4</v>
          </cell>
          <cell r="AK38" t="str">
            <v>MÜLLEROVÁ EMA</v>
          </cell>
          <cell r="AL38" t="str">
            <v>GARČÁKOVÁ KAROLÍNA</v>
          </cell>
          <cell r="AM38" t="str">
            <v>KUBJATKOVÁ ALICA</v>
          </cell>
        </row>
        <row r="41">
          <cell r="C41">
            <v>7</v>
          </cell>
          <cell r="AD41">
            <v>0</v>
          </cell>
          <cell r="AE41" t="str">
            <v>kod</v>
          </cell>
          <cell r="AG41" t="str">
            <v>č.zapasu</v>
          </cell>
          <cell r="AH41" t="str">
            <v>čas</v>
          </cell>
          <cell r="AI41" t="str">
            <v>zápas</v>
          </cell>
          <cell r="AJ41" t="str">
            <v>stôl</v>
          </cell>
          <cell r="AK41" t="str">
            <v>meno</v>
          </cell>
          <cell r="AL41" t="str">
            <v>meno</v>
          </cell>
          <cell r="AM41" t="str">
            <v>rozhodca</v>
          </cell>
        </row>
        <row r="42">
          <cell r="C42" t="str">
            <v>MŽ</v>
          </cell>
          <cell r="AE42" t="str">
            <v>41071</v>
          </cell>
          <cell r="AF42" t="str">
            <v>G</v>
          </cell>
          <cell r="AG42">
            <v>19</v>
          </cell>
          <cell r="AI42" t="str">
            <v xml:space="preserve"> 1-3</v>
          </cell>
          <cell r="AK42" t="str">
            <v>IVANČÁKOVÁ SIMONA</v>
          </cell>
          <cell r="AL42" t="str">
            <v>SABOLOVÁ LAURA</v>
          </cell>
          <cell r="AM42" t="str">
            <v>FERENČÍKOVÁ SABÍNA</v>
          </cell>
        </row>
        <row r="43">
          <cell r="AE43" t="str">
            <v>42071</v>
          </cell>
          <cell r="AF43" t="str">
            <v>G</v>
          </cell>
          <cell r="AG43">
            <v>21</v>
          </cell>
          <cell r="AI43" t="str">
            <v xml:space="preserve"> 1-2</v>
          </cell>
          <cell r="AK43" t="str">
            <v>IVANČÁKOVÁ SIMONA</v>
          </cell>
          <cell r="AL43" t="str">
            <v>KRAJČIOVÁ VERONIKA</v>
          </cell>
          <cell r="AM43" t="str">
            <v>SABOLOVÁ LAURA</v>
          </cell>
        </row>
        <row r="44">
          <cell r="AE44" t="str">
            <v>43071</v>
          </cell>
          <cell r="AF44" t="str">
            <v>G</v>
          </cell>
          <cell r="AG44">
            <v>23</v>
          </cell>
          <cell r="AI44" t="str">
            <v xml:space="preserve"> 1-4</v>
          </cell>
          <cell r="AK44" t="str">
            <v>IVANČÁKOVÁ SIMONA</v>
          </cell>
          <cell r="AL44" t="str">
            <v>FERENČÍKOVÁ SABÍNA</v>
          </cell>
          <cell r="AM44" t="str">
            <v>SABOLOVÁ LAURA</v>
          </cell>
        </row>
        <row r="47">
          <cell r="C47">
            <v>8</v>
          </cell>
          <cell r="AD47">
            <v>0</v>
          </cell>
          <cell r="AE47" t="str">
            <v>kod</v>
          </cell>
          <cell r="AG47" t="str">
            <v>č.zapasu</v>
          </cell>
          <cell r="AH47" t="str">
            <v>čas</v>
          </cell>
          <cell r="AI47" t="str">
            <v>zápas</v>
          </cell>
          <cell r="AJ47" t="str">
            <v>stôl</v>
          </cell>
          <cell r="AK47" t="str">
            <v>meno</v>
          </cell>
          <cell r="AL47" t="str">
            <v>meno</v>
          </cell>
          <cell r="AM47" t="str">
            <v>rozhodca</v>
          </cell>
        </row>
        <row r="48">
          <cell r="C48" t="str">
            <v>MŽ</v>
          </cell>
          <cell r="AE48" t="str">
            <v>41081</v>
          </cell>
          <cell r="AF48" t="str">
            <v>H</v>
          </cell>
          <cell r="AG48">
            <v>22</v>
          </cell>
          <cell r="AI48" t="str">
            <v xml:space="preserve"> 1-3</v>
          </cell>
          <cell r="AK48" t="str">
            <v>DZIEWICZOVÁ LEA</v>
          </cell>
          <cell r="AL48" t="str">
            <v>KOVÁČOVÁ LENKA</v>
          </cell>
          <cell r="AM48" t="str">
            <v>DIKOVÁ BIANKA</v>
          </cell>
        </row>
        <row r="49">
          <cell r="AE49" t="str">
            <v>42081</v>
          </cell>
          <cell r="AF49" t="str">
            <v>H</v>
          </cell>
          <cell r="AG49">
            <v>24</v>
          </cell>
          <cell r="AI49" t="str">
            <v xml:space="preserve"> 1-2</v>
          </cell>
          <cell r="AK49" t="str">
            <v>DZIEWICZOVÁ LEA</v>
          </cell>
          <cell r="AL49" t="str">
            <v>HREHOVÁ VANESA</v>
          </cell>
          <cell r="AM49" t="str">
            <v>KOVÁČOVÁ LENKA</v>
          </cell>
        </row>
        <row r="50">
          <cell r="AE50" t="str">
            <v>43081</v>
          </cell>
          <cell r="AF50" t="str">
            <v>H</v>
          </cell>
          <cell r="AG50">
            <v>26</v>
          </cell>
          <cell r="AI50" t="str">
            <v xml:space="preserve"> 1-4</v>
          </cell>
          <cell r="AK50" t="str">
            <v>DZIEWICZOVÁ LEA</v>
          </cell>
          <cell r="AL50" t="str">
            <v>DIKOVÁ BIANKA</v>
          </cell>
          <cell r="AM50" t="str">
            <v>KOVÁČOVÁ LENKA</v>
          </cell>
        </row>
        <row r="53">
          <cell r="C53">
            <v>9</v>
          </cell>
          <cell r="AD53">
            <v>0</v>
          </cell>
          <cell r="AE53" t="str">
            <v>kod</v>
          </cell>
          <cell r="AG53" t="str">
            <v>č.zapasu</v>
          </cell>
          <cell r="AH53" t="str">
            <v>čas</v>
          </cell>
          <cell r="AI53" t="str">
            <v>zápas</v>
          </cell>
          <cell r="AJ53" t="str">
            <v>stôl</v>
          </cell>
          <cell r="AK53" t="str">
            <v>meno</v>
          </cell>
          <cell r="AL53" t="str">
            <v>meno</v>
          </cell>
          <cell r="AM53" t="str">
            <v>rozhodca</v>
          </cell>
        </row>
        <row r="54">
          <cell r="C54" t="str">
            <v>MŽ</v>
          </cell>
          <cell r="AE54" t="str">
            <v>41091</v>
          </cell>
          <cell r="AF54" t="str">
            <v>I</v>
          </cell>
          <cell r="AG54">
            <v>25</v>
          </cell>
          <cell r="AI54" t="str">
            <v xml:space="preserve"> 1-3</v>
          </cell>
          <cell r="AK54" t="str">
            <v>MAJERČÍKOVÁ LINDA</v>
          </cell>
          <cell r="AL54" t="str">
            <v>BOHÁČOVÁ SABÍNA</v>
          </cell>
          <cell r="AM54" t="str">
            <v>NAGYOVÁ LINDA</v>
          </cell>
        </row>
        <row r="55">
          <cell r="AE55" t="str">
            <v>42091</v>
          </cell>
          <cell r="AF55" t="str">
            <v>I</v>
          </cell>
          <cell r="AG55">
            <v>27</v>
          </cell>
          <cell r="AI55" t="str">
            <v xml:space="preserve"> 1-2</v>
          </cell>
          <cell r="AK55" t="str">
            <v>MAJERČÍKOVÁ LINDA</v>
          </cell>
          <cell r="AL55" t="str">
            <v>NÉMETHOVÁ NINA</v>
          </cell>
          <cell r="AM55" t="str">
            <v>BOHÁČOVÁ SABÍNA</v>
          </cell>
        </row>
        <row r="56">
          <cell r="AE56" t="str">
            <v>43091</v>
          </cell>
          <cell r="AF56" t="str">
            <v>I</v>
          </cell>
          <cell r="AG56">
            <v>29</v>
          </cell>
          <cell r="AI56" t="str">
            <v xml:space="preserve"> 1-4</v>
          </cell>
          <cell r="AK56" t="str">
            <v>MAJERČÍKOVÁ LINDA</v>
          </cell>
          <cell r="AL56" t="str">
            <v>NAGYOVÁ LINDA</v>
          </cell>
          <cell r="AM56" t="str">
            <v>BOHÁČOVÁ SABÍNA</v>
          </cell>
        </row>
        <row r="59">
          <cell r="C59" t="str">
            <v>X</v>
          </cell>
          <cell r="AD59" t="str">
            <v/>
          </cell>
          <cell r="AE59" t="str">
            <v>kod</v>
          </cell>
          <cell r="AG59" t="str">
            <v>č.zapasu</v>
          </cell>
          <cell r="AH59" t="str">
            <v>čas</v>
          </cell>
          <cell r="AI59" t="str">
            <v>zápas</v>
          </cell>
          <cell r="AJ59" t="str">
            <v>stôl</v>
          </cell>
          <cell r="AK59" t="str">
            <v>meno</v>
          </cell>
          <cell r="AL59" t="str">
            <v>meno</v>
          </cell>
          <cell r="AM59" t="str">
            <v>rozhodca</v>
          </cell>
        </row>
        <row r="60">
          <cell r="C60" t="str">
            <v>MŽ</v>
          </cell>
          <cell r="AE60" t="str">
            <v>41X1</v>
          </cell>
          <cell r="AF60" t="str">
            <v>X</v>
          </cell>
          <cell r="AG60">
            <v>0</v>
          </cell>
          <cell r="AI60" t="str">
            <v xml:space="preserve"> 1-3</v>
          </cell>
          <cell r="AK60" t="e">
            <v>#N/A</v>
          </cell>
          <cell r="AL60" t="e">
            <v>#N/A</v>
          </cell>
          <cell r="AM60" t="e">
            <v>#N/A</v>
          </cell>
        </row>
        <row r="61">
          <cell r="AE61" t="str">
            <v>42X1</v>
          </cell>
          <cell r="AF61" t="str">
            <v>X</v>
          </cell>
          <cell r="AG61">
            <v>0</v>
          </cell>
          <cell r="AI61" t="str">
            <v xml:space="preserve"> 1-2</v>
          </cell>
          <cell r="AK61" t="e">
            <v>#N/A</v>
          </cell>
          <cell r="AL61" t="e">
            <v>#N/A</v>
          </cell>
          <cell r="AM61" t="e">
            <v>#N/A</v>
          </cell>
        </row>
        <row r="62">
          <cell r="AE62" t="str">
            <v>43X1</v>
          </cell>
          <cell r="AF62" t="str">
            <v>X</v>
          </cell>
          <cell r="AG62">
            <v>0</v>
          </cell>
          <cell r="AI62" t="str">
            <v xml:space="preserve"> 1-4</v>
          </cell>
          <cell r="AK62" t="e">
            <v>#N/A</v>
          </cell>
          <cell r="AL62" t="e">
            <v>#N/A</v>
          </cell>
          <cell r="AM62" t="e">
            <v>#N/A</v>
          </cell>
        </row>
        <row r="65">
          <cell r="C65" t="str">
            <v>X</v>
          </cell>
          <cell r="AD65" t="str">
            <v/>
          </cell>
          <cell r="AE65" t="str">
            <v>kod</v>
          </cell>
          <cell r="AG65" t="str">
            <v>č.zapasu</v>
          </cell>
          <cell r="AH65" t="str">
            <v>čas</v>
          </cell>
          <cell r="AI65" t="str">
            <v>zápas</v>
          </cell>
          <cell r="AJ65" t="str">
            <v>stôl</v>
          </cell>
          <cell r="AK65" t="str">
            <v>meno</v>
          </cell>
          <cell r="AL65" t="str">
            <v>meno</v>
          </cell>
          <cell r="AM65" t="str">
            <v>rozhodca</v>
          </cell>
        </row>
        <row r="66">
          <cell r="C66" t="str">
            <v>MŽ</v>
          </cell>
          <cell r="AE66" t="str">
            <v>41X1</v>
          </cell>
          <cell r="AF66" t="str">
            <v>X</v>
          </cell>
          <cell r="AG66">
            <v>0</v>
          </cell>
          <cell r="AI66" t="str">
            <v xml:space="preserve"> 1-3</v>
          </cell>
          <cell r="AK66" t="e">
            <v>#N/A</v>
          </cell>
          <cell r="AL66" t="e">
            <v>#N/A</v>
          </cell>
          <cell r="AM66" t="e">
            <v>#N/A</v>
          </cell>
        </row>
        <row r="67">
          <cell r="AE67" t="str">
            <v>42X1</v>
          </cell>
          <cell r="AF67" t="str">
            <v>X</v>
          </cell>
          <cell r="AG67">
            <v>0</v>
          </cell>
          <cell r="AI67" t="str">
            <v xml:space="preserve"> 1-2</v>
          </cell>
          <cell r="AK67" t="e">
            <v>#N/A</v>
          </cell>
          <cell r="AL67" t="e">
            <v>#N/A</v>
          </cell>
          <cell r="AM67" t="e">
            <v>#N/A</v>
          </cell>
        </row>
        <row r="68">
          <cell r="AE68" t="str">
            <v>43X1</v>
          </cell>
          <cell r="AF68" t="str">
            <v>X</v>
          </cell>
          <cell r="AG68">
            <v>0</v>
          </cell>
          <cell r="AI68" t="str">
            <v xml:space="preserve"> 1-4</v>
          </cell>
          <cell r="AK68" t="e">
            <v>#N/A</v>
          </cell>
          <cell r="AL68" t="e">
            <v>#N/A</v>
          </cell>
          <cell r="AM68" t="e">
            <v>#N/A</v>
          </cell>
        </row>
        <row r="71">
          <cell r="C71" t="str">
            <v>X</v>
          </cell>
          <cell r="AD71" t="str">
            <v/>
          </cell>
          <cell r="AE71" t="str">
            <v>kod</v>
          </cell>
          <cell r="AG71" t="str">
            <v>č.zapasu</v>
          </cell>
          <cell r="AH71" t="str">
            <v>čas</v>
          </cell>
          <cell r="AI71" t="str">
            <v>zápas</v>
          </cell>
          <cell r="AJ71" t="str">
            <v>stôl</v>
          </cell>
          <cell r="AK71" t="str">
            <v>meno</v>
          </cell>
          <cell r="AL71" t="str">
            <v>meno</v>
          </cell>
          <cell r="AM71" t="str">
            <v>rozhodca</v>
          </cell>
        </row>
        <row r="72">
          <cell r="C72" t="str">
            <v>MŽ</v>
          </cell>
          <cell r="AE72" t="str">
            <v>41X1</v>
          </cell>
          <cell r="AF72" t="str">
            <v>X</v>
          </cell>
          <cell r="AG72">
            <v>0</v>
          </cell>
          <cell r="AI72" t="str">
            <v xml:space="preserve"> 1-3</v>
          </cell>
          <cell r="AK72" t="e">
            <v>#N/A</v>
          </cell>
          <cell r="AL72" t="e">
            <v>#N/A</v>
          </cell>
          <cell r="AM72" t="e">
            <v>#N/A</v>
          </cell>
        </row>
        <row r="73">
          <cell r="AE73" t="str">
            <v>42X1</v>
          </cell>
          <cell r="AF73" t="str">
            <v>X</v>
          </cell>
          <cell r="AG73">
            <v>0</v>
          </cell>
          <cell r="AI73" t="str">
            <v xml:space="preserve"> 1-2</v>
          </cell>
          <cell r="AK73" t="e">
            <v>#N/A</v>
          </cell>
          <cell r="AL73" t="e">
            <v>#N/A</v>
          </cell>
          <cell r="AM73" t="e">
            <v>#N/A</v>
          </cell>
        </row>
        <row r="74">
          <cell r="AE74" t="str">
            <v>43X1</v>
          </cell>
          <cell r="AF74" t="str">
            <v>X</v>
          </cell>
          <cell r="AG74">
            <v>0</v>
          </cell>
          <cell r="AI74" t="str">
            <v xml:space="preserve"> 1-4</v>
          </cell>
          <cell r="AK74" t="e">
            <v>#N/A</v>
          </cell>
          <cell r="AL74" t="e">
            <v>#N/A</v>
          </cell>
          <cell r="AM74" t="e">
            <v>#N/A</v>
          </cell>
        </row>
        <row r="77">
          <cell r="C77" t="str">
            <v>X</v>
          </cell>
          <cell r="AD77" t="str">
            <v/>
          </cell>
          <cell r="AE77" t="str">
            <v>kod</v>
          </cell>
          <cell r="AG77" t="str">
            <v>č.zapasu</v>
          </cell>
          <cell r="AH77" t="str">
            <v>čas</v>
          </cell>
          <cell r="AI77" t="str">
            <v>zápas</v>
          </cell>
          <cell r="AJ77" t="str">
            <v>stôl</v>
          </cell>
          <cell r="AK77" t="str">
            <v>meno</v>
          </cell>
          <cell r="AL77" t="str">
            <v>meno</v>
          </cell>
          <cell r="AM77" t="str">
            <v>rozhodca</v>
          </cell>
        </row>
        <row r="78">
          <cell r="C78" t="str">
            <v>MŽ</v>
          </cell>
          <cell r="AE78" t="str">
            <v>41X1</v>
          </cell>
          <cell r="AF78" t="str">
            <v>X</v>
          </cell>
          <cell r="AG78">
            <v>0</v>
          </cell>
          <cell r="AI78" t="str">
            <v xml:space="preserve"> 1-3</v>
          </cell>
          <cell r="AK78" t="e">
            <v>#N/A</v>
          </cell>
          <cell r="AL78" t="e">
            <v>#N/A</v>
          </cell>
          <cell r="AM78" t="e">
            <v>#N/A</v>
          </cell>
        </row>
        <row r="79">
          <cell r="AE79" t="str">
            <v>42X1</v>
          </cell>
          <cell r="AF79" t="str">
            <v>X</v>
          </cell>
          <cell r="AG79">
            <v>0</v>
          </cell>
          <cell r="AI79" t="str">
            <v xml:space="preserve"> 1-2</v>
          </cell>
          <cell r="AK79" t="e">
            <v>#N/A</v>
          </cell>
          <cell r="AL79" t="e">
            <v>#N/A</v>
          </cell>
          <cell r="AM79" t="e">
            <v>#N/A</v>
          </cell>
        </row>
        <row r="80">
          <cell r="AE80" t="str">
            <v>43X1</v>
          </cell>
          <cell r="AF80" t="str">
            <v>X</v>
          </cell>
          <cell r="AG80">
            <v>0</v>
          </cell>
          <cell r="AI80" t="str">
            <v xml:space="preserve"> 1-4</v>
          </cell>
          <cell r="AK80" t="e">
            <v>#N/A</v>
          </cell>
          <cell r="AL80" t="e">
            <v>#N/A</v>
          </cell>
          <cell r="AM80" t="e">
            <v>#N/A</v>
          </cell>
        </row>
        <row r="83">
          <cell r="C83" t="str">
            <v>X</v>
          </cell>
          <cell r="AD83" t="str">
            <v/>
          </cell>
          <cell r="AE83" t="str">
            <v>kod</v>
          </cell>
          <cell r="AG83" t="str">
            <v>č.zapasu</v>
          </cell>
          <cell r="AH83" t="str">
            <v>čas</v>
          </cell>
          <cell r="AI83" t="str">
            <v>zápas</v>
          </cell>
          <cell r="AJ83" t="str">
            <v>stôl</v>
          </cell>
          <cell r="AK83" t="str">
            <v>meno</v>
          </cell>
          <cell r="AL83" t="str">
            <v>meno</v>
          </cell>
          <cell r="AM83" t="str">
            <v>rozhodca</v>
          </cell>
        </row>
        <row r="84">
          <cell r="C84" t="str">
            <v>MŽ</v>
          </cell>
          <cell r="AE84" t="str">
            <v>41X1</v>
          </cell>
          <cell r="AF84" t="str">
            <v>X</v>
          </cell>
          <cell r="AG84">
            <v>0</v>
          </cell>
          <cell r="AI84" t="str">
            <v xml:space="preserve"> 1-3</v>
          </cell>
          <cell r="AK84" t="e">
            <v>#N/A</v>
          </cell>
          <cell r="AL84" t="e">
            <v>#N/A</v>
          </cell>
          <cell r="AM84" t="e">
            <v>#N/A</v>
          </cell>
        </row>
        <row r="85">
          <cell r="AE85" t="str">
            <v>42X1</v>
          </cell>
          <cell r="AF85" t="str">
            <v>X</v>
          </cell>
          <cell r="AG85">
            <v>0</v>
          </cell>
          <cell r="AI85" t="str">
            <v xml:space="preserve"> 1-2</v>
          </cell>
          <cell r="AK85" t="e">
            <v>#N/A</v>
          </cell>
          <cell r="AL85" t="e">
            <v>#N/A</v>
          </cell>
          <cell r="AM85" t="e">
            <v>#N/A</v>
          </cell>
        </row>
        <row r="86">
          <cell r="AE86" t="str">
            <v>43X1</v>
          </cell>
          <cell r="AF86" t="str">
            <v>X</v>
          </cell>
          <cell r="AG86">
            <v>0</v>
          </cell>
          <cell r="AI86" t="str">
            <v xml:space="preserve"> 1-4</v>
          </cell>
          <cell r="AK86" t="e">
            <v>#N/A</v>
          </cell>
          <cell r="AL86" t="e">
            <v>#N/A</v>
          </cell>
          <cell r="AM86" t="e">
            <v>#N/A</v>
          </cell>
        </row>
        <row r="89">
          <cell r="C89" t="str">
            <v>X</v>
          </cell>
          <cell r="AD89" t="str">
            <v/>
          </cell>
          <cell r="AE89" t="str">
            <v>kod</v>
          </cell>
          <cell r="AG89" t="str">
            <v>č.zapasu</v>
          </cell>
          <cell r="AH89" t="str">
            <v>čas</v>
          </cell>
          <cell r="AI89" t="str">
            <v>zápas</v>
          </cell>
          <cell r="AJ89" t="str">
            <v>stôl</v>
          </cell>
          <cell r="AK89" t="str">
            <v>meno</v>
          </cell>
          <cell r="AL89" t="str">
            <v>meno</v>
          </cell>
          <cell r="AM89" t="str">
            <v>rozhodca</v>
          </cell>
        </row>
        <row r="90">
          <cell r="C90" t="str">
            <v>MŽ</v>
          </cell>
          <cell r="AE90" t="str">
            <v>41X1</v>
          </cell>
          <cell r="AF90" t="str">
            <v>X</v>
          </cell>
          <cell r="AG90">
            <v>0</v>
          </cell>
          <cell r="AI90" t="str">
            <v xml:space="preserve"> 1-3</v>
          </cell>
          <cell r="AK90" t="e">
            <v>#N/A</v>
          </cell>
          <cell r="AL90" t="e">
            <v>#N/A</v>
          </cell>
          <cell r="AM90" t="e">
            <v>#N/A</v>
          </cell>
        </row>
        <row r="91">
          <cell r="AE91" t="str">
            <v>42X1</v>
          </cell>
          <cell r="AF91" t="str">
            <v>X</v>
          </cell>
          <cell r="AG91">
            <v>0</v>
          </cell>
          <cell r="AI91" t="str">
            <v xml:space="preserve"> 1-2</v>
          </cell>
          <cell r="AK91" t="e">
            <v>#N/A</v>
          </cell>
          <cell r="AL91" t="e">
            <v>#N/A</v>
          </cell>
          <cell r="AM91" t="e">
            <v>#N/A</v>
          </cell>
        </row>
        <row r="92">
          <cell r="AE92" t="str">
            <v>43X1</v>
          </cell>
          <cell r="AF92" t="str">
            <v>X</v>
          </cell>
          <cell r="AG92">
            <v>0</v>
          </cell>
          <cell r="AI92" t="str">
            <v xml:space="preserve"> 1-4</v>
          </cell>
          <cell r="AK92" t="e">
            <v>#N/A</v>
          </cell>
          <cell r="AL92" t="e">
            <v>#N/A</v>
          </cell>
          <cell r="AM92" t="e">
            <v>#N/A</v>
          </cell>
        </row>
        <row r="95">
          <cell r="C95" t="str">
            <v>X</v>
          </cell>
          <cell r="AD95" t="str">
            <v/>
          </cell>
          <cell r="AE95" t="str">
            <v>kod</v>
          </cell>
          <cell r="AG95" t="str">
            <v>č.zapasu</v>
          </cell>
          <cell r="AH95" t="str">
            <v>čas</v>
          </cell>
          <cell r="AI95" t="str">
            <v>zápas</v>
          </cell>
          <cell r="AJ95" t="str">
            <v>stôl</v>
          </cell>
          <cell r="AK95" t="str">
            <v>meno</v>
          </cell>
          <cell r="AL95" t="str">
            <v>meno</v>
          </cell>
          <cell r="AM95" t="str">
            <v>rozhodca</v>
          </cell>
        </row>
        <row r="96">
          <cell r="C96" t="str">
            <v>MŽ</v>
          </cell>
          <cell r="AE96" t="str">
            <v>41X1</v>
          </cell>
          <cell r="AF96" t="str">
            <v>X</v>
          </cell>
          <cell r="AG96">
            <v>0</v>
          </cell>
          <cell r="AI96" t="str">
            <v xml:space="preserve"> 1-3</v>
          </cell>
          <cell r="AK96" t="e">
            <v>#N/A</v>
          </cell>
          <cell r="AL96" t="e">
            <v>#N/A</v>
          </cell>
          <cell r="AM96" t="e">
            <v>#N/A</v>
          </cell>
        </row>
        <row r="97">
          <cell r="AE97" t="str">
            <v>42X1</v>
          </cell>
          <cell r="AF97" t="str">
            <v>X</v>
          </cell>
          <cell r="AG97">
            <v>0</v>
          </cell>
          <cell r="AI97" t="str">
            <v xml:space="preserve"> 1-2</v>
          </cell>
          <cell r="AK97" t="e">
            <v>#N/A</v>
          </cell>
          <cell r="AL97" t="e">
            <v>#N/A</v>
          </cell>
          <cell r="AM97" t="e">
            <v>#N/A</v>
          </cell>
        </row>
        <row r="98">
          <cell r="AE98" t="str">
            <v>43X1</v>
          </cell>
          <cell r="AF98" t="str">
            <v>X</v>
          </cell>
          <cell r="AG98">
            <v>0</v>
          </cell>
          <cell r="AI98" t="str">
            <v xml:space="preserve"> 1-4</v>
          </cell>
          <cell r="AK98" t="e">
            <v>#N/A</v>
          </cell>
          <cell r="AL98" t="e">
            <v>#N/A</v>
          </cell>
          <cell r="AM98" t="e">
            <v>#N/A</v>
          </cell>
        </row>
        <row r="101">
          <cell r="C101" t="str">
            <v>X</v>
          </cell>
          <cell r="AD101" t="str">
            <v/>
          </cell>
          <cell r="AE101" t="str">
            <v>kod</v>
          </cell>
          <cell r="AG101" t="str">
            <v>č.zapasu</v>
          </cell>
          <cell r="AH101" t="str">
            <v>čas</v>
          </cell>
          <cell r="AI101" t="str">
            <v>zápas</v>
          </cell>
          <cell r="AJ101" t="str">
            <v>stôl</v>
          </cell>
          <cell r="AK101" t="str">
            <v>meno</v>
          </cell>
          <cell r="AL101" t="str">
            <v>meno</v>
          </cell>
          <cell r="AM101" t="str">
            <v>rozhodca</v>
          </cell>
        </row>
        <row r="102">
          <cell r="C102" t="str">
            <v>MŽ</v>
          </cell>
          <cell r="AE102" t="str">
            <v>41X1</v>
          </cell>
          <cell r="AF102" t="str">
            <v>X</v>
          </cell>
          <cell r="AG102">
            <v>0</v>
          </cell>
          <cell r="AI102" t="str">
            <v xml:space="preserve"> 1-3</v>
          </cell>
          <cell r="AK102" t="e">
            <v>#N/A</v>
          </cell>
          <cell r="AL102" t="e">
            <v>#N/A</v>
          </cell>
          <cell r="AM102" t="e">
            <v>#N/A</v>
          </cell>
        </row>
        <row r="103">
          <cell r="AE103" t="str">
            <v>42X1</v>
          </cell>
          <cell r="AF103" t="str">
            <v>X</v>
          </cell>
          <cell r="AG103">
            <v>0</v>
          </cell>
          <cell r="AI103" t="str">
            <v xml:space="preserve"> 1-2</v>
          </cell>
          <cell r="AK103" t="e">
            <v>#N/A</v>
          </cell>
          <cell r="AL103" t="e">
            <v>#N/A</v>
          </cell>
          <cell r="AM103" t="e">
            <v>#N/A</v>
          </cell>
        </row>
        <row r="104">
          <cell r="AE104" t="str">
            <v>43X1</v>
          </cell>
          <cell r="AF104" t="str">
            <v>X</v>
          </cell>
          <cell r="AG104">
            <v>0</v>
          </cell>
          <cell r="AI104" t="str">
            <v xml:space="preserve"> 1-4</v>
          </cell>
          <cell r="AK104" t="e">
            <v>#N/A</v>
          </cell>
          <cell r="AL104" t="e">
            <v>#N/A</v>
          </cell>
          <cell r="AM104" t="e">
            <v>#N/A</v>
          </cell>
        </row>
        <row r="107">
          <cell r="C107" t="str">
            <v>X</v>
          </cell>
          <cell r="AD107" t="str">
            <v/>
          </cell>
          <cell r="AE107" t="str">
            <v>kod</v>
          </cell>
          <cell r="AG107" t="str">
            <v>č.zapasu</v>
          </cell>
          <cell r="AH107" t="str">
            <v>čas</v>
          </cell>
          <cell r="AI107" t="str">
            <v>zápas</v>
          </cell>
          <cell r="AJ107" t="str">
            <v>stôl</v>
          </cell>
          <cell r="AK107" t="str">
            <v>meno</v>
          </cell>
          <cell r="AL107" t="str">
            <v>meno</v>
          </cell>
          <cell r="AM107" t="str">
            <v>rozhodca</v>
          </cell>
        </row>
        <row r="108">
          <cell r="C108" t="str">
            <v>MŽ</v>
          </cell>
          <cell r="AE108" t="str">
            <v>41X1</v>
          </cell>
          <cell r="AF108" t="str">
            <v>X</v>
          </cell>
          <cell r="AG108">
            <v>0</v>
          </cell>
          <cell r="AI108" t="str">
            <v xml:space="preserve"> 1-3</v>
          </cell>
          <cell r="AK108" t="e">
            <v>#N/A</v>
          </cell>
          <cell r="AL108" t="e">
            <v>#N/A</v>
          </cell>
          <cell r="AM108" t="e">
            <v>#N/A</v>
          </cell>
        </row>
        <row r="109">
          <cell r="AE109" t="str">
            <v>42X1</v>
          </cell>
          <cell r="AF109" t="str">
            <v>X</v>
          </cell>
          <cell r="AG109">
            <v>0</v>
          </cell>
          <cell r="AI109" t="str">
            <v xml:space="preserve"> 1-2</v>
          </cell>
          <cell r="AK109" t="e">
            <v>#N/A</v>
          </cell>
          <cell r="AL109" t="e">
            <v>#N/A</v>
          </cell>
          <cell r="AM109" t="e">
            <v>#N/A</v>
          </cell>
        </row>
        <row r="110">
          <cell r="AE110" t="str">
            <v>43X1</v>
          </cell>
          <cell r="AF110" t="str">
            <v>X</v>
          </cell>
          <cell r="AG110">
            <v>0</v>
          </cell>
          <cell r="AI110" t="str">
            <v xml:space="preserve"> 1-4</v>
          </cell>
          <cell r="AK110" t="e">
            <v>#N/A</v>
          </cell>
          <cell r="AL110" t="e">
            <v>#N/A</v>
          </cell>
          <cell r="AM110" t="e">
            <v>#N/A</v>
          </cell>
        </row>
        <row r="113">
          <cell r="C113" t="str">
            <v>X</v>
          </cell>
          <cell r="AD113" t="str">
            <v/>
          </cell>
          <cell r="AE113" t="str">
            <v>kod</v>
          </cell>
          <cell r="AG113" t="str">
            <v>č.zapasu</v>
          </cell>
          <cell r="AH113" t="str">
            <v>čas</v>
          </cell>
          <cell r="AI113" t="str">
            <v>zápas</v>
          </cell>
          <cell r="AJ113" t="str">
            <v>stôl</v>
          </cell>
          <cell r="AK113" t="str">
            <v>meno</v>
          </cell>
          <cell r="AL113" t="str">
            <v>meno</v>
          </cell>
          <cell r="AM113" t="str">
            <v>rozhodca</v>
          </cell>
        </row>
        <row r="114">
          <cell r="C114" t="str">
            <v>MŽ</v>
          </cell>
          <cell r="AE114" t="str">
            <v>41X1</v>
          </cell>
          <cell r="AF114" t="str">
            <v>X</v>
          </cell>
          <cell r="AG114">
            <v>0</v>
          </cell>
          <cell r="AI114" t="str">
            <v xml:space="preserve"> 1-3</v>
          </cell>
          <cell r="AK114" t="e">
            <v>#N/A</v>
          </cell>
          <cell r="AL114" t="e">
            <v>#N/A</v>
          </cell>
          <cell r="AM114" t="e">
            <v>#N/A</v>
          </cell>
        </row>
        <row r="115">
          <cell r="AE115" t="str">
            <v>42X1</v>
          </cell>
          <cell r="AF115" t="str">
            <v>X</v>
          </cell>
          <cell r="AG115">
            <v>0</v>
          </cell>
          <cell r="AI115" t="str">
            <v xml:space="preserve"> 1-2</v>
          </cell>
          <cell r="AK115" t="e">
            <v>#N/A</v>
          </cell>
          <cell r="AL115" t="e">
            <v>#N/A</v>
          </cell>
          <cell r="AM115" t="e">
            <v>#N/A</v>
          </cell>
        </row>
        <row r="116">
          <cell r="AE116" t="str">
            <v>43X1</v>
          </cell>
          <cell r="AF116" t="str">
            <v>X</v>
          </cell>
          <cell r="AG116">
            <v>0</v>
          </cell>
          <cell r="AI116" t="str">
            <v xml:space="preserve"> 1-4</v>
          </cell>
          <cell r="AK116" t="e">
            <v>#N/A</v>
          </cell>
          <cell r="AL116" t="e">
            <v>#N/A</v>
          </cell>
          <cell r="AM116" t="e">
            <v>#N/A</v>
          </cell>
        </row>
        <row r="119">
          <cell r="C119" t="str">
            <v>X</v>
          </cell>
          <cell r="AD119" t="str">
            <v/>
          </cell>
          <cell r="AE119" t="str">
            <v>kod</v>
          </cell>
          <cell r="AG119" t="str">
            <v>č.zapasu</v>
          </cell>
          <cell r="AH119" t="str">
            <v>čas</v>
          </cell>
          <cell r="AI119" t="str">
            <v>zápas</v>
          </cell>
          <cell r="AJ119" t="str">
            <v>stôl</v>
          </cell>
          <cell r="AK119" t="str">
            <v>meno</v>
          </cell>
          <cell r="AL119" t="str">
            <v>meno</v>
          </cell>
          <cell r="AM119" t="str">
            <v>rozhodca</v>
          </cell>
        </row>
        <row r="120">
          <cell r="C120" t="str">
            <v>MŽ</v>
          </cell>
          <cell r="AE120" t="str">
            <v>41X1</v>
          </cell>
          <cell r="AF120" t="str">
            <v>X</v>
          </cell>
          <cell r="AG120">
            <v>0</v>
          </cell>
          <cell r="AI120" t="str">
            <v xml:space="preserve"> 1-3</v>
          </cell>
          <cell r="AK120" t="e">
            <v>#N/A</v>
          </cell>
          <cell r="AL120" t="e">
            <v>#N/A</v>
          </cell>
          <cell r="AM120" t="e">
            <v>#N/A</v>
          </cell>
        </row>
        <row r="121">
          <cell r="AE121" t="str">
            <v>42X1</v>
          </cell>
          <cell r="AF121" t="str">
            <v>X</v>
          </cell>
          <cell r="AG121">
            <v>0</v>
          </cell>
          <cell r="AI121" t="str">
            <v xml:space="preserve"> 1-2</v>
          </cell>
          <cell r="AK121" t="e">
            <v>#N/A</v>
          </cell>
          <cell r="AL121" t="e">
            <v>#N/A</v>
          </cell>
          <cell r="AM121" t="e">
            <v>#N/A</v>
          </cell>
        </row>
        <row r="122">
          <cell r="AE122" t="str">
            <v>43X1</v>
          </cell>
          <cell r="AF122" t="str">
            <v>X</v>
          </cell>
          <cell r="AG122">
            <v>0</v>
          </cell>
          <cell r="AI122" t="str">
            <v xml:space="preserve"> 1-4</v>
          </cell>
          <cell r="AK122" t="e">
            <v>#N/A</v>
          </cell>
          <cell r="AL122" t="e">
            <v>#N/A</v>
          </cell>
          <cell r="AM122" t="e">
            <v>#N/A</v>
          </cell>
        </row>
        <row r="125">
          <cell r="C125" t="str">
            <v>X</v>
          </cell>
          <cell r="AD125" t="str">
            <v/>
          </cell>
          <cell r="AE125" t="str">
            <v>kod</v>
          </cell>
          <cell r="AG125" t="str">
            <v>č.zapasu</v>
          </cell>
          <cell r="AH125" t="str">
            <v>čas</v>
          </cell>
          <cell r="AI125" t="str">
            <v>zápas</v>
          </cell>
          <cell r="AJ125" t="str">
            <v>stôl</v>
          </cell>
          <cell r="AK125" t="str">
            <v>meno</v>
          </cell>
          <cell r="AL125" t="str">
            <v>meno</v>
          </cell>
          <cell r="AM125" t="str">
            <v>rozhodca</v>
          </cell>
        </row>
        <row r="126">
          <cell r="C126" t="str">
            <v>MŽ</v>
          </cell>
          <cell r="AE126" t="str">
            <v>41X1</v>
          </cell>
          <cell r="AF126" t="str">
            <v>X</v>
          </cell>
          <cell r="AG126">
            <v>0</v>
          </cell>
          <cell r="AI126" t="str">
            <v xml:space="preserve"> 1-3</v>
          </cell>
          <cell r="AK126" t="e">
            <v>#N/A</v>
          </cell>
          <cell r="AL126" t="e">
            <v>#N/A</v>
          </cell>
          <cell r="AM126" t="e">
            <v>#N/A</v>
          </cell>
        </row>
        <row r="127">
          <cell r="AE127" t="str">
            <v>42X1</v>
          </cell>
          <cell r="AF127" t="str">
            <v>X</v>
          </cell>
          <cell r="AG127">
            <v>0</v>
          </cell>
          <cell r="AI127" t="str">
            <v xml:space="preserve"> 1-2</v>
          </cell>
          <cell r="AK127" t="e">
            <v>#N/A</v>
          </cell>
          <cell r="AL127" t="e">
            <v>#N/A</v>
          </cell>
          <cell r="AM127" t="e">
            <v>#N/A</v>
          </cell>
        </row>
        <row r="128">
          <cell r="AE128" t="str">
            <v>43X1</v>
          </cell>
          <cell r="AF128" t="str">
            <v>X</v>
          </cell>
          <cell r="AG128">
            <v>0</v>
          </cell>
          <cell r="AI128" t="str">
            <v xml:space="preserve"> 1-4</v>
          </cell>
          <cell r="AK128" t="e">
            <v>#N/A</v>
          </cell>
          <cell r="AL128" t="e">
            <v>#N/A</v>
          </cell>
          <cell r="AM128" t="e">
            <v>#N/A</v>
          </cell>
        </row>
        <row r="131">
          <cell r="C131" t="str">
            <v>X</v>
          </cell>
          <cell r="AD131" t="str">
            <v/>
          </cell>
          <cell r="AE131" t="str">
            <v>kod</v>
          </cell>
          <cell r="AG131" t="str">
            <v>č.zapasu</v>
          </cell>
          <cell r="AH131" t="str">
            <v>čas</v>
          </cell>
          <cell r="AI131" t="str">
            <v>zápas</v>
          </cell>
          <cell r="AJ131" t="str">
            <v>stôl</v>
          </cell>
          <cell r="AK131" t="str">
            <v>meno</v>
          </cell>
          <cell r="AL131" t="str">
            <v>meno</v>
          </cell>
          <cell r="AM131" t="str">
            <v>rozhodca</v>
          </cell>
        </row>
        <row r="132">
          <cell r="C132" t="str">
            <v>MŽ</v>
          </cell>
          <cell r="AE132" t="str">
            <v>41X1</v>
          </cell>
          <cell r="AF132" t="str">
            <v>X</v>
          </cell>
          <cell r="AG132">
            <v>0</v>
          </cell>
          <cell r="AI132" t="str">
            <v xml:space="preserve"> 1-3</v>
          </cell>
          <cell r="AK132" t="e">
            <v>#N/A</v>
          </cell>
          <cell r="AL132" t="e">
            <v>#N/A</v>
          </cell>
          <cell r="AM132" t="e">
            <v>#N/A</v>
          </cell>
        </row>
        <row r="133">
          <cell r="AE133" t="str">
            <v>42X1</v>
          </cell>
          <cell r="AF133" t="str">
            <v>X</v>
          </cell>
          <cell r="AG133">
            <v>0</v>
          </cell>
          <cell r="AI133" t="str">
            <v xml:space="preserve"> 1-2</v>
          </cell>
          <cell r="AK133" t="e">
            <v>#N/A</v>
          </cell>
          <cell r="AL133" t="e">
            <v>#N/A</v>
          </cell>
          <cell r="AM133" t="e">
            <v>#N/A</v>
          </cell>
        </row>
        <row r="134">
          <cell r="AE134" t="str">
            <v>43X1</v>
          </cell>
          <cell r="AF134" t="str">
            <v>X</v>
          </cell>
          <cell r="AG134">
            <v>0</v>
          </cell>
          <cell r="AI134" t="str">
            <v xml:space="preserve"> 1-4</v>
          </cell>
          <cell r="AK134" t="e">
            <v>#N/A</v>
          </cell>
          <cell r="AL134" t="e">
            <v>#N/A</v>
          </cell>
          <cell r="AM134" t="e">
            <v>#N/A</v>
          </cell>
        </row>
        <row r="137">
          <cell r="C137" t="str">
            <v>X</v>
          </cell>
          <cell r="AD137" t="str">
            <v/>
          </cell>
          <cell r="AE137" t="str">
            <v>kod</v>
          </cell>
          <cell r="AG137" t="str">
            <v>č.zapasu</v>
          </cell>
          <cell r="AH137" t="str">
            <v>čas</v>
          </cell>
          <cell r="AI137" t="str">
            <v>zápas</v>
          </cell>
          <cell r="AJ137" t="str">
            <v>stôl</v>
          </cell>
          <cell r="AK137" t="str">
            <v>meno</v>
          </cell>
          <cell r="AL137" t="str">
            <v>meno</v>
          </cell>
          <cell r="AM137" t="str">
            <v>rozhodca</v>
          </cell>
        </row>
        <row r="138">
          <cell r="C138" t="str">
            <v>MŽ</v>
          </cell>
          <cell r="AE138" t="str">
            <v>41X1</v>
          </cell>
          <cell r="AF138" t="str">
            <v>X</v>
          </cell>
          <cell r="AG138">
            <v>0</v>
          </cell>
          <cell r="AI138" t="str">
            <v xml:space="preserve"> 1-3</v>
          </cell>
          <cell r="AK138" t="e">
            <v>#N/A</v>
          </cell>
          <cell r="AL138" t="e">
            <v>#N/A</v>
          </cell>
          <cell r="AM138" t="e">
            <v>#N/A</v>
          </cell>
        </row>
        <row r="139">
          <cell r="AE139" t="str">
            <v>42X1</v>
          </cell>
          <cell r="AF139" t="str">
            <v>X</v>
          </cell>
          <cell r="AG139">
            <v>0</v>
          </cell>
          <cell r="AI139" t="str">
            <v xml:space="preserve"> 1-2</v>
          </cell>
          <cell r="AK139" t="e">
            <v>#N/A</v>
          </cell>
          <cell r="AL139" t="e">
            <v>#N/A</v>
          </cell>
          <cell r="AM139" t="e">
            <v>#N/A</v>
          </cell>
        </row>
        <row r="140">
          <cell r="AE140" t="str">
            <v>43X1</v>
          </cell>
          <cell r="AF140" t="str">
            <v>X</v>
          </cell>
          <cell r="AG140">
            <v>0</v>
          </cell>
          <cell r="AI140" t="str">
            <v xml:space="preserve"> 1-4</v>
          </cell>
          <cell r="AK140" t="e">
            <v>#N/A</v>
          </cell>
          <cell r="AL140" t="e">
            <v>#N/A</v>
          </cell>
          <cell r="AM140" t="e">
            <v>#N/A</v>
          </cell>
        </row>
        <row r="143">
          <cell r="C143" t="str">
            <v>X</v>
          </cell>
          <cell r="AD143" t="str">
            <v/>
          </cell>
          <cell r="AE143" t="str">
            <v>kod</v>
          </cell>
          <cell r="AG143" t="str">
            <v>č.zapasu</v>
          </cell>
          <cell r="AH143" t="str">
            <v>čas</v>
          </cell>
          <cell r="AI143" t="str">
            <v>zápas</v>
          </cell>
          <cell r="AJ143" t="str">
            <v>stôl</v>
          </cell>
          <cell r="AK143" t="str">
            <v>meno</v>
          </cell>
          <cell r="AL143" t="str">
            <v>meno</v>
          </cell>
          <cell r="AM143" t="str">
            <v>rozhodca</v>
          </cell>
        </row>
        <row r="144">
          <cell r="C144" t="str">
            <v>MŽ</v>
          </cell>
          <cell r="AE144" t="str">
            <v>41X1</v>
          </cell>
          <cell r="AF144" t="str">
            <v>X</v>
          </cell>
          <cell r="AG144">
            <v>0</v>
          </cell>
          <cell r="AI144" t="str">
            <v xml:space="preserve"> 1-3</v>
          </cell>
          <cell r="AK144" t="e">
            <v>#N/A</v>
          </cell>
          <cell r="AL144" t="e">
            <v>#N/A</v>
          </cell>
          <cell r="AM144" t="e">
            <v>#N/A</v>
          </cell>
        </row>
        <row r="145">
          <cell r="AE145" t="str">
            <v>42X1</v>
          </cell>
          <cell r="AF145" t="str">
            <v>X</v>
          </cell>
          <cell r="AG145">
            <v>0</v>
          </cell>
          <cell r="AI145" t="str">
            <v xml:space="preserve"> 1-2</v>
          </cell>
          <cell r="AK145" t="e">
            <v>#N/A</v>
          </cell>
          <cell r="AL145" t="e">
            <v>#N/A</v>
          </cell>
          <cell r="AM145" t="e">
            <v>#N/A</v>
          </cell>
        </row>
        <row r="146">
          <cell r="AE146" t="str">
            <v>43X1</v>
          </cell>
          <cell r="AF146" t="str">
            <v>X</v>
          </cell>
          <cell r="AG146">
            <v>0</v>
          </cell>
          <cell r="AI146" t="str">
            <v xml:space="preserve"> 1-4</v>
          </cell>
          <cell r="AK146" t="e">
            <v>#N/A</v>
          </cell>
          <cell r="AL146" t="e">
            <v>#N/A</v>
          </cell>
          <cell r="AM146" t="e">
            <v>#N/A</v>
          </cell>
        </row>
        <row r="149">
          <cell r="C149" t="str">
            <v>X</v>
          </cell>
          <cell r="AD149" t="str">
            <v/>
          </cell>
          <cell r="AE149" t="str">
            <v>kod</v>
          </cell>
          <cell r="AG149" t="str">
            <v>č.zapasu</v>
          </cell>
          <cell r="AH149" t="str">
            <v>čas</v>
          </cell>
          <cell r="AI149" t="str">
            <v>zápas</v>
          </cell>
          <cell r="AJ149" t="str">
            <v>stôl</v>
          </cell>
          <cell r="AK149" t="str">
            <v>meno</v>
          </cell>
          <cell r="AL149" t="str">
            <v>meno</v>
          </cell>
          <cell r="AM149" t="str">
            <v>rozhodca</v>
          </cell>
        </row>
        <row r="150">
          <cell r="C150" t="str">
            <v>MŽ</v>
          </cell>
          <cell r="AE150" t="str">
            <v>41X1</v>
          </cell>
          <cell r="AF150" t="str">
            <v>X</v>
          </cell>
          <cell r="AG150">
            <v>0</v>
          </cell>
          <cell r="AI150" t="str">
            <v xml:space="preserve"> 1-3</v>
          </cell>
          <cell r="AK150" t="e">
            <v>#N/A</v>
          </cell>
          <cell r="AL150" t="e">
            <v>#N/A</v>
          </cell>
          <cell r="AM150" t="e">
            <v>#N/A</v>
          </cell>
        </row>
        <row r="151">
          <cell r="AE151" t="str">
            <v>42X1</v>
          </cell>
          <cell r="AF151" t="str">
            <v>X</v>
          </cell>
          <cell r="AG151">
            <v>0</v>
          </cell>
          <cell r="AI151" t="str">
            <v xml:space="preserve"> 1-2</v>
          </cell>
          <cell r="AK151" t="e">
            <v>#N/A</v>
          </cell>
          <cell r="AL151" t="e">
            <v>#N/A</v>
          </cell>
          <cell r="AM151" t="e">
            <v>#N/A</v>
          </cell>
        </row>
        <row r="152">
          <cell r="AE152" t="str">
            <v>43X1</v>
          </cell>
          <cell r="AF152" t="str">
            <v>X</v>
          </cell>
          <cell r="AG152">
            <v>0</v>
          </cell>
          <cell r="AI152" t="str">
            <v xml:space="preserve"> 1-4</v>
          </cell>
          <cell r="AK152" t="e">
            <v>#N/A</v>
          </cell>
          <cell r="AL152" t="e">
            <v>#N/A</v>
          </cell>
          <cell r="AM152" t="e">
            <v>#N/A</v>
          </cell>
        </row>
        <row r="155">
          <cell r="C155" t="str">
            <v>X</v>
          </cell>
          <cell r="AD155" t="str">
            <v/>
          </cell>
          <cell r="AE155" t="str">
            <v>kod</v>
          </cell>
          <cell r="AG155" t="str">
            <v>č.zapasu</v>
          </cell>
          <cell r="AH155" t="str">
            <v>čas</v>
          </cell>
          <cell r="AI155" t="str">
            <v>zápas</v>
          </cell>
          <cell r="AJ155" t="str">
            <v>stôl</v>
          </cell>
          <cell r="AK155" t="str">
            <v>meno</v>
          </cell>
          <cell r="AL155" t="str">
            <v>meno</v>
          </cell>
          <cell r="AM155" t="str">
            <v>rozhodca</v>
          </cell>
        </row>
        <row r="156">
          <cell r="C156" t="str">
            <v>MŽ</v>
          </cell>
          <cell r="AE156" t="str">
            <v>41X1</v>
          </cell>
          <cell r="AF156" t="str">
            <v>X</v>
          </cell>
          <cell r="AG156">
            <v>0</v>
          </cell>
          <cell r="AI156" t="str">
            <v xml:space="preserve"> 1-3</v>
          </cell>
          <cell r="AK156" t="e">
            <v>#N/A</v>
          </cell>
          <cell r="AL156" t="e">
            <v>#N/A</v>
          </cell>
          <cell r="AM156" t="e">
            <v>#N/A</v>
          </cell>
        </row>
        <row r="157">
          <cell r="AE157" t="str">
            <v>42X1</v>
          </cell>
          <cell r="AF157" t="str">
            <v>X</v>
          </cell>
          <cell r="AG157">
            <v>0</v>
          </cell>
          <cell r="AI157" t="str">
            <v xml:space="preserve"> 1-2</v>
          </cell>
          <cell r="AK157" t="e">
            <v>#N/A</v>
          </cell>
          <cell r="AL157" t="e">
            <v>#N/A</v>
          </cell>
          <cell r="AM157" t="e">
            <v>#N/A</v>
          </cell>
        </row>
        <row r="158">
          <cell r="AE158" t="str">
            <v>43X1</v>
          </cell>
          <cell r="AF158" t="str">
            <v>X</v>
          </cell>
          <cell r="AG158">
            <v>0</v>
          </cell>
          <cell r="AI158" t="str">
            <v xml:space="preserve"> 1-4</v>
          </cell>
          <cell r="AK158" t="e">
            <v>#N/A</v>
          </cell>
          <cell r="AL158" t="e">
            <v>#N/A</v>
          </cell>
          <cell r="AM158" t="e">
            <v>#N/A</v>
          </cell>
        </row>
        <row r="161">
          <cell r="C161" t="str">
            <v>X</v>
          </cell>
          <cell r="AD161" t="str">
            <v/>
          </cell>
          <cell r="AE161" t="str">
            <v>kod</v>
          </cell>
          <cell r="AG161" t="str">
            <v>č.zapasu</v>
          </cell>
          <cell r="AH161" t="str">
            <v>čas</v>
          </cell>
          <cell r="AI161" t="str">
            <v>zápas</v>
          </cell>
          <cell r="AJ161" t="str">
            <v>stôl</v>
          </cell>
          <cell r="AK161" t="str">
            <v>meno</v>
          </cell>
          <cell r="AL161" t="str">
            <v>meno</v>
          </cell>
          <cell r="AM161" t="str">
            <v>rozhodca</v>
          </cell>
        </row>
        <row r="162">
          <cell r="C162" t="str">
            <v>MŽ</v>
          </cell>
          <cell r="AE162" t="str">
            <v>41X1</v>
          </cell>
          <cell r="AF162" t="str">
            <v>X</v>
          </cell>
          <cell r="AG162">
            <v>0</v>
          </cell>
          <cell r="AI162" t="str">
            <v xml:space="preserve"> 1-3</v>
          </cell>
          <cell r="AK162" t="e">
            <v>#N/A</v>
          </cell>
          <cell r="AL162" t="e">
            <v>#N/A</v>
          </cell>
          <cell r="AM162" t="e">
            <v>#N/A</v>
          </cell>
        </row>
        <row r="163">
          <cell r="AE163" t="str">
            <v>42X1</v>
          </cell>
          <cell r="AF163" t="str">
            <v>X</v>
          </cell>
          <cell r="AG163">
            <v>0</v>
          </cell>
          <cell r="AI163" t="str">
            <v xml:space="preserve"> 1-2</v>
          </cell>
          <cell r="AK163" t="e">
            <v>#N/A</v>
          </cell>
          <cell r="AL163" t="e">
            <v>#N/A</v>
          </cell>
          <cell r="AM163" t="e">
            <v>#N/A</v>
          </cell>
        </row>
        <row r="164">
          <cell r="AE164" t="str">
            <v>43X1</v>
          </cell>
          <cell r="AF164" t="str">
            <v>X</v>
          </cell>
          <cell r="AG164">
            <v>0</v>
          </cell>
          <cell r="AI164" t="str">
            <v xml:space="preserve"> 1-4</v>
          </cell>
          <cell r="AK164" t="e">
            <v>#N/A</v>
          </cell>
          <cell r="AL164" t="e">
            <v>#N/A</v>
          </cell>
          <cell r="AM164" t="e">
            <v>#N/A</v>
          </cell>
        </row>
        <row r="167">
          <cell r="C167" t="str">
            <v>X</v>
          </cell>
          <cell r="AD167" t="str">
            <v/>
          </cell>
          <cell r="AE167" t="str">
            <v>kod</v>
          </cell>
          <cell r="AG167" t="str">
            <v>č.zapasu</v>
          </cell>
          <cell r="AH167" t="str">
            <v>čas</v>
          </cell>
          <cell r="AI167" t="str">
            <v>zápas</v>
          </cell>
          <cell r="AJ167" t="str">
            <v>stôl</v>
          </cell>
          <cell r="AK167" t="str">
            <v>meno</v>
          </cell>
          <cell r="AL167" t="str">
            <v>meno</v>
          </cell>
          <cell r="AM167" t="str">
            <v>rozhodca</v>
          </cell>
        </row>
        <row r="168">
          <cell r="C168" t="str">
            <v>MŽ</v>
          </cell>
          <cell r="AE168" t="str">
            <v>41X1</v>
          </cell>
          <cell r="AF168" t="str">
            <v>X</v>
          </cell>
          <cell r="AG168">
            <v>0</v>
          </cell>
          <cell r="AI168" t="str">
            <v xml:space="preserve"> 1-3</v>
          </cell>
          <cell r="AK168" t="e">
            <v>#N/A</v>
          </cell>
          <cell r="AL168" t="e">
            <v>#N/A</v>
          </cell>
          <cell r="AM168" t="e">
            <v>#N/A</v>
          </cell>
        </row>
        <row r="169">
          <cell r="AE169" t="str">
            <v>42X1</v>
          </cell>
          <cell r="AF169" t="str">
            <v>X</v>
          </cell>
          <cell r="AG169">
            <v>0</v>
          </cell>
          <cell r="AI169" t="str">
            <v xml:space="preserve"> 1-2</v>
          </cell>
          <cell r="AK169" t="e">
            <v>#N/A</v>
          </cell>
          <cell r="AL169" t="e">
            <v>#N/A</v>
          </cell>
          <cell r="AM169" t="e">
            <v>#N/A</v>
          </cell>
        </row>
        <row r="170">
          <cell r="AE170" t="str">
            <v>43X1</v>
          </cell>
          <cell r="AF170" t="str">
            <v>X</v>
          </cell>
          <cell r="AG170">
            <v>0</v>
          </cell>
          <cell r="AI170" t="str">
            <v xml:space="preserve"> 1-4</v>
          </cell>
          <cell r="AK170" t="e">
            <v>#N/A</v>
          </cell>
          <cell r="AL170" t="e">
            <v>#N/A</v>
          </cell>
          <cell r="AM170" t="e">
            <v>#N/A</v>
          </cell>
        </row>
        <row r="173">
          <cell r="C173" t="str">
            <v>X</v>
          </cell>
          <cell r="AD173" t="str">
            <v/>
          </cell>
          <cell r="AE173" t="str">
            <v>kod</v>
          </cell>
          <cell r="AG173" t="str">
            <v>č.zapasu</v>
          </cell>
          <cell r="AH173" t="str">
            <v>čas</v>
          </cell>
          <cell r="AI173" t="str">
            <v>zápas</v>
          </cell>
          <cell r="AJ173" t="str">
            <v>stôl</v>
          </cell>
          <cell r="AK173" t="str">
            <v>meno</v>
          </cell>
          <cell r="AL173" t="str">
            <v>meno</v>
          </cell>
          <cell r="AM173" t="str">
            <v>rozhodca</v>
          </cell>
        </row>
        <row r="174">
          <cell r="C174" t="str">
            <v>MŽ</v>
          </cell>
          <cell r="AE174" t="str">
            <v>41X1</v>
          </cell>
          <cell r="AF174" t="str">
            <v>X</v>
          </cell>
          <cell r="AG174">
            <v>0</v>
          </cell>
          <cell r="AI174" t="str">
            <v xml:space="preserve"> 1-3</v>
          </cell>
          <cell r="AK174" t="e">
            <v>#N/A</v>
          </cell>
          <cell r="AL174" t="e">
            <v>#N/A</v>
          </cell>
          <cell r="AM174" t="e">
            <v>#N/A</v>
          </cell>
        </row>
        <row r="175">
          <cell r="AE175" t="str">
            <v>42X1</v>
          </cell>
          <cell r="AF175" t="str">
            <v>X</v>
          </cell>
          <cell r="AG175">
            <v>0</v>
          </cell>
          <cell r="AI175" t="str">
            <v xml:space="preserve"> 1-2</v>
          </cell>
          <cell r="AK175" t="e">
            <v>#N/A</v>
          </cell>
          <cell r="AL175" t="e">
            <v>#N/A</v>
          </cell>
          <cell r="AM175" t="e">
            <v>#N/A</v>
          </cell>
        </row>
        <row r="176">
          <cell r="AE176" t="str">
            <v>43X1</v>
          </cell>
          <cell r="AF176" t="str">
            <v>X</v>
          </cell>
          <cell r="AG176">
            <v>0</v>
          </cell>
          <cell r="AI176" t="str">
            <v xml:space="preserve"> 1-4</v>
          </cell>
          <cell r="AK176" t="e">
            <v>#N/A</v>
          </cell>
          <cell r="AL176" t="e">
            <v>#N/A</v>
          </cell>
          <cell r="AM176" t="e">
            <v>#N/A</v>
          </cell>
        </row>
        <row r="179">
          <cell r="C179" t="str">
            <v>X</v>
          </cell>
          <cell r="AD179" t="str">
            <v/>
          </cell>
          <cell r="AE179" t="str">
            <v>kod</v>
          </cell>
          <cell r="AG179" t="str">
            <v>č.zapasu</v>
          </cell>
          <cell r="AH179" t="str">
            <v>čas</v>
          </cell>
          <cell r="AI179" t="str">
            <v>zápas</v>
          </cell>
          <cell r="AJ179" t="str">
            <v>stôl</v>
          </cell>
          <cell r="AK179" t="str">
            <v>meno</v>
          </cell>
          <cell r="AL179" t="str">
            <v>meno</v>
          </cell>
          <cell r="AM179" t="str">
            <v>rozhodca</v>
          </cell>
        </row>
        <row r="180">
          <cell r="C180" t="str">
            <v>MŽ</v>
          </cell>
          <cell r="AE180" t="str">
            <v>41X1</v>
          </cell>
          <cell r="AF180" t="str">
            <v>X</v>
          </cell>
          <cell r="AG180">
            <v>0</v>
          </cell>
          <cell r="AI180" t="str">
            <v xml:space="preserve"> 1-3</v>
          </cell>
          <cell r="AK180" t="e">
            <v>#N/A</v>
          </cell>
          <cell r="AL180" t="e">
            <v>#N/A</v>
          </cell>
          <cell r="AM180" t="e">
            <v>#N/A</v>
          </cell>
        </row>
        <row r="181">
          <cell r="AE181" t="str">
            <v>42X1</v>
          </cell>
          <cell r="AF181" t="str">
            <v>X</v>
          </cell>
          <cell r="AG181">
            <v>0</v>
          </cell>
          <cell r="AI181" t="str">
            <v xml:space="preserve"> 1-2</v>
          </cell>
          <cell r="AK181" t="e">
            <v>#N/A</v>
          </cell>
          <cell r="AL181" t="e">
            <v>#N/A</v>
          </cell>
          <cell r="AM181" t="e">
            <v>#N/A</v>
          </cell>
        </row>
        <row r="182">
          <cell r="AE182" t="str">
            <v>43X1</v>
          </cell>
          <cell r="AF182" t="str">
            <v>X</v>
          </cell>
          <cell r="AG182">
            <v>0</v>
          </cell>
          <cell r="AI182" t="str">
            <v xml:space="preserve"> 1-4</v>
          </cell>
          <cell r="AK182" t="e">
            <v>#N/A</v>
          </cell>
          <cell r="AL182" t="e">
            <v>#N/A</v>
          </cell>
          <cell r="AM182" t="e">
            <v>#N/A</v>
          </cell>
        </row>
        <row r="185">
          <cell r="C185" t="str">
            <v>X</v>
          </cell>
          <cell r="AD185" t="str">
            <v/>
          </cell>
          <cell r="AE185" t="str">
            <v>kod</v>
          </cell>
          <cell r="AG185" t="str">
            <v>č.zapasu</v>
          </cell>
          <cell r="AH185" t="str">
            <v>čas</v>
          </cell>
          <cell r="AI185" t="str">
            <v>zápas</v>
          </cell>
          <cell r="AJ185" t="str">
            <v>stôl</v>
          </cell>
          <cell r="AK185" t="str">
            <v>meno</v>
          </cell>
          <cell r="AL185" t="str">
            <v>meno</v>
          </cell>
          <cell r="AM185" t="str">
            <v>rozhodca</v>
          </cell>
        </row>
        <row r="186">
          <cell r="C186" t="str">
            <v>MŽ</v>
          </cell>
          <cell r="AE186" t="str">
            <v>41X1</v>
          </cell>
          <cell r="AF186" t="str">
            <v>X</v>
          </cell>
          <cell r="AG186">
            <v>0</v>
          </cell>
          <cell r="AI186" t="str">
            <v xml:space="preserve"> 1-3</v>
          </cell>
          <cell r="AK186" t="e">
            <v>#N/A</v>
          </cell>
          <cell r="AL186" t="e">
            <v>#N/A</v>
          </cell>
          <cell r="AM186" t="e">
            <v>#N/A</v>
          </cell>
        </row>
        <row r="187">
          <cell r="AE187" t="str">
            <v>42X1</v>
          </cell>
          <cell r="AF187" t="str">
            <v>X</v>
          </cell>
          <cell r="AG187">
            <v>0</v>
          </cell>
          <cell r="AI187" t="str">
            <v xml:space="preserve"> 1-2</v>
          </cell>
          <cell r="AK187" t="e">
            <v>#N/A</v>
          </cell>
          <cell r="AL187" t="e">
            <v>#N/A</v>
          </cell>
          <cell r="AM187" t="e">
            <v>#N/A</v>
          </cell>
        </row>
        <row r="188">
          <cell r="AE188" t="str">
            <v>43X1</v>
          </cell>
          <cell r="AF188" t="str">
            <v>X</v>
          </cell>
          <cell r="AG188">
            <v>0</v>
          </cell>
          <cell r="AI188" t="str">
            <v xml:space="preserve"> 1-4</v>
          </cell>
          <cell r="AK188" t="e">
            <v>#N/A</v>
          </cell>
          <cell r="AL188" t="e">
            <v>#N/A</v>
          </cell>
          <cell r="AM188" t="e">
            <v>#N/A</v>
          </cell>
        </row>
        <row r="191">
          <cell r="C191" t="str">
            <v>X</v>
          </cell>
          <cell r="AD191" t="str">
            <v/>
          </cell>
          <cell r="AE191" t="str">
            <v>kod</v>
          </cell>
          <cell r="AG191" t="str">
            <v>č.zapasu</v>
          </cell>
          <cell r="AH191" t="str">
            <v>čas</v>
          </cell>
          <cell r="AI191" t="str">
            <v>zápas</v>
          </cell>
          <cell r="AJ191" t="str">
            <v>stôl</v>
          </cell>
          <cell r="AK191" t="str">
            <v>meno</v>
          </cell>
          <cell r="AL191" t="str">
            <v>meno</v>
          </cell>
          <cell r="AM191" t="str">
            <v>rozhodca</v>
          </cell>
        </row>
        <row r="192">
          <cell r="C192" t="str">
            <v>MŽ</v>
          </cell>
          <cell r="AE192" t="str">
            <v>41X1</v>
          </cell>
          <cell r="AF192" t="str">
            <v>X</v>
          </cell>
          <cell r="AG192">
            <v>0</v>
          </cell>
          <cell r="AI192" t="str">
            <v xml:space="preserve"> 1-3</v>
          </cell>
          <cell r="AK192" t="e">
            <v>#N/A</v>
          </cell>
          <cell r="AL192" t="e">
            <v>#N/A</v>
          </cell>
          <cell r="AM192" t="e">
            <v>#N/A</v>
          </cell>
        </row>
        <row r="193">
          <cell r="AE193" t="str">
            <v>42X1</v>
          </cell>
          <cell r="AF193" t="str">
            <v>X</v>
          </cell>
          <cell r="AG193">
            <v>0</v>
          </cell>
          <cell r="AI193" t="str">
            <v xml:space="preserve"> 1-2</v>
          </cell>
          <cell r="AK193" t="e">
            <v>#N/A</v>
          </cell>
          <cell r="AL193" t="e">
            <v>#N/A</v>
          </cell>
          <cell r="AM193" t="e">
            <v>#N/A</v>
          </cell>
        </row>
        <row r="194">
          <cell r="AE194" t="str">
            <v>43X1</v>
          </cell>
          <cell r="AF194" t="str">
            <v>X</v>
          </cell>
          <cell r="AG194">
            <v>0</v>
          </cell>
          <cell r="AI194" t="str">
            <v xml:space="preserve"> 1-4</v>
          </cell>
          <cell r="AK194" t="e">
            <v>#N/A</v>
          </cell>
          <cell r="AL194" t="e">
            <v>#N/A</v>
          </cell>
          <cell r="AM194" t="e">
            <v>#N/A</v>
          </cell>
        </row>
        <row r="197">
          <cell r="C197" t="str">
            <v>X</v>
          </cell>
          <cell r="AD197" t="str">
            <v/>
          </cell>
          <cell r="AE197" t="str">
            <v>kod</v>
          </cell>
          <cell r="AG197" t="str">
            <v>č.zapasu</v>
          </cell>
          <cell r="AH197" t="str">
            <v>čas</v>
          </cell>
          <cell r="AI197" t="str">
            <v>zápas</v>
          </cell>
          <cell r="AJ197" t="str">
            <v>stôl</v>
          </cell>
          <cell r="AK197" t="str">
            <v>meno</v>
          </cell>
          <cell r="AL197" t="str">
            <v>meno</v>
          </cell>
          <cell r="AM197" t="str">
            <v>rozhodca</v>
          </cell>
        </row>
        <row r="198">
          <cell r="C198" t="str">
            <v>MŽ</v>
          </cell>
          <cell r="AE198" t="str">
            <v>41X1</v>
          </cell>
          <cell r="AF198" t="str">
            <v>X</v>
          </cell>
          <cell r="AG198">
            <v>0</v>
          </cell>
          <cell r="AI198" t="str">
            <v xml:space="preserve"> 1-3</v>
          </cell>
          <cell r="AK198" t="e">
            <v>#N/A</v>
          </cell>
          <cell r="AL198" t="e">
            <v>#N/A</v>
          </cell>
          <cell r="AM198" t="e">
            <v>#N/A</v>
          </cell>
        </row>
        <row r="199">
          <cell r="AE199" t="str">
            <v>42X1</v>
          </cell>
          <cell r="AF199" t="str">
            <v>X</v>
          </cell>
          <cell r="AG199">
            <v>0</v>
          </cell>
          <cell r="AI199" t="str">
            <v xml:space="preserve"> 1-2</v>
          </cell>
          <cell r="AK199" t="e">
            <v>#N/A</v>
          </cell>
          <cell r="AL199" t="e">
            <v>#N/A</v>
          </cell>
          <cell r="AM199" t="e">
            <v>#N/A</v>
          </cell>
        </row>
        <row r="200">
          <cell r="AE200" t="str">
            <v>43X1</v>
          </cell>
          <cell r="AF200" t="str">
            <v>X</v>
          </cell>
          <cell r="AG200">
            <v>0</v>
          </cell>
          <cell r="AI200" t="str">
            <v xml:space="preserve"> 1-4</v>
          </cell>
          <cell r="AK200" t="e">
            <v>#N/A</v>
          </cell>
          <cell r="AL200" t="e">
            <v>#N/A</v>
          </cell>
          <cell r="AM200" t="e">
            <v>#N/A</v>
          </cell>
        </row>
        <row r="203">
          <cell r="C203" t="str">
            <v>X</v>
          </cell>
          <cell r="AD203" t="str">
            <v/>
          </cell>
          <cell r="AE203" t="str">
            <v>kod</v>
          </cell>
          <cell r="AG203" t="str">
            <v>č.zapasu</v>
          </cell>
          <cell r="AH203" t="str">
            <v>čas</v>
          </cell>
          <cell r="AI203" t="str">
            <v>zápas</v>
          </cell>
          <cell r="AJ203" t="str">
            <v>stôl</v>
          </cell>
          <cell r="AK203" t="str">
            <v>meno</v>
          </cell>
          <cell r="AL203" t="str">
            <v>meno</v>
          </cell>
          <cell r="AM203" t="str">
            <v>rozhodca</v>
          </cell>
        </row>
        <row r="204">
          <cell r="C204" t="str">
            <v>MŽ</v>
          </cell>
          <cell r="AE204" t="str">
            <v>41X1</v>
          </cell>
          <cell r="AF204" t="str">
            <v>X</v>
          </cell>
          <cell r="AG204">
            <v>0</v>
          </cell>
          <cell r="AI204" t="str">
            <v xml:space="preserve"> 1-3</v>
          </cell>
          <cell r="AK204" t="e">
            <v>#N/A</v>
          </cell>
          <cell r="AL204" t="e">
            <v>#N/A</v>
          </cell>
          <cell r="AM204" t="e">
            <v>#N/A</v>
          </cell>
        </row>
        <row r="205">
          <cell r="AE205" t="str">
            <v>42X1</v>
          </cell>
          <cell r="AF205" t="str">
            <v>X</v>
          </cell>
          <cell r="AG205">
            <v>0</v>
          </cell>
          <cell r="AI205" t="str">
            <v xml:space="preserve"> 1-2</v>
          </cell>
          <cell r="AK205" t="e">
            <v>#N/A</v>
          </cell>
          <cell r="AL205" t="e">
            <v>#N/A</v>
          </cell>
          <cell r="AM205" t="e">
            <v>#N/A</v>
          </cell>
        </row>
        <row r="206">
          <cell r="AE206" t="str">
            <v>43X1</v>
          </cell>
          <cell r="AF206" t="str">
            <v>X</v>
          </cell>
          <cell r="AG206">
            <v>0</v>
          </cell>
          <cell r="AI206" t="str">
            <v xml:space="preserve"> 1-4</v>
          </cell>
          <cell r="AK206" t="e">
            <v>#N/A</v>
          </cell>
          <cell r="AL206" t="e">
            <v>#N/A</v>
          </cell>
          <cell r="AM206" t="e">
            <v>#N/A</v>
          </cell>
        </row>
        <row r="209">
          <cell r="C209" t="str">
            <v>X</v>
          </cell>
          <cell r="AD209" t="str">
            <v/>
          </cell>
          <cell r="AE209" t="str">
            <v>kod</v>
          </cell>
          <cell r="AG209" t="str">
            <v>č.zapasu</v>
          </cell>
          <cell r="AH209" t="str">
            <v>čas</v>
          </cell>
          <cell r="AI209" t="str">
            <v>zápas</v>
          </cell>
          <cell r="AJ209" t="str">
            <v>stôl</v>
          </cell>
          <cell r="AK209" t="str">
            <v>meno</v>
          </cell>
          <cell r="AL209" t="str">
            <v>meno</v>
          </cell>
          <cell r="AM209" t="str">
            <v>rozhodca</v>
          </cell>
        </row>
        <row r="210">
          <cell r="C210" t="str">
            <v>MŽ</v>
          </cell>
          <cell r="AE210" t="str">
            <v>41X1</v>
          </cell>
          <cell r="AF210" t="str">
            <v>X</v>
          </cell>
          <cell r="AG210">
            <v>0</v>
          </cell>
          <cell r="AI210" t="str">
            <v xml:space="preserve"> 1-3</v>
          </cell>
          <cell r="AK210" t="e">
            <v>#N/A</v>
          </cell>
          <cell r="AL210" t="e">
            <v>#N/A</v>
          </cell>
          <cell r="AM210" t="e">
            <v>#N/A</v>
          </cell>
        </row>
        <row r="211">
          <cell r="AE211" t="str">
            <v>42X1</v>
          </cell>
          <cell r="AF211" t="str">
            <v>X</v>
          </cell>
          <cell r="AG211">
            <v>0</v>
          </cell>
          <cell r="AI211" t="str">
            <v xml:space="preserve"> 1-2</v>
          </cell>
          <cell r="AK211" t="e">
            <v>#N/A</v>
          </cell>
          <cell r="AL211" t="e">
            <v>#N/A</v>
          </cell>
          <cell r="AM211" t="e">
            <v>#N/A</v>
          </cell>
        </row>
        <row r="212">
          <cell r="AE212" t="str">
            <v>43X1</v>
          </cell>
          <cell r="AF212" t="str">
            <v>X</v>
          </cell>
          <cell r="AG212">
            <v>0</v>
          </cell>
          <cell r="AI212" t="str">
            <v xml:space="preserve"> 1-4</v>
          </cell>
          <cell r="AK212" t="e">
            <v>#N/A</v>
          </cell>
          <cell r="AL212" t="e">
            <v>#N/A</v>
          </cell>
          <cell r="AM212" t="e">
            <v>#N/A</v>
          </cell>
        </row>
        <row r="215">
          <cell r="C215" t="str">
            <v>X</v>
          </cell>
          <cell r="AD215" t="str">
            <v/>
          </cell>
          <cell r="AE215" t="str">
            <v>kod</v>
          </cell>
          <cell r="AG215" t="str">
            <v>č.zapasu</v>
          </cell>
          <cell r="AH215" t="str">
            <v>čas</v>
          </cell>
          <cell r="AI215" t="str">
            <v>zápas</v>
          </cell>
          <cell r="AJ215" t="str">
            <v>stôl</v>
          </cell>
          <cell r="AK215" t="str">
            <v>meno</v>
          </cell>
          <cell r="AL215" t="str">
            <v>meno</v>
          </cell>
          <cell r="AM215" t="str">
            <v>rozhodca</v>
          </cell>
        </row>
        <row r="216">
          <cell r="C216" t="str">
            <v>MŽ</v>
          </cell>
          <cell r="AE216" t="str">
            <v>41X1</v>
          </cell>
          <cell r="AF216" t="str">
            <v>X</v>
          </cell>
          <cell r="AG216">
            <v>0</v>
          </cell>
          <cell r="AI216" t="str">
            <v xml:space="preserve"> 1-3</v>
          </cell>
          <cell r="AK216" t="e">
            <v>#N/A</v>
          </cell>
          <cell r="AL216" t="e">
            <v>#N/A</v>
          </cell>
          <cell r="AM216" t="e">
            <v>#N/A</v>
          </cell>
        </row>
        <row r="217">
          <cell r="AE217" t="str">
            <v>42X1</v>
          </cell>
          <cell r="AF217" t="str">
            <v>X</v>
          </cell>
          <cell r="AG217">
            <v>0</v>
          </cell>
          <cell r="AI217" t="str">
            <v xml:space="preserve"> 1-2</v>
          </cell>
          <cell r="AK217" t="e">
            <v>#N/A</v>
          </cell>
          <cell r="AL217" t="e">
            <v>#N/A</v>
          </cell>
          <cell r="AM217" t="e">
            <v>#N/A</v>
          </cell>
        </row>
        <row r="218">
          <cell r="AE218" t="str">
            <v>43X1</v>
          </cell>
          <cell r="AF218" t="str">
            <v>X</v>
          </cell>
          <cell r="AG218">
            <v>0</v>
          </cell>
          <cell r="AI218" t="str">
            <v xml:space="preserve"> 1-4</v>
          </cell>
          <cell r="AK218" t="e">
            <v>#N/A</v>
          </cell>
          <cell r="AL218" t="e">
            <v>#N/A</v>
          </cell>
          <cell r="AM218" t="e">
            <v>#N/A</v>
          </cell>
        </row>
        <row r="221">
          <cell r="C221" t="str">
            <v>X</v>
          </cell>
          <cell r="AD221" t="str">
            <v/>
          </cell>
          <cell r="AE221" t="str">
            <v>kod</v>
          </cell>
          <cell r="AG221" t="str">
            <v>č.zapasu</v>
          </cell>
          <cell r="AH221" t="str">
            <v>čas</v>
          </cell>
          <cell r="AI221" t="str">
            <v>zápas</v>
          </cell>
          <cell r="AJ221" t="str">
            <v>stôl</v>
          </cell>
          <cell r="AK221" t="str">
            <v>meno</v>
          </cell>
          <cell r="AL221" t="str">
            <v>meno</v>
          </cell>
          <cell r="AM221" t="str">
            <v>rozhodca</v>
          </cell>
        </row>
        <row r="222">
          <cell r="C222" t="str">
            <v>MŽ</v>
          </cell>
          <cell r="AE222" t="str">
            <v>41X1</v>
          </cell>
          <cell r="AF222" t="str">
            <v>X</v>
          </cell>
          <cell r="AG222">
            <v>0</v>
          </cell>
          <cell r="AI222" t="str">
            <v xml:space="preserve"> 1-3</v>
          </cell>
          <cell r="AK222" t="e">
            <v>#N/A</v>
          </cell>
          <cell r="AL222" t="e">
            <v>#N/A</v>
          </cell>
          <cell r="AM222" t="e">
            <v>#N/A</v>
          </cell>
        </row>
        <row r="223">
          <cell r="AE223" t="str">
            <v>42X1</v>
          </cell>
          <cell r="AF223" t="str">
            <v>X</v>
          </cell>
          <cell r="AG223">
            <v>0</v>
          </cell>
          <cell r="AI223" t="str">
            <v xml:space="preserve"> 1-2</v>
          </cell>
          <cell r="AK223" t="e">
            <v>#N/A</v>
          </cell>
          <cell r="AL223" t="e">
            <v>#N/A</v>
          </cell>
          <cell r="AM223" t="e">
            <v>#N/A</v>
          </cell>
        </row>
        <row r="224">
          <cell r="AE224" t="str">
            <v>43X1</v>
          </cell>
          <cell r="AF224" t="str">
            <v>X</v>
          </cell>
          <cell r="AG224">
            <v>0</v>
          </cell>
          <cell r="AI224" t="str">
            <v xml:space="preserve"> 1-4</v>
          </cell>
          <cell r="AK224" t="e">
            <v>#N/A</v>
          </cell>
          <cell r="AL224" t="e">
            <v>#N/A</v>
          </cell>
          <cell r="AM224" t="e">
            <v>#N/A</v>
          </cell>
        </row>
        <row r="227">
          <cell r="C227" t="str">
            <v>X</v>
          </cell>
          <cell r="AD227" t="str">
            <v/>
          </cell>
          <cell r="AE227" t="str">
            <v>kod</v>
          </cell>
          <cell r="AG227" t="str">
            <v>č.zapasu</v>
          </cell>
          <cell r="AH227" t="str">
            <v>čas</v>
          </cell>
          <cell r="AI227" t="str">
            <v>zápas</v>
          </cell>
          <cell r="AJ227" t="str">
            <v>stôl</v>
          </cell>
          <cell r="AK227" t="str">
            <v>meno</v>
          </cell>
          <cell r="AL227" t="str">
            <v>meno</v>
          </cell>
          <cell r="AM227" t="str">
            <v>rozhodca</v>
          </cell>
        </row>
        <row r="228">
          <cell r="C228" t="str">
            <v>MŽ</v>
          </cell>
          <cell r="AE228" t="str">
            <v>41X1</v>
          </cell>
          <cell r="AF228" t="str">
            <v>X</v>
          </cell>
          <cell r="AG228">
            <v>0</v>
          </cell>
          <cell r="AI228" t="str">
            <v xml:space="preserve"> 1-3</v>
          </cell>
          <cell r="AK228" t="e">
            <v>#N/A</v>
          </cell>
          <cell r="AL228" t="e">
            <v>#N/A</v>
          </cell>
          <cell r="AM228" t="e">
            <v>#N/A</v>
          </cell>
        </row>
        <row r="229">
          <cell r="AE229" t="str">
            <v>42X1</v>
          </cell>
          <cell r="AF229" t="str">
            <v>X</v>
          </cell>
          <cell r="AG229">
            <v>0</v>
          </cell>
          <cell r="AI229" t="str">
            <v xml:space="preserve"> 1-2</v>
          </cell>
          <cell r="AK229" t="e">
            <v>#N/A</v>
          </cell>
          <cell r="AL229" t="e">
            <v>#N/A</v>
          </cell>
          <cell r="AM229" t="e">
            <v>#N/A</v>
          </cell>
        </row>
        <row r="230">
          <cell r="AE230" t="str">
            <v>43X1</v>
          </cell>
          <cell r="AF230" t="str">
            <v>X</v>
          </cell>
          <cell r="AG230">
            <v>0</v>
          </cell>
          <cell r="AI230" t="str">
            <v xml:space="preserve"> 1-4</v>
          </cell>
          <cell r="AK230" t="e">
            <v>#N/A</v>
          </cell>
          <cell r="AL230" t="e">
            <v>#N/A</v>
          </cell>
          <cell r="AM230" t="e">
            <v>#N/A</v>
          </cell>
        </row>
        <row r="233">
          <cell r="C233" t="str">
            <v>X</v>
          </cell>
          <cell r="AD233" t="str">
            <v/>
          </cell>
          <cell r="AE233" t="str">
            <v>kod</v>
          </cell>
          <cell r="AG233" t="str">
            <v>č.zapasu</v>
          </cell>
          <cell r="AH233" t="str">
            <v>čas</v>
          </cell>
          <cell r="AI233" t="str">
            <v>zápas</v>
          </cell>
          <cell r="AJ233" t="str">
            <v>stôl</v>
          </cell>
          <cell r="AK233" t="str">
            <v>meno</v>
          </cell>
          <cell r="AL233" t="str">
            <v>meno</v>
          </cell>
          <cell r="AM233" t="str">
            <v>rozhodca</v>
          </cell>
        </row>
        <row r="234">
          <cell r="C234" t="str">
            <v>MŽ</v>
          </cell>
          <cell r="AE234" t="str">
            <v>41X1</v>
          </cell>
          <cell r="AF234" t="str">
            <v>X</v>
          </cell>
          <cell r="AG234">
            <v>0</v>
          </cell>
          <cell r="AI234" t="str">
            <v xml:space="preserve"> 1-3</v>
          </cell>
          <cell r="AK234" t="e">
            <v>#N/A</v>
          </cell>
          <cell r="AL234" t="e">
            <v>#N/A</v>
          </cell>
          <cell r="AM234" t="e">
            <v>#N/A</v>
          </cell>
        </row>
        <row r="235">
          <cell r="AE235" t="str">
            <v>42X1</v>
          </cell>
          <cell r="AF235" t="str">
            <v>X</v>
          </cell>
          <cell r="AG235">
            <v>0</v>
          </cell>
          <cell r="AI235" t="str">
            <v xml:space="preserve"> 1-2</v>
          </cell>
          <cell r="AK235" t="e">
            <v>#N/A</v>
          </cell>
          <cell r="AL235" t="e">
            <v>#N/A</v>
          </cell>
          <cell r="AM235" t="e">
            <v>#N/A</v>
          </cell>
        </row>
        <row r="236">
          <cell r="AE236" t="str">
            <v>43X1</v>
          </cell>
          <cell r="AF236" t="str">
            <v>X</v>
          </cell>
          <cell r="AG236">
            <v>0</v>
          </cell>
          <cell r="AI236" t="str">
            <v xml:space="preserve"> 1-4</v>
          </cell>
          <cell r="AK236" t="e">
            <v>#N/A</v>
          </cell>
          <cell r="AL236" t="e">
            <v>#N/A</v>
          </cell>
          <cell r="AM236" t="e">
            <v>#N/A</v>
          </cell>
        </row>
        <row r="239">
          <cell r="C239" t="str">
            <v>X</v>
          </cell>
          <cell r="AD239" t="str">
            <v/>
          </cell>
          <cell r="AE239" t="str">
            <v>kod</v>
          </cell>
          <cell r="AG239" t="str">
            <v>č.zapasu</v>
          </cell>
          <cell r="AH239" t="str">
            <v>čas</v>
          </cell>
          <cell r="AI239" t="str">
            <v>zápas</v>
          </cell>
          <cell r="AJ239" t="str">
            <v>stôl</v>
          </cell>
          <cell r="AK239" t="str">
            <v>meno</v>
          </cell>
          <cell r="AL239" t="str">
            <v>meno</v>
          </cell>
          <cell r="AM239" t="str">
            <v>rozhodca</v>
          </cell>
        </row>
        <row r="240">
          <cell r="C240" t="str">
            <v>MŽ</v>
          </cell>
          <cell r="AE240" t="str">
            <v>41X1</v>
          </cell>
          <cell r="AF240" t="str">
            <v>X</v>
          </cell>
          <cell r="AG240">
            <v>0</v>
          </cell>
          <cell r="AI240" t="str">
            <v xml:space="preserve"> 1-3</v>
          </cell>
          <cell r="AK240" t="e">
            <v>#N/A</v>
          </cell>
          <cell r="AL240" t="e">
            <v>#N/A</v>
          </cell>
          <cell r="AM240" t="e">
            <v>#N/A</v>
          </cell>
        </row>
        <row r="241">
          <cell r="AE241" t="str">
            <v>42X1</v>
          </cell>
          <cell r="AF241" t="str">
            <v>X</v>
          </cell>
          <cell r="AG241">
            <v>0</v>
          </cell>
          <cell r="AI241" t="str">
            <v xml:space="preserve"> 1-2</v>
          </cell>
          <cell r="AK241" t="e">
            <v>#N/A</v>
          </cell>
          <cell r="AL241" t="e">
            <v>#N/A</v>
          </cell>
          <cell r="AM241" t="e">
            <v>#N/A</v>
          </cell>
        </row>
        <row r="242">
          <cell r="AE242" t="str">
            <v>43X1</v>
          </cell>
          <cell r="AF242" t="str">
            <v>X</v>
          </cell>
          <cell r="AG242">
            <v>0</v>
          </cell>
          <cell r="AI242" t="str">
            <v xml:space="preserve"> 1-4</v>
          </cell>
          <cell r="AK242" t="e">
            <v>#N/A</v>
          </cell>
          <cell r="AL242" t="e">
            <v>#N/A</v>
          </cell>
          <cell r="AM242" t="e">
            <v>#N/A</v>
          </cell>
        </row>
        <row r="245">
          <cell r="C245" t="str">
            <v>X</v>
          </cell>
          <cell r="AD245" t="str">
            <v/>
          </cell>
          <cell r="AE245" t="str">
            <v>kod</v>
          </cell>
          <cell r="AG245" t="str">
            <v>č.zapasu</v>
          </cell>
          <cell r="AH245" t="str">
            <v>čas</v>
          </cell>
          <cell r="AI245" t="str">
            <v>zápas</v>
          </cell>
          <cell r="AJ245" t="str">
            <v>stôl</v>
          </cell>
          <cell r="AK245" t="str">
            <v>meno</v>
          </cell>
          <cell r="AL245" t="str">
            <v>meno</v>
          </cell>
          <cell r="AM245" t="str">
            <v>rozhodca</v>
          </cell>
        </row>
        <row r="246">
          <cell r="C246" t="str">
            <v>MŽ</v>
          </cell>
          <cell r="AE246" t="str">
            <v>41X1</v>
          </cell>
          <cell r="AF246" t="str">
            <v>X</v>
          </cell>
          <cell r="AG246">
            <v>0</v>
          </cell>
          <cell r="AI246" t="str">
            <v xml:space="preserve"> 1-3</v>
          </cell>
          <cell r="AK246" t="e">
            <v>#N/A</v>
          </cell>
          <cell r="AL246" t="e">
            <v>#N/A</v>
          </cell>
          <cell r="AM246" t="e">
            <v>#N/A</v>
          </cell>
        </row>
        <row r="247">
          <cell r="AE247" t="str">
            <v>42X1</v>
          </cell>
          <cell r="AF247" t="str">
            <v>X</v>
          </cell>
          <cell r="AG247">
            <v>0</v>
          </cell>
          <cell r="AI247" t="str">
            <v xml:space="preserve"> 1-2</v>
          </cell>
          <cell r="AK247" t="e">
            <v>#N/A</v>
          </cell>
          <cell r="AL247" t="e">
            <v>#N/A</v>
          </cell>
          <cell r="AM247" t="e">
            <v>#N/A</v>
          </cell>
        </row>
        <row r="248">
          <cell r="AE248" t="str">
            <v>43X1</v>
          </cell>
          <cell r="AF248" t="str">
            <v>X</v>
          </cell>
          <cell r="AG248">
            <v>0</v>
          </cell>
          <cell r="AI248" t="str">
            <v xml:space="preserve"> 1-4</v>
          </cell>
          <cell r="AK248" t="e">
            <v>#N/A</v>
          </cell>
          <cell r="AL248" t="e">
            <v>#N/A</v>
          </cell>
          <cell r="AM248" t="e">
            <v>#N/A</v>
          </cell>
        </row>
        <row r="251">
          <cell r="C251" t="str">
            <v>X</v>
          </cell>
          <cell r="AD251" t="str">
            <v/>
          </cell>
          <cell r="AE251" t="str">
            <v>kod</v>
          </cell>
          <cell r="AG251" t="str">
            <v>č.zapasu</v>
          </cell>
          <cell r="AH251" t="str">
            <v>čas</v>
          </cell>
          <cell r="AI251" t="str">
            <v>zápas</v>
          </cell>
          <cell r="AJ251" t="str">
            <v>stôl</v>
          </cell>
          <cell r="AK251" t="str">
            <v>meno</v>
          </cell>
          <cell r="AL251" t="str">
            <v>meno</v>
          </cell>
          <cell r="AM251" t="str">
            <v>rozhodca</v>
          </cell>
        </row>
        <row r="252">
          <cell r="C252" t="str">
            <v>MŽ</v>
          </cell>
          <cell r="AE252" t="str">
            <v>41X1</v>
          </cell>
          <cell r="AF252" t="str">
            <v>X</v>
          </cell>
          <cell r="AG252">
            <v>0</v>
          </cell>
          <cell r="AI252" t="str">
            <v xml:space="preserve"> 1-3</v>
          </cell>
          <cell r="AK252" t="e">
            <v>#N/A</v>
          </cell>
          <cell r="AL252" t="e">
            <v>#N/A</v>
          </cell>
          <cell r="AM252" t="e">
            <v>#N/A</v>
          </cell>
        </row>
        <row r="253">
          <cell r="AE253" t="str">
            <v>42X1</v>
          </cell>
          <cell r="AF253" t="str">
            <v>X</v>
          </cell>
          <cell r="AG253">
            <v>0</v>
          </cell>
          <cell r="AI253" t="str">
            <v xml:space="preserve"> 1-2</v>
          </cell>
          <cell r="AK253" t="e">
            <v>#N/A</v>
          </cell>
          <cell r="AL253" t="e">
            <v>#N/A</v>
          </cell>
          <cell r="AM253" t="e">
            <v>#N/A</v>
          </cell>
        </row>
        <row r="254">
          <cell r="AE254" t="str">
            <v>43X1</v>
          </cell>
          <cell r="AF254" t="str">
            <v>X</v>
          </cell>
          <cell r="AG254">
            <v>0</v>
          </cell>
          <cell r="AI254" t="str">
            <v xml:space="preserve"> 1-4</v>
          </cell>
          <cell r="AK254" t="e">
            <v>#N/A</v>
          </cell>
          <cell r="AL254" t="e">
            <v>#N/A</v>
          </cell>
          <cell r="AM254" t="e">
            <v>#N/A</v>
          </cell>
        </row>
        <row r="257">
          <cell r="C257" t="str">
            <v>X</v>
          </cell>
          <cell r="AD257" t="str">
            <v/>
          </cell>
          <cell r="AE257" t="str">
            <v>kod</v>
          </cell>
          <cell r="AG257" t="str">
            <v>č.zapasu</v>
          </cell>
          <cell r="AH257" t="str">
            <v>čas</v>
          </cell>
          <cell r="AI257" t="str">
            <v>zápas</v>
          </cell>
          <cell r="AJ257" t="str">
            <v>stôl</v>
          </cell>
          <cell r="AK257" t="str">
            <v>meno</v>
          </cell>
          <cell r="AL257" t="str">
            <v>meno</v>
          </cell>
          <cell r="AM257" t="str">
            <v>rozhodca</v>
          </cell>
        </row>
        <row r="258">
          <cell r="C258" t="str">
            <v>MŽ</v>
          </cell>
          <cell r="AE258" t="str">
            <v>41X1</v>
          </cell>
          <cell r="AF258" t="str">
            <v>X</v>
          </cell>
          <cell r="AG258">
            <v>0</v>
          </cell>
          <cell r="AI258" t="str">
            <v xml:space="preserve"> 1-3</v>
          </cell>
          <cell r="AK258" t="e">
            <v>#N/A</v>
          </cell>
          <cell r="AL258" t="e">
            <v>#N/A</v>
          </cell>
          <cell r="AM258" t="e">
            <v>#N/A</v>
          </cell>
        </row>
        <row r="259">
          <cell r="AE259" t="str">
            <v>42X1</v>
          </cell>
          <cell r="AF259" t="str">
            <v>X</v>
          </cell>
          <cell r="AG259">
            <v>0</v>
          </cell>
          <cell r="AI259" t="str">
            <v xml:space="preserve"> 1-2</v>
          </cell>
          <cell r="AK259" t="e">
            <v>#N/A</v>
          </cell>
          <cell r="AL259" t="e">
            <v>#N/A</v>
          </cell>
          <cell r="AM259" t="e">
            <v>#N/A</v>
          </cell>
        </row>
        <row r="260">
          <cell r="AE260" t="str">
            <v>43X1</v>
          </cell>
          <cell r="AF260" t="str">
            <v>X</v>
          </cell>
          <cell r="AG260">
            <v>0</v>
          </cell>
          <cell r="AI260" t="str">
            <v xml:space="preserve"> 1-4</v>
          </cell>
          <cell r="AK260" t="e">
            <v>#N/A</v>
          </cell>
          <cell r="AL260" t="e">
            <v>#N/A</v>
          </cell>
          <cell r="AM260" t="e">
            <v>#N/A</v>
          </cell>
        </row>
        <row r="263">
          <cell r="C263" t="str">
            <v>X</v>
          </cell>
          <cell r="AD263" t="str">
            <v/>
          </cell>
          <cell r="AE263" t="str">
            <v>kod</v>
          </cell>
          <cell r="AG263" t="str">
            <v>č.zapasu</v>
          </cell>
          <cell r="AH263" t="str">
            <v>čas</v>
          </cell>
          <cell r="AI263" t="str">
            <v>zápas</v>
          </cell>
          <cell r="AJ263" t="str">
            <v>stôl</v>
          </cell>
          <cell r="AK263" t="str">
            <v>meno</v>
          </cell>
          <cell r="AL263" t="str">
            <v>meno</v>
          </cell>
          <cell r="AM263" t="str">
            <v>rozhodca</v>
          </cell>
        </row>
        <row r="264">
          <cell r="C264" t="str">
            <v>MŽ</v>
          </cell>
          <cell r="AE264" t="str">
            <v>41X1</v>
          </cell>
          <cell r="AF264" t="str">
            <v>X</v>
          </cell>
          <cell r="AG264">
            <v>0</v>
          </cell>
          <cell r="AI264" t="str">
            <v xml:space="preserve"> 1-3</v>
          </cell>
          <cell r="AK264" t="e">
            <v>#N/A</v>
          </cell>
          <cell r="AL264" t="e">
            <v>#N/A</v>
          </cell>
          <cell r="AM264" t="e">
            <v>#N/A</v>
          </cell>
        </row>
        <row r="265">
          <cell r="AE265" t="str">
            <v>42X1</v>
          </cell>
          <cell r="AF265" t="str">
            <v>X</v>
          </cell>
          <cell r="AG265">
            <v>0</v>
          </cell>
          <cell r="AI265" t="str">
            <v xml:space="preserve"> 1-2</v>
          </cell>
          <cell r="AK265" t="e">
            <v>#N/A</v>
          </cell>
          <cell r="AL265" t="e">
            <v>#N/A</v>
          </cell>
          <cell r="AM265" t="e">
            <v>#N/A</v>
          </cell>
        </row>
        <row r="266">
          <cell r="AE266" t="str">
            <v>43X1</v>
          </cell>
          <cell r="AF266" t="str">
            <v>X</v>
          </cell>
          <cell r="AG266">
            <v>0</v>
          </cell>
          <cell r="AI266" t="str">
            <v xml:space="preserve"> 1-4</v>
          </cell>
          <cell r="AK266" t="e">
            <v>#N/A</v>
          </cell>
          <cell r="AL266" t="e">
            <v>#N/A</v>
          </cell>
          <cell r="AM266" t="e">
            <v>#N/A</v>
          </cell>
        </row>
        <row r="269">
          <cell r="C269" t="str">
            <v>X</v>
          </cell>
          <cell r="AD269" t="str">
            <v/>
          </cell>
          <cell r="AE269" t="str">
            <v>kod</v>
          </cell>
          <cell r="AG269" t="str">
            <v>č.zapasu</v>
          </cell>
          <cell r="AH269" t="str">
            <v>čas</v>
          </cell>
          <cell r="AI269" t="str">
            <v>zápas</v>
          </cell>
          <cell r="AJ269" t="str">
            <v>stôl</v>
          </cell>
          <cell r="AK269" t="str">
            <v>meno</v>
          </cell>
          <cell r="AL269" t="str">
            <v>meno</v>
          </cell>
          <cell r="AM269" t="str">
            <v>rozhodca</v>
          </cell>
        </row>
        <row r="270">
          <cell r="C270" t="str">
            <v>MŽ</v>
          </cell>
          <cell r="AE270" t="str">
            <v>41X1</v>
          </cell>
          <cell r="AF270" t="str">
            <v>X</v>
          </cell>
          <cell r="AG270">
            <v>0</v>
          </cell>
          <cell r="AI270" t="str">
            <v xml:space="preserve"> 1-3</v>
          </cell>
          <cell r="AK270" t="e">
            <v>#N/A</v>
          </cell>
          <cell r="AL270" t="e">
            <v>#N/A</v>
          </cell>
          <cell r="AM270" t="e">
            <v>#N/A</v>
          </cell>
        </row>
        <row r="271">
          <cell r="AE271" t="str">
            <v>42X1</v>
          </cell>
          <cell r="AF271" t="str">
            <v>X</v>
          </cell>
          <cell r="AG271">
            <v>0</v>
          </cell>
          <cell r="AI271" t="str">
            <v xml:space="preserve"> 1-2</v>
          </cell>
          <cell r="AK271" t="e">
            <v>#N/A</v>
          </cell>
          <cell r="AL271" t="e">
            <v>#N/A</v>
          </cell>
          <cell r="AM271" t="e">
            <v>#N/A</v>
          </cell>
        </row>
        <row r="272">
          <cell r="AE272" t="str">
            <v>43X1</v>
          </cell>
          <cell r="AF272" t="str">
            <v>X</v>
          </cell>
          <cell r="AG272">
            <v>0</v>
          </cell>
          <cell r="AI272" t="str">
            <v xml:space="preserve"> 1-4</v>
          </cell>
          <cell r="AK272" t="e">
            <v>#N/A</v>
          </cell>
          <cell r="AL272" t="e">
            <v>#N/A</v>
          </cell>
          <cell r="AM272" t="e">
            <v>#N/A</v>
          </cell>
        </row>
        <row r="275">
          <cell r="C275" t="str">
            <v>X</v>
          </cell>
          <cell r="AD275" t="str">
            <v/>
          </cell>
          <cell r="AE275" t="str">
            <v>kod</v>
          </cell>
          <cell r="AG275" t="str">
            <v>č.zapasu</v>
          </cell>
          <cell r="AH275" t="str">
            <v>čas</v>
          </cell>
          <cell r="AI275" t="str">
            <v>zápas</v>
          </cell>
          <cell r="AJ275" t="str">
            <v>stôl</v>
          </cell>
          <cell r="AK275" t="str">
            <v>meno</v>
          </cell>
          <cell r="AL275" t="str">
            <v>meno</v>
          </cell>
          <cell r="AM275" t="str">
            <v>rozhodca</v>
          </cell>
        </row>
        <row r="276">
          <cell r="C276" t="str">
            <v>MŽ</v>
          </cell>
          <cell r="AE276" t="str">
            <v>41X1</v>
          </cell>
          <cell r="AF276" t="str">
            <v>X</v>
          </cell>
          <cell r="AG276">
            <v>0</v>
          </cell>
          <cell r="AI276" t="str">
            <v xml:space="preserve"> 1-3</v>
          </cell>
          <cell r="AK276" t="e">
            <v>#N/A</v>
          </cell>
          <cell r="AL276" t="e">
            <v>#N/A</v>
          </cell>
          <cell r="AM276" t="e">
            <v>#N/A</v>
          </cell>
        </row>
        <row r="277">
          <cell r="AE277" t="str">
            <v>42X1</v>
          </cell>
          <cell r="AF277" t="str">
            <v>X</v>
          </cell>
          <cell r="AG277">
            <v>0</v>
          </cell>
          <cell r="AI277" t="str">
            <v xml:space="preserve"> 1-2</v>
          </cell>
          <cell r="AK277" t="e">
            <v>#N/A</v>
          </cell>
          <cell r="AL277" t="e">
            <v>#N/A</v>
          </cell>
          <cell r="AM277" t="e">
            <v>#N/A</v>
          </cell>
        </row>
        <row r="278">
          <cell r="AE278" t="str">
            <v>43X1</v>
          </cell>
          <cell r="AF278" t="str">
            <v>X</v>
          </cell>
          <cell r="AG278">
            <v>0</v>
          </cell>
          <cell r="AI278" t="str">
            <v xml:space="preserve"> 1-4</v>
          </cell>
          <cell r="AK278" t="e">
            <v>#N/A</v>
          </cell>
          <cell r="AL278" t="e">
            <v>#N/A</v>
          </cell>
          <cell r="AM278" t="e">
            <v>#N/A</v>
          </cell>
        </row>
        <row r="281">
          <cell r="C281" t="str">
            <v>X</v>
          </cell>
          <cell r="AD281" t="str">
            <v/>
          </cell>
          <cell r="AE281" t="str">
            <v>kod</v>
          </cell>
          <cell r="AG281" t="str">
            <v>č.zapasu</v>
          </cell>
          <cell r="AH281" t="str">
            <v>čas</v>
          </cell>
          <cell r="AI281" t="str">
            <v>zápas</v>
          </cell>
          <cell r="AJ281" t="str">
            <v>stôl</v>
          </cell>
          <cell r="AK281" t="str">
            <v>meno</v>
          </cell>
          <cell r="AL281" t="str">
            <v>meno</v>
          </cell>
          <cell r="AM281" t="str">
            <v>rozhodca</v>
          </cell>
        </row>
        <row r="282">
          <cell r="C282" t="str">
            <v>MŽ</v>
          </cell>
          <cell r="AE282" t="str">
            <v>41X1</v>
          </cell>
          <cell r="AF282" t="str">
            <v>X</v>
          </cell>
          <cell r="AG282">
            <v>0</v>
          </cell>
          <cell r="AI282" t="str">
            <v xml:space="preserve"> 1-3</v>
          </cell>
          <cell r="AK282" t="e">
            <v>#N/A</v>
          </cell>
          <cell r="AL282" t="e">
            <v>#N/A</v>
          </cell>
          <cell r="AM282" t="e">
            <v>#N/A</v>
          </cell>
        </row>
        <row r="283">
          <cell r="AE283" t="str">
            <v>42X1</v>
          </cell>
          <cell r="AF283" t="str">
            <v>X</v>
          </cell>
          <cell r="AG283">
            <v>0</v>
          </cell>
          <cell r="AI283" t="str">
            <v xml:space="preserve"> 1-2</v>
          </cell>
          <cell r="AK283" t="e">
            <v>#N/A</v>
          </cell>
          <cell r="AL283" t="e">
            <v>#N/A</v>
          </cell>
          <cell r="AM283" t="e">
            <v>#N/A</v>
          </cell>
        </row>
        <row r="284">
          <cell r="AE284" t="str">
            <v>43X1</v>
          </cell>
          <cell r="AF284" t="str">
            <v>X</v>
          </cell>
          <cell r="AG284">
            <v>0</v>
          </cell>
          <cell r="AI284" t="str">
            <v xml:space="preserve"> 1-4</v>
          </cell>
          <cell r="AK284" t="e">
            <v>#N/A</v>
          </cell>
          <cell r="AL284" t="e">
            <v>#N/A</v>
          </cell>
          <cell r="AM284" t="e">
            <v>#N/A</v>
          </cell>
        </row>
        <row r="287">
          <cell r="C287" t="str">
            <v>X</v>
          </cell>
          <cell r="AD287" t="str">
            <v/>
          </cell>
          <cell r="AE287" t="str">
            <v>kod</v>
          </cell>
          <cell r="AG287" t="str">
            <v>č.zapasu</v>
          </cell>
          <cell r="AH287" t="str">
            <v>čas</v>
          </cell>
          <cell r="AI287" t="str">
            <v>zápas</v>
          </cell>
          <cell r="AJ287" t="str">
            <v>stôl</v>
          </cell>
          <cell r="AK287" t="str">
            <v>meno</v>
          </cell>
          <cell r="AL287" t="str">
            <v>meno</v>
          </cell>
          <cell r="AM287" t="str">
            <v>rozhodca</v>
          </cell>
        </row>
        <row r="288">
          <cell r="C288" t="str">
            <v>MŽ</v>
          </cell>
          <cell r="AE288" t="str">
            <v>41X1</v>
          </cell>
          <cell r="AF288" t="str">
            <v>X</v>
          </cell>
          <cell r="AG288">
            <v>0</v>
          </cell>
          <cell r="AI288" t="str">
            <v xml:space="preserve"> 1-3</v>
          </cell>
          <cell r="AK288" t="e">
            <v>#N/A</v>
          </cell>
          <cell r="AL288" t="e">
            <v>#N/A</v>
          </cell>
          <cell r="AM288" t="e">
            <v>#N/A</v>
          </cell>
        </row>
        <row r="289">
          <cell r="AE289" t="str">
            <v>42X1</v>
          </cell>
          <cell r="AF289" t="str">
            <v>X</v>
          </cell>
          <cell r="AG289">
            <v>0</v>
          </cell>
          <cell r="AI289" t="str">
            <v xml:space="preserve"> 1-2</v>
          </cell>
          <cell r="AK289" t="e">
            <v>#N/A</v>
          </cell>
          <cell r="AL289" t="e">
            <v>#N/A</v>
          </cell>
          <cell r="AM289" t="e">
            <v>#N/A</v>
          </cell>
        </row>
        <row r="290">
          <cell r="AE290" t="str">
            <v>43X1</v>
          </cell>
          <cell r="AF290" t="str">
            <v>X</v>
          </cell>
          <cell r="AG290">
            <v>0</v>
          </cell>
          <cell r="AI290" t="str">
            <v xml:space="preserve"> 1-4</v>
          </cell>
          <cell r="AK290" t="e">
            <v>#N/A</v>
          </cell>
          <cell r="AL290" t="e">
            <v>#N/A</v>
          </cell>
          <cell r="AM290" t="e">
            <v>#N/A</v>
          </cell>
        </row>
        <row r="293">
          <cell r="C293" t="str">
            <v>X</v>
          </cell>
          <cell r="AD293" t="str">
            <v/>
          </cell>
          <cell r="AE293" t="str">
            <v>kod</v>
          </cell>
          <cell r="AG293" t="str">
            <v>č.zapasu</v>
          </cell>
          <cell r="AH293" t="str">
            <v>čas</v>
          </cell>
          <cell r="AI293" t="str">
            <v>zápas</v>
          </cell>
          <cell r="AJ293" t="str">
            <v>stôl</v>
          </cell>
          <cell r="AK293" t="str">
            <v>meno</v>
          </cell>
          <cell r="AL293" t="str">
            <v>meno</v>
          </cell>
          <cell r="AM293" t="str">
            <v>rozhodca</v>
          </cell>
        </row>
        <row r="294">
          <cell r="C294" t="str">
            <v>MŽ</v>
          </cell>
          <cell r="AE294" t="str">
            <v>41X1</v>
          </cell>
          <cell r="AF294" t="str">
            <v>X</v>
          </cell>
          <cell r="AG294">
            <v>0</v>
          </cell>
          <cell r="AI294" t="str">
            <v xml:space="preserve"> 1-3</v>
          </cell>
          <cell r="AK294" t="e">
            <v>#N/A</v>
          </cell>
          <cell r="AL294" t="e">
            <v>#N/A</v>
          </cell>
          <cell r="AM294" t="e">
            <v>#N/A</v>
          </cell>
        </row>
        <row r="295">
          <cell r="AE295" t="str">
            <v>42X1</v>
          </cell>
          <cell r="AF295" t="str">
            <v>X</v>
          </cell>
          <cell r="AG295">
            <v>0</v>
          </cell>
          <cell r="AI295" t="str">
            <v xml:space="preserve"> 1-2</v>
          </cell>
          <cell r="AK295" t="e">
            <v>#N/A</v>
          </cell>
          <cell r="AL295" t="e">
            <v>#N/A</v>
          </cell>
          <cell r="AM295" t="e">
            <v>#N/A</v>
          </cell>
        </row>
        <row r="296">
          <cell r="AE296" t="str">
            <v>43X1</v>
          </cell>
          <cell r="AF296" t="str">
            <v>X</v>
          </cell>
          <cell r="AG296">
            <v>0</v>
          </cell>
          <cell r="AI296" t="str">
            <v xml:space="preserve"> 1-4</v>
          </cell>
          <cell r="AK296" t="e">
            <v>#N/A</v>
          </cell>
          <cell r="AL296" t="e">
            <v>#N/A</v>
          </cell>
          <cell r="AM296" t="e">
            <v>#N/A</v>
          </cell>
        </row>
        <row r="299">
          <cell r="C299" t="str">
            <v>X</v>
          </cell>
          <cell r="AD299" t="str">
            <v/>
          </cell>
          <cell r="AE299" t="str">
            <v>kod</v>
          </cell>
          <cell r="AG299" t="str">
            <v>č.zapasu</v>
          </cell>
          <cell r="AH299" t="str">
            <v>čas</v>
          </cell>
          <cell r="AI299" t="str">
            <v>zápas</v>
          </cell>
          <cell r="AJ299" t="str">
            <v>stôl</v>
          </cell>
          <cell r="AK299" t="str">
            <v>meno</v>
          </cell>
          <cell r="AL299" t="str">
            <v>meno</v>
          </cell>
          <cell r="AM299" t="str">
            <v>rozhodca</v>
          </cell>
        </row>
        <row r="300">
          <cell r="C300" t="str">
            <v>MŽ</v>
          </cell>
          <cell r="AE300" t="str">
            <v>41X1</v>
          </cell>
          <cell r="AF300" t="str">
            <v>X</v>
          </cell>
          <cell r="AG300">
            <v>0</v>
          </cell>
          <cell r="AI300" t="str">
            <v xml:space="preserve"> 1-3</v>
          </cell>
          <cell r="AK300" t="e">
            <v>#N/A</v>
          </cell>
          <cell r="AL300" t="e">
            <v>#N/A</v>
          </cell>
          <cell r="AM300" t="e">
            <v>#N/A</v>
          </cell>
        </row>
        <row r="301">
          <cell r="AE301" t="str">
            <v>42X1</v>
          </cell>
          <cell r="AF301" t="str">
            <v>X</v>
          </cell>
          <cell r="AG301">
            <v>0</v>
          </cell>
          <cell r="AI301" t="str">
            <v xml:space="preserve"> 1-2</v>
          </cell>
          <cell r="AK301" t="e">
            <v>#N/A</v>
          </cell>
          <cell r="AL301" t="e">
            <v>#N/A</v>
          </cell>
          <cell r="AM301" t="e">
            <v>#N/A</v>
          </cell>
        </row>
        <row r="302">
          <cell r="AE302" t="str">
            <v>43X1</v>
          </cell>
          <cell r="AF302" t="str">
            <v>X</v>
          </cell>
          <cell r="AG302">
            <v>0</v>
          </cell>
          <cell r="AI302" t="str">
            <v xml:space="preserve"> 1-4</v>
          </cell>
          <cell r="AK302" t="e">
            <v>#N/A</v>
          </cell>
          <cell r="AL302" t="e">
            <v>#N/A</v>
          </cell>
          <cell r="AM302" t="e">
            <v>#N/A</v>
          </cell>
        </row>
        <row r="305">
          <cell r="AD305">
            <v>0</v>
          </cell>
          <cell r="AE305" t="str">
            <v>kod</v>
          </cell>
          <cell r="AF305">
            <v>0</v>
          </cell>
          <cell r="AG305" t="str">
            <v>č.zapasu</v>
          </cell>
          <cell r="AH305" t="str">
            <v>čas</v>
          </cell>
          <cell r="AI305" t="str">
            <v>zápas</v>
          </cell>
          <cell r="AJ305" t="str">
            <v>stôl</v>
          </cell>
          <cell r="AK305" t="str">
            <v>meno</v>
          </cell>
          <cell r="AL305" t="str">
            <v>meno</v>
          </cell>
          <cell r="AM305" t="str">
            <v>rozhodca</v>
          </cell>
        </row>
        <row r="306">
          <cell r="AD306">
            <v>0</v>
          </cell>
          <cell r="AE306" t="str">
            <v>41012</v>
          </cell>
          <cell r="AF306" t="str">
            <v>A</v>
          </cell>
          <cell r="AG306">
            <v>2</v>
          </cell>
          <cell r="AH306">
            <v>0</v>
          </cell>
          <cell r="AI306" t="str">
            <v xml:space="preserve"> 2-4</v>
          </cell>
          <cell r="AJ306">
            <v>0</v>
          </cell>
          <cell r="AK306" t="str">
            <v>DRBIAKOVÁ KARIN</v>
          </cell>
          <cell r="AL306" t="str">
            <v>GERÁTOVÁ SOŇA</v>
          </cell>
          <cell r="AM306" t="str">
            <v>ČINČUROVÁ EMA</v>
          </cell>
        </row>
        <row r="307">
          <cell r="AD307">
            <v>0</v>
          </cell>
          <cell r="AE307" t="str">
            <v>42012</v>
          </cell>
          <cell r="AF307" t="str">
            <v>A</v>
          </cell>
          <cell r="AG307">
            <v>4</v>
          </cell>
          <cell r="AH307">
            <v>0</v>
          </cell>
          <cell r="AI307" t="str">
            <v xml:space="preserve"> 3-4</v>
          </cell>
          <cell r="AJ307">
            <v>0</v>
          </cell>
          <cell r="AK307" t="str">
            <v>VČELKOVÁ ADELA</v>
          </cell>
          <cell r="AL307" t="str">
            <v>GERÁTOVÁ SOŇA</v>
          </cell>
          <cell r="AM307" t="str">
            <v>DRBIAKOVÁ KARIN</v>
          </cell>
        </row>
        <row r="308">
          <cell r="AD308">
            <v>0</v>
          </cell>
          <cell r="AE308" t="str">
            <v>43012</v>
          </cell>
          <cell r="AF308" t="str">
            <v>A</v>
          </cell>
          <cell r="AG308">
            <v>6</v>
          </cell>
          <cell r="AH308">
            <v>0</v>
          </cell>
          <cell r="AI308" t="str">
            <v xml:space="preserve"> 2-3</v>
          </cell>
          <cell r="AJ308">
            <v>0</v>
          </cell>
          <cell r="AK308" t="str">
            <v>DRBIAKOVÁ KARIN</v>
          </cell>
          <cell r="AL308" t="str">
            <v>VČELKOVÁ ADELA</v>
          </cell>
          <cell r="AM308" t="str">
            <v>GERÁTOVÁ SOŇA</v>
          </cell>
        </row>
        <row r="309"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</row>
        <row r="310"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</row>
        <row r="311">
          <cell r="AD311">
            <v>0</v>
          </cell>
          <cell r="AE311" t="str">
            <v>kod</v>
          </cell>
          <cell r="AF311">
            <v>0</v>
          </cell>
          <cell r="AG311" t="str">
            <v>č.zapasu</v>
          </cell>
          <cell r="AH311" t="str">
            <v>čas</v>
          </cell>
          <cell r="AI311" t="str">
            <v>zápas</v>
          </cell>
          <cell r="AJ311" t="str">
            <v>stôl</v>
          </cell>
          <cell r="AK311" t="str">
            <v>meno</v>
          </cell>
          <cell r="AL311" t="str">
            <v>meno</v>
          </cell>
          <cell r="AM311" t="str">
            <v>rozhodca</v>
          </cell>
        </row>
        <row r="312">
          <cell r="AD312">
            <v>0</v>
          </cell>
          <cell r="AE312" t="str">
            <v>41022</v>
          </cell>
          <cell r="AF312" t="str">
            <v>B</v>
          </cell>
          <cell r="AG312">
            <v>5</v>
          </cell>
          <cell r="AH312">
            <v>0</v>
          </cell>
          <cell r="AI312" t="str">
            <v xml:space="preserve"> 2-4</v>
          </cell>
          <cell r="AJ312">
            <v>0</v>
          </cell>
          <cell r="AK312" t="str">
            <v>BIKSADSKÁ EMA</v>
          </cell>
          <cell r="AL312" t="str">
            <v>JANKECHOVÁ BARBORA</v>
          </cell>
          <cell r="AM312" t="str">
            <v>VINCZEOVÁ LAURA</v>
          </cell>
        </row>
        <row r="313">
          <cell r="AD313">
            <v>0</v>
          </cell>
          <cell r="AE313" t="str">
            <v>42022</v>
          </cell>
          <cell r="AF313" t="str">
            <v>B</v>
          </cell>
          <cell r="AG313">
            <v>7</v>
          </cell>
          <cell r="AH313">
            <v>0</v>
          </cell>
          <cell r="AI313" t="str">
            <v xml:space="preserve"> 3-4</v>
          </cell>
          <cell r="AJ313">
            <v>0</v>
          </cell>
          <cell r="AK313" t="str">
            <v>BUGOVÁ JESSICA</v>
          </cell>
          <cell r="AL313" t="str">
            <v>JANKECHOVÁ BARBORA</v>
          </cell>
          <cell r="AM313" t="str">
            <v>BIKSADSKÁ EMA</v>
          </cell>
        </row>
        <row r="314">
          <cell r="AD314">
            <v>0</v>
          </cell>
          <cell r="AE314" t="str">
            <v>43022</v>
          </cell>
          <cell r="AF314" t="str">
            <v>B</v>
          </cell>
          <cell r="AG314">
            <v>9</v>
          </cell>
          <cell r="AH314">
            <v>0</v>
          </cell>
          <cell r="AI314" t="str">
            <v xml:space="preserve"> 2-3</v>
          </cell>
          <cell r="AJ314">
            <v>0</v>
          </cell>
          <cell r="AK314" t="str">
            <v>BIKSADSKÁ EMA</v>
          </cell>
          <cell r="AL314" t="str">
            <v>BUGOVÁ JESSICA</v>
          </cell>
          <cell r="AM314" t="str">
            <v>JANKECHOVÁ BARBORA</v>
          </cell>
        </row>
        <row r="315"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</row>
        <row r="316"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</row>
        <row r="317">
          <cell r="AD317">
            <v>0</v>
          </cell>
          <cell r="AE317" t="str">
            <v>kod</v>
          </cell>
          <cell r="AF317">
            <v>0</v>
          </cell>
          <cell r="AG317" t="str">
            <v>č.zapasu</v>
          </cell>
          <cell r="AH317" t="str">
            <v>čas</v>
          </cell>
          <cell r="AI317" t="str">
            <v>zápas</v>
          </cell>
          <cell r="AJ317" t="str">
            <v>stôl</v>
          </cell>
          <cell r="AK317" t="str">
            <v>meno</v>
          </cell>
          <cell r="AL317" t="str">
            <v>meno</v>
          </cell>
          <cell r="AM317" t="str">
            <v>rozhodca</v>
          </cell>
        </row>
        <row r="318">
          <cell r="AD318">
            <v>0</v>
          </cell>
          <cell r="AE318" t="str">
            <v>41032</v>
          </cell>
          <cell r="AF318" t="str">
            <v>C</v>
          </cell>
          <cell r="AG318">
            <v>8</v>
          </cell>
          <cell r="AH318">
            <v>0</v>
          </cell>
          <cell r="AI318" t="str">
            <v xml:space="preserve"> 2-4</v>
          </cell>
          <cell r="AJ318">
            <v>0</v>
          </cell>
          <cell r="AK318" t="str">
            <v>POLÁKOVÁ ALEXANDRA</v>
          </cell>
          <cell r="AL318" t="str">
            <v>NAGYOVÁ VERONIKA</v>
          </cell>
          <cell r="AM318" t="str">
            <v>WALLENFELSOVÁ ANETA</v>
          </cell>
        </row>
        <row r="319">
          <cell r="AD319">
            <v>0</v>
          </cell>
          <cell r="AE319" t="str">
            <v>42032</v>
          </cell>
          <cell r="AF319" t="str">
            <v>C</v>
          </cell>
          <cell r="AG319">
            <v>10</v>
          </cell>
          <cell r="AH319">
            <v>0</v>
          </cell>
          <cell r="AI319" t="str">
            <v xml:space="preserve"> 3-4</v>
          </cell>
          <cell r="AJ319">
            <v>0</v>
          </cell>
          <cell r="AK319" t="str">
            <v>VANIŠOVÁ VANDA</v>
          </cell>
          <cell r="AL319" t="str">
            <v>NAGYOVÁ VERONIKA</v>
          </cell>
          <cell r="AM319" t="str">
            <v>POLÁKOVÁ ALEXANDRA</v>
          </cell>
        </row>
        <row r="320">
          <cell r="AD320">
            <v>0</v>
          </cell>
          <cell r="AE320" t="str">
            <v>43032</v>
          </cell>
          <cell r="AF320" t="str">
            <v>C</v>
          </cell>
          <cell r="AG320">
            <v>12</v>
          </cell>
          <cell r="AH320">
            <v>0</v>
          </cell>
          <cell r="AI320" t="str">
            <v xml:space="preserve"> 2-3</v>
          </cell>
          <cell r="AJ320">
            <v>0</v>
          </cell>
          <cell r="AK320" t="str">
            <v>POLÁKOVÁ ALEXANDRA</v>
          </cell>
          <cell r="AL320" t="str">
            <v>VANIŠOVÁ VANDA</v>
          </cell>
          <cell r="AM320" t="str">
            <v>NAGYOVÁ VERONIKA</v>
          </cell>
        </row>
        <row r="321"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</row>
        <row r="322"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</row>
        <row r="323">
          <cell r="AD323">
            <v>0</v>
          </cell>
          <cell r="AE323" t="str">
            <v>kod</v>
          </cell>
          <cell r="AF323">
            <v>0</v>
          </cell>
          <cell r="AG323" t="str">
            <v>č.zapasu</v>
          </cell>
          <cell r="AH323" t="str">
            <v>čas</v>
          </cell>
          <cell r="AI323" t="str">
            <v>zápas</v>
          </cell>
          <cell r="AJ323" t="str">
            <v>stôl</v>
          </cell>
          <cell r="AK323" t="str">
            <v>meno</v>
          </cell>
          <cell r="AL323" t="str">
            <v>meno</v>
          </cell>
          <cell r="AM323" t="str">
            <v>rozhodca</v>
          </cell>
        </row>
        <row r="324">
          <cell r="AD324">
            <v>0</v>
          </cell>
          <cell r="AE324" t="str">
            <v>41042</v>
          </cell>
          <cell r="AF324" t="str">
            <v>D</v>
          </cell>
          <cell r="AG324">
            <v>11</v>
          </cell>
          <cell r="AH324">
            <v>0</v>
          </cell>
          <cell r="AI324" t="str">
            <v xml:space="preserve"> 2-4</v>
          </cell>
          <cell r="AJ324">
            <v>0</v>
          </cell>
          <cell r="AK324" t="str">
            <v>ŠTETKOVÁ EMA</v>
          </cell>
          <cell r="AL324" t="str">
            <v>POMŠÁROVÁ KATARÍNA</v>
          </cell>
          <cell r="AM324" t="str">
            <v>ŠINKAROVÁ MONIKA</v>
          </cell>
        </row>
        <row r="325">
          <cell r="AD325">
            <v>0</v>
          </cell>
          <cell r="AE325" t="str">
            <v>42042</v>
          </cell>
          <cell r="AF325" t="str">
            <v>D</v>
          </cell>
          <cell r="AG325">
            <v>13</v>
          </cell>
          <cell r="AH325">
            <v>0</v>
          </cell>
          <cell r="AI325" t="str">
            <v xml:space="preserve"> 3-4</v>
          </cell>
          <cell r="AJ325">
            <v>0</v>
          </cell>
          <cell r="AK325" t="str">
            <v>STRAKOVÁ JANKA</v>
          </cell>
          <cell r="AL325" t="str">
            <v>POMŠÁROVÁ KATARÍNA</v>
          </cell>
          <cell r="AM325" t="str">
            <v>ŠTETKOVÁ EMA</v>
          </cell>
        </row>
        <row r="326">
          <cell r="AD326">
            <v>0</v>
          </cell>
          <cell r="AE326" t="str">
            <v>43042</v>
          </cell>
          <cell r="AF326" t="str">
            <v>D</v>
          </cell>
          <cell r="AG326">
            <v>15</v>
          </cell>
          <cell r="AH326">
            <v>0</v>
          </cell>
          <cell r="AI326" t="str">
            <v xml:space="preserve"> 2-3</v>
          </cell>
          <cell r="AJ326">
            <v>0</v>
          </cell>
          <cell r="AK326" t="str">
            <v>ŠTETKOVÁ EMA</v>
          </cell>
          <cell r="AL326" t="str">
            <v>STRAKOVÁ JANKA</v>
          </cell>
          <cell r="AM326" t="str">
            <v>POMŠÁROVÁ KATARÍNA</v>
          </cell>
        </row>
        <row r="327"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</row>
        <row r="328"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</row>
        <row r="329">
          <cell r="AD329">
            <v>0</v>
          </cell>
          <cell r="AE329" t="str">
            <v>kod</v>
          </cell>
          <cell r="AF329">
            <v>0</v>
          </cell>
          <cell r="AG329" t="str">
            <v>č.zapasu</v>
          </cell>
          <cell r="AH329" t="str">
            <v>čas</v>
          </cell>
          <cell r="AI329" t="str">
            <v>zápas</v>
          </cell>
          <cell r="AJ329" t="str">
            <v>stôl</v>
          </cell>
          <cell r="AK329" t="str">
            <v>meno</v>
          </cell>
          <cell r="AL329" t="str">
            <v>meno</v>
          </cell>
          <cell r="AM329" t="str">
            <v>rozhodca</v>
          </cell>
        </row>
        <row r="330">
          <cell r="AD330">
            <v>0</v>
          </cell>
          <cell r="AE330" t="str">
            <v>41052</v>
          </cell>
          <cell r="AF330" t="str">
            <v>E</v>
          </cell>
          <cell r="AG330">
            <v>14</v>
          </cell>
          <cell r="AH330">
            <v>0</v>
          </cell>
          <cell r="AI330" t="str">
            <v xml:space="preserve"> 2-4</v>
          </cell>
          <cell r="AJ330">
            <v>0</v>
          </cell>
          <cell r="AK330" t="str">
            <v>ĎURANOVÁ DOROTA</v>
          </cell>
          <cell r="AL330" t="str">
            <v>POKORNÁ KAROLÍNA</v>
          </cell>
          <cell r="AM330" t="str">
            <v>BILKOVIČOVÁ SÁRA</v>
          </cell>
        </row>
        <row r="331">
          <cell r="AD331">
            <v>0</v>
          </cell>
          <cell r="AE331" t="str">
            <v>42052</v>
          </cell>
          <cell r="AF331" t="str">
            <v>E</v>
          </cell>
          <cell r="AG331">
            <v>16</v>
          </cell>
          <cell r="AH331">
            <v>0</v>
          </cell>
          <cell r="AI331" t="str">
            <v xml:space="preserve"> 3-4</v>
          </cell>
          <cell r="AJ331">
            <v>0</v>
          </cell>
          <cell r="AK331" t="str">
            <v>ČERMÁKOVÁ IVANA</v>
          </cell>
          <cell r="AL331" t="str">
            <v>POKORNÁ KAROLÍNA</v>
          </cell>
          <cell r="AM331" t="str">
            <v>ĎURANOVÁ DOROTA</v>
          </cell>
        </row>
        <row r="332">
          <cell r="AD332">
            <v>0</v>
          </cell>
          <cell r="AE332" t="str">
            <v>43052</v>
          </cell>
          <cell r="AF332" t="str">
            <v>E</v>
          </cell>
          <cell r="AG332">
            <v>18</v>
          </cell>
          <cell r="AH332">
            <v>0</v>
          </cell>
          <cell r="AI332" t="str">
            <v xml:space="preserve"> 2-3</v>
          </cell>
          <cell r="AJ332">
            <v>0</v>
          </cell>
          <cell r="AK332" t="str">
            <v>ĎURANOVÁ DOROTA</v>
          </cell>
          <cell r="AL332" t="str">
            <v>ČERMÁKOVÁ IVANA</v>
          </cell>
          <cell r="AM332" t="str">
            <v>POKORNÁ KAROLÍNA</v>
          </cell>
        </row>
        <row r="333"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</row>
        <row r="334"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</row>
        <row r="335">
          <cell r="AD335">
            <v>0</v>
          </cell>
          <cell r="AE335" t="str">
            <v>kod</v>
          </cell>
          <cell r="AF335">
            <v>0</v>
          </cell>
          <cell r="AG335" t="str">
            <v>č.zapasu</v>
          </cell>
          <cell r="AH335" t="str">
            <v>čas</v>
          </cell>
          <cell r="AI335" t="str">
            <v>zápas</v>
          </cell>
          <cell r="AJ335" t="str">
            <v>stôl</v>
          </cell>
          <cell r="AK335" t="str">
            <v>meno</v>
          </cell>
          <cell r="AL335" t="str">
            <v>meno</v>
          </cell>
          <cell r="AM335" t="str">
            <v>rozhodca</v>
          </cell>
        </row>
        <row r="336">
          <cell r="AD336">
            <v>0</v>
          </cell>
          <cell r="AE336" t="str">
            <v>41062</v>
          </cell>
          <cell r="AF336" t="str">
            <v>F</v>
          </cell>
          <cell r="AG336">
            <v>17</v>
          </cell>
          <cell r="AH336">
            <v>0</v>
          </cell>
          <cell r="AI336" t="str">
            <v xml:space="preserve"> 2-4</v>
          </cell>
          <cell r="AJ336">
            <v>0</v>
          </cell>
          <cell r="AK336" t="str">
            <v>KĽUCHOVÁ TERÉZIA</v>
          </cell>
          <cell r="AL336" t="str">
            <v>GARČÁKOVÁ KAROLÍNA</v>
          </cell>
          <cell r="AM336" t="str">
            <v>MÜLLEROVÁ EMA</v>
          </cell>
        </row>
        <row r="337">
          <cell r="AD337">
            <v>0</v>
          </cell>
          <cell r="AE337" t="str">
            <v>42062</v>
          </cell>
          <cell r="AF337" t="str">
            <v>F</v>
          </cell>
          <cell r="AG337">
            <v>19</v>
          </cell>
          <cell r="AH337">
            <v>0</v>
          </cell>
          <cell r="AI337" t="str">
            <v xml:space="preserve"> 3-4</v>
          </cell>
          <cell r="AJ337">
            <v>0</v>
          </cell>
          <cell r="AK337" t="str">
            <v>KUBJATKOVÁ ALICA</v>
          </cell>
          <cell r="AL337" t="str">
            <v>GARČÁKOVÁ KAROLÍNA</v>
          </cell>
          <cell r="AM337" t="str">
            <v>KĽUCHOVÁ TERÉZIA</v>
          </cell>
        </row>
        <row r="338">
          <cell r="AD338">
            <v>0</v>
          </cell>
          <cell r="AE338" t="str">
            <v>43062</v>
          </cell>
          <cell r="AF338" t="str">
            <v>F</v>
          </cell>
          <cell r="AG338">
            <v>21</v>
          </cell>
          <cell r="AH338">
            <v>0</v>
          </cell>
          <cell r="AI338" t="str">
            <v xml:space="preserve"> 2-3</v>
          </cell>
          <cell r="AJ338">
            <v>0</v>
          </cell>
          <cell r="AK338" t="str">
            <v>KĽUCHOVÁ TERÉZIA</v>
          </cell>
          <cell r="AL338" t="str">
            <v>KUBJATKOVÁ ALICA</v>
          </cell>
          <cell r="AM338" t="str">
            <v>GARČÁKOVÁ KAROLÍNA</v>
          </cell>
        </row>
        <row r="339"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</row>
        <row r="340"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</row>
        <row r="341">
          <cell r="AD341">
            <v>0</v>
          </cell>
          <cell r="AE341" t="str">
            <v>kod</v>
          </cell>
          <cell r="AF341">
            <v>0</v>
          </cell>
          <cell r="AG341" t="str">
            <v>č.zapasu</v>
          </cell>
          <cell r="AH341" t="str">
            <v>čas</v>
          </cell>
          <cell r="AI341" t="str">
            <v>zápas</v>
          </cell>
          <cell r="AJ341" t="str">
            <v>stôl</v>
          </cell>
          <cell r="AK341" t="str">
            <v>meno</v>
          </cell>
          <cell r="AL341" t="str">
            <v>meno</v>
          </cell>
          <cell r="AM341" t="str">
            <v>rozhodca</v>
          </cell>
        </row>
        <row r="342">
          <cell r="AD342">
            <v>0</v>
          </cell>
          <cell r="AE342" t="str">
            <v>41072</v>
          </cell>
          <cell r="AF342" t="str">
            <v>G</v>
          </cell>
          <cell r="AG342">
            <v>20</v>
          </cell>
          <cell r="AH342">
            <v>0</v>
          </cell>
          <cell r="AI342" t="str">
            <v xml:space="preserve"> 2-4</v>
          </cell>
          <cell r="AJ342">
            <v>0</v>
          </cell>
          <cell r="AK342" t="str">
            <v>KRAJČIOVÁ VERONIKA</v>
          </cell>
          <cell r="AL342" t="str">
            <v>FERENČÍKOVÁ SABÍNA</v>
          </cell>
          <cell r="AM342" t="str">
            <v>IVANČÁKOVÁ SIMONA</v>
          </cell>
        </row>
        <row r="343">
          <cell r="AD343">
            <v>0</v>
          </cell>
          <cell r="AE343" t="str">
            <v>42072</v>
          </cell>
          <cell r="AF343" t="str">
            <v>G</v>
          </cell>
          <cell r="AG343">
            <v>22</v>
          </cell>
          <cell r="AH343">
            <v>0</v>
          </cell>
          <cell r="AI343" t="str">
            <v xml:space="preserve"> 3-4</v>
          </cell>
          <cell r="AJ343">
            <v>0</v>
          </cell>
          <cell r="AK343" t="str">
            <v>SABOLOVÁ LAURA</v>
          </cell>
          <cell r="AL343" t="str">
            <v>FERENČÍKOVÁ SABÍNA</v>
          </cell>
          <cell r="AM343" t="str">
            <v>KRAJČIOVÁ VERONIKA</v>
          </cell>
        </row>
        <row r="344">
          <cell r="AD344">
            <v>0</v>
          </cell>
          <cell r="AE344" t="str">
            <v>43072</v>
          </cell>
          <cell r="AF344" t="str">
            <v>G</v>
          </cell>
          <cell r="AG344">
            <v>24</v>
          </cell>
          <cell r="AH344">
            <v>0</v>
          </cell>
          <cell r="AI344" t="str">
            <v xml:space="preserve"> 2-3</v>
          </cell>
          <cell r="AJ344">
            <v>0</v>
          </cell>
          <cell r="AK344" t="str">
            <v>KRAJČIOVÁ VERONIKA</v>
          </cell>
          <cell r="AL344" t="str">
            <v>SABOLOVÁ LAURA</v>
          </cell>
          <cell r="AM344" t="str">
            <v>FERENČÍKOVÁ SABÍNA</v>
          </cell>
        </row>
        <row r="345"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</row>
        <row r="346"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</row>
        <row r="347">
          <cell r="AD347">
            <v>0</v>
          </cell>
          <cell r="AE347" t="str">
            <v>kod</v>
          </cell>
          <cell r="AF347">
            <v>0</v>
          </cell>
          <cell r="AG347" t="str">
            <v>č.zapasu</v>
          </cell>
          <cell r="AH347" t="str">
            <v>čas</v>
          </cell>
          <cell r="AI347" t="str">
            <v>zápas</v>
          </cell>
          <cell r="AJ347" t="str">
            <v>stôl</v>
          </cell>
          <cell r="AK347" t="str">
            <v>meno</v>
          </cell>
          <cell r="AL347" t="str">
            <v>meno</v>
          </cell>
          <cell r="AM347" t="str">
            <v>rozhodca</v>
          </cell>
        </row>
        <row r="348">
          <cell r="AD348">
            <v>0</v>
          </cell>
          <cell r="AE348" t="str">
            <v>41082</v>
          </cell>
          <cell r="AF348" t="str">
            <v>H</v>
          </cell>
          <cell r="AG348">
            <v>23</v>
          </cell>
          <cell r="AH348">
            <v>0</v>
          </cell>
          <cell r="AI348" t="str">
            <v xml:space="preserve"> 2-4</v>
          </cell>
          <cell r="AJ348">
            <v>0</v>
          </cell>
          <cell r="AK348" t="str">
            <v>HREHOVÁ VANESA</v>
          </cell>
          <cell r="AL348" t="str">
            <v>DIKOVÁ BIANKA</v>
          </cell>
          <cell r="AM348" t="str">
            <v>DZIEWICZOVÁ LEA</v>
          </cell>
        </row>
        <row r="349">
          <cell r="AD349">
            <v>0</v>
          </cell>
          <cell r="AE349" t="str">
            <v>42082</v>
          </cell>
          <cell r="AF349" t="str">
            <v>H</v>
          </cell>
          <cell r="AG349">
            <v>25</v>
          </cell>
          <cell r="AH349">
            <v>0</v>
          </cell>
          <cell r="AI349" t="str">
            <v xml:space="preserve"> 3-4</v>
          </cell>
          <cell r="AJ349">
            <v>0</v>
          </cell>
          <cell r="AK349" t="str">
            <v>KOVÁČOVÁ LENKA</v>
          </cell>
          <cell r="AL349" t="str">
            <v>DIKOVÁ BIANKA</v>
          </cell>
          <cell r="AM349" t="str">
            <v>HREHOVÁ VANESA</v>
          </cell>
        </row>
        <row r="350">
          <cell r="AD350">
            <v>0</v>
          </cell>
          <cell r="AE350" t="str">
            <v>43082</v>
          </cell>
          <cell r="AF350" t="str">
            <v>H</v>
          </cell>
          <cell r="AG350">
            <v>27</v>
          </cell>
          <cell r="AH350">
            <v>0</v>
          </cell>
          <cell r="AI350" t="str">
            <v xml:space="preserve"> 2-3</v>
          </cell>
          <cell r="AJ350">
            <v>0</v>
          </cell>
          <cell r="AK350" t="str">
            <v>HREHOVÁ VANESA</v>
          </cell>
          <cell r="AL350" t="str">
            <v>KOVÁČOVÁ LENKA</v>
          </cell>
          <cell r="AM350" t="str">
            <v>DIKOVÁ BIANKA</v>
          </cell>
        </row>
        <row r="351"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</row>
        <row r="352"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</row>
        <row r="353">
          <cell r="AD353">
            <v>0</v>
          </cell>
          <cell r="AE353" t="str">
            <v>kod</v>
          </cell>
          <cell r="AF353">
            <v>0</v>
          </cell>
          <cell r="AG353" t="str">
            <v>č.zapasu</v>
          </cell>
          <cell r="AH353" t="str">
            <v>čas</v>
          </cell>
          <cell r="AI353" t="str">
            <v>zápas</v>
          </cell>
          <cell r="AJ353" t="str">
            <v>stôl</v>
          </cell>
          <cell r="AK353" t="str">
            <v>meno</v>
          </cell>
          <cell r="AL353" t="str">
            <v>meno</v>
          </cell>
          <cell r="AM353" t="str">
            <v>rozhodca</v>
          </cell>
        </row>
        <row r="354">
          <cell r="AD354">
            <v>0</v>
          </cell>
          <cell r="AE354" t="str">
            <v>41092</v>
          </cell>
          <cell r="AF354" t="str">
            <v>I</v>
          </cell>
          <cell r="AG354">
            <v>26</v>
          </cell>
          <cell r="AH354">
            <v>0</v>
          </cell>
          <cell r="AI354" t="str">
            <v xml:space="preserve"> 2-4</v>
          </cell>
          <cell r="AJ354">
            <v>0</v>
          </cell>
          <cell r="AK354" t="str">
            <v>NÉMETHOVÁ NINA</v>
          </cell>
          <cell r="AL354" t="str">
            <v>NAGYOVÁ LINDA</v>
          </cell>
          <cell r="AM354" t="str">
            <v>MAJERČÍKOVÁ LINDA</v>
          </cell>
        </row>
        <row r="355">
          <cell r="AD355">
            <v>0</v>
          </cell>
          <cell r="AE355" t="str">
            <v>42092</v>
          </cell>
          <cell r="AF355" t="str">
            <v>I</v>
          </cell>
          <cell r="AG355">
            <v>28</v>
          </cell>
          <cell r="AH355">
            <v>0</v>
          </cell>
          <cell r="AI355" t="str">
            <v xml:space="preserve"> 3-4</v>
          </cell>
          <cell r="AJ355">
            <v>0</v>
          </cell>
          <cell r="AK355" t="str">
            <v>BOHÁČOVÁ SABÍNA</v>
          </cell>
          <cell r="AL355" t="str">
            <v>NAGYOVÁ LINDA</v>
          </cell>
          <cell r="AM355" t="str">
            <v>NÉMETHOVÁ NINA</v>
          </cell>
        </row>
        <row r="356">
          <cell r="AD356">
            <v>0</v>
          </cell>
          <cell r="AE356" t="str">
            <v>43092</v>
          </cell>
          <cell r="AF356" t="str">
            <v>I</v>
          </cell>
          <cell r="AG356">
            <v>30</v>
          </cell>
          <cell r="AH356">
            <v>0</v>
          </cell>
          <cell r="AI356" t="str">
            <v xml:space="preserve"> 2-3</v>
          </cell>
          <cell r="AJ356">
            <v>0</v>
          </cell>
          <cell r="AK356" t="str">
            <v>NÉMETHOVÁ NINA</v>
          </cell>
          <cell r="AL356" t="str">
            <v>BOHÁČOVÁ SABÍNA</v>
          </cell>
          <cell r="AM356" t="str">
            <v>NAGYOVÁ LINDA</v>
          </cell>
        </row>
        <row r="357"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</row>
        <row r="359">
          <cell r="AD359" t="str">
            <v/>
          </cell>
          <cell r="AE359" t="str">
            <v>kod</v>
          </cell>
          <cell r="AF359">
            <v>0</v>
          </cell>
          <cell r="AG359" t="str">
            <v>č.zapasu</v>
          </cell>
          <cell r="AH359" t="str">
            <v>čas</v>
          </cell>
          <cell r="AI359" t="str">
            <v>zápas</v>
          </cell>
          <cell r="AJ359" t="str">
            <v>stôl</v>
          </cell>
          <cell r="AK359" t="str">
            <v>meno</v>
          </cell>
          <cell r="AL359" t="str">
            <v>meno</v>
          </cell>
          <cell r="AM359" t="str">
            <v>rozhodca</v>
          </cell>
        </row>
        <row r="360">
          <cell r="AD360">
            <v>0</v>
          </cell>
          <cell r="AE360" t="str">
            <v>41X2</v>
          </cell>
          <cell r="AF360" t="str">
            <v>X</v>
          </cell>
          <cell r="AG360">
            <v>0</v>
          </cell>
          <cell r="AH360">
            <v>0</v>
          </cell>
          <cell r="AI360" t="str">
            <v xml:space="preserve"> 2-4</v>
          </cell>
          <cell r="AJ360">
            <v>0</v>
          </cell>
          <cell r="AK360" t="e">
            <v>#N/A</v>
          </cell>
          <cell r="AL360" t="e">
            <v>#N/A</v>
          </cell>
          <cell r="AM360" t="e">
            <v>#N/A</v>
          </cell>
        </row>
        <row r="361">
          <cell r="AD361">
            <v>0</v>
          </cell>
          <cell r="AE361" t="str">
            <v>42X2</v>
          </cell>
          <cell r="AF361" t="str">
            <v>X</v>
          </cell>
          <cell r="AG361">
            <v>0</v>
          </cell>
          <cell r="AH361">
            <v>0</v>
          </cell>
          <cell r="AI361" t="str">
            <v xml:space="preserve"> 3-4</v>
          </cell>
          <cell r="AJ361">
            <v>0</v>
          </cell>
          <cell r="AK361" t="e">
            <v>#N/A</v>
          </cell>
          <cell r="AL361" t="e">
            <v>#N/A</v>
          </cell>
          <cell r="AM361" t="e">
            <v>#N/A</v>
          </cell>
        </row>
        <row r="362">
          <cell r="AD362">
            <v>0</v>
          </cell>
          <cell r="AE362" t="str">
            <v>43X2</v>
          </cell>
          <cell r="AF362" t="str">
            <v>X</v>
          </cell>
          <cell r="AG362">
            <v>0</v>
          </cell>
          <cell r="AH362">
            <v>0</v>
          </cell>
          <cell r="AI362" t="str">
            <v xml:space="preserve"> 2-3</v>
          </cell>
          <cell r="AJ362">
            <v>0</v>
          </cell>
          <cell r="AK362" t="e">
            <v>#N/A</v>
          </cell>
          <cell r="AL362" t="e">
            <v>#N/A</v>
          </cell>
          <cell r="AM362" t="e">
            <v>#N/A</v>
          </cell>
        </row>
        <row r="363"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</row>
        <row r="364"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</row>
        <row r="365">
          <cell r="AD365" t="str">
            <v/>
          </cell>
          <cell r="AE365" t="str">
            <v>kod</v>
          </cell>
          <cell r="AF365">
            <v>0</v>
          </cell>
          <cell r="AG365" t="str">
            <v>č.zapasu</v>
          </cell>
          <cell r="AH365" t="str">
            <v>čas</v>
          </cell>
          <cell r="AI365" t="str">
            <v>zápas</v>
          </cell>
          <cell r="AJ365" t="str">
            <v>stôl</v>
          </cell>
          <cell r="AK365" t="str">
            <v>meno</v>
          </cell>
          <cell r="AL365" t="str">
            <v>meno</v>
          </cell>
          <cell r="AM365" t="str">
            <v>rozhodca</v>
          </cell>
        </row>
        <row r="366">
          <cell r="AD366">
            <v>0</v>
          </cell>
          <cell r="AE366" t="str">
            <v>41X2</v>
          </cell>
          <cell r="AF366" t="str">
            <v>X</v>
          </cell>
          <cell r="AG366">
            <v>0</v>
          </cell>
          <cell r="AH366">
            <v>0</v>
          </cell>
          <cell r="AI366" t="str">
            <v xml:space="preserve"> 2-4</v>
          </cell>
          <cell r="AJ366">
            <v>0</v>
          </cell>
          <cell r="AK366" t="e">
            <v>#N/A</v>
          </cell>
          <cell r="AL366" t="e">
            <v>#N/A</v>
          </cell>
          <cell r="AM366" t="e">
            <v>#N/A</v>
          </cell>
        </row>
        <row r="367">
          <cell r="AD367">
            <v>0</v>
          </cell>
          <cell r="AE367" t="str">
            <v>42X2</v>
          </cell>
          <cell r="AF367" t="str">
            <v>X</v>
          </cell>
          <cell r="AG367">
            <v>0</v>
          </cell>
          <cell r="AH367">
            <v>0</v>
          </cell>
          <cell r="AI367" t="str">
            <v xml:space="preserve"> 3-4</v>
          </cell>
          <cell r="AJ367">
            <v>0</v>
          </cell>
          <cell r="AK367" t="e">
            <v>#N/A</v>
          </cell>
          <cell r="AL367" t="e">
            <v>#N/A</v>
          </cell>
          <cell r="AM367" t="e">
            <v>#N/A</v>
          </cell>
        </row>
        <row r="368">
          <cell r="AD368">
            <v>0</v>
          </cell>
          <cell r="AE368" t="str">
            <v>43X2</v>
          </cell>
          <cell r="AF368" t="str">
            <v>X</v>
          </cell>
          <cell r="AG368">
            <v>0</v>
          </cell>
          <cell r="AH368">
            <v>0</v>
          </cell>
          <cell r="AI368" t="str">
            <v xml:space="preserve"> 2-3</v>
          </cell>
          <cell r="AJ368">
            <v>0</v>
          </cell>
          <cell r="AK368" t="e">
            <v>#N/A</v>
          </cell>
          <cell r="AL368" t="e">
            <v>#N/A</v>
          </cell>
          <cell r="AM368" t="e">
            <v>#N/A</v>
          </cell>
        </row>
        <row r="369"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</row>
        <row r="370"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</row>
        <row r="371">
          <cell r="AD371" t="str">
            <v/>
          </cell>
          <cell r="AE371" t="str">
            <v>kod</v>
          </cell>
          <cell r="AF371">
            <v>0</v>
          </cell>
          <cell r="AG371" t="str">
            <v>č.zapasu</v>
          </cell>
          <cell r="AH371" t="str">
            <v>čas</v>
          </cell>
          <cell r="AI371" t="str">
            <v>zápas</v>
          </cell>
          <cell r="AJ371" t="str">
            <v>stôl</v>
          </cell>
          <cell r="AK371" t="str">
            <v>meno</v>
          </cell>
          <cell r="AL371" t="str">
            <v>meno</v>
          </cell>
          <cell r="AM371" t="str">
            <v>rozhodca</v>
          </cell>
        </row>
        <row r="372">
          <cell r="AD372">
            <v>0</v>
          </cell>
          <cell r="AE372" t="str">
            <v>41X2</v>
          </cell>
          <cell r="AF372" t="str">
            <v>X</v>
          </cell>
          <cell r="AG372">
            <v>0</v>
          </cell>
          <cell r="AH372">
            <v>0</v>
          </cell>
          <cell r="AI372" t="str">
            <v xml:space="preserve"> 2-4</v>
          </cell>
          <cell r="AJ372">
            <v>0</v>
          </cell>
          <cell r="AK372" t="e">
            <v>#N/A</v>
          </cell>
          <cell r="AL372" t="e">
            <v>#N/A</v>
          </cell>
          <cell r="AM372" t="e">
            <v>#N/A</v>
          </cell>
        </row>
        <row r="373">
          <cell r="AD373">
            <v>0</v>
          </cell>
          <cell r="AE373" t="str">
            <v>42X2</v>
          </cell>
          <cell r="AF373" t="str">
            <v>X</v>
          </cell>
          <cell r="AG373">
            <v>0</v>
          </cell>
          <cell r="AH373">
            <v>0</v>
          </cell>
          <cell r="AI373" t="str">
            <v xml:space="preserve"> 3-4</v>
          </cell>
          <cell r="AJ373">
            <v>0</v>
          </cell>
          <cell r="AK373" t="e">
            <v>#N/A</v>
          </cell>
          <cell r="AL373" t="e">
            <v>#N/A</v>
          </cell>
          <cell r="AM373" t="e">
            <v>#N/A</v>
          </cell>
        </row>
        <row r="374">
          <cell r="AD374">
            <v>0</v>
          </cell>
          <cell r="AE374" t="str">
            <v>43X2</v>
          </cell>
          <cell r="AF374" t="str">
            <v>X</v>
          </cell>
          <cell r="AG374">
            <v>0</v>
          </cell>
          <cell r="AH374">
            <v>0</v>
          </cell>
          <cell r="AI374" t="str">
            <v xml:space="preserve"> 2-3</v>
          </cell>
          <cell r="AJ374">
            <v>0</v>
          </cell>
          <cell r="AK374" t="e">
            <v>#N/A</v>
          </cell>
          <cell r="AL374" t="e">
            <v>#N/A</v>
          </cell>
          <cell r="AM374" t="e">
            <v>#N/A</v>
          </cell>
        </row>
        <row r="375"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</row>
        <row r="376"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</row>
        <row r="377">
          <cell r="AD377" t="str">
            <v/>
          </cell>
          <cell r="AE377" t="str">
            <v>kod</v>
          </cell>
          <cell r="AF377">
            <v>0</v>
          </cell>
          <cell r="AG377" t="str">
            <v>č.zapasu</v>
          </cell>
          <cell r="AH377" t="str">
            <v>čas</v>
          </cell>
          <cell r="AI377" t="str">
            <v>zápas</v>
          </cell>
          <cell r="AJ377" t="str">
            <v>stôl</v>
          </cell>
          <cell r="AK377" t="str">
            <v>meno</v>
          </cell>
          <cell r="AL377" t="str">
            <v>meno</v>
          </cell>
          <cell r="AM377" t="str">
            <v>rozhodca</v>
          </cell>
        </row>
        <row r="378">
          <cell r="AD378">
            <v>0</v>
          </cell>
          <cell r="AE378" t="str">
            <v>41X2</v>
          </cell>
          <cell r="AF378" t="str">
            <v>X</v>
          </cell>
          <cell r="AG378">
            <v>0</v>
          </cell>
          <cell r="AH378">
            <v>0</v>
          </cell>
          <cell r="AI378" t="str">
            <v xml:space="preserve"> 2-4</v>
          </cell>
          <cell r="AJ378">
            <v>0</v>
          </cell>
          <cell r="AK378" t="e">
            <v>#N/A</v>
          </cell>
          <cell r="AL378" t="e">
            <v>#N/A</v>
          </cell>
          <cell r="AM378" t="e">
            <v>#N/A</v>
          </cell>
        </row>
        <row r="379">
          <cell r="AD379">
            <v>0</v>
          </cell>
          <cell r="AE379" t="str">
            <v>42X2</v>
          </cell>
          <cell r="AF379" t="str">
            <v>X</v>
          </cell>
          <cell r="AG379">
            <v>0</v>
          </cell>
          <cell r="AH379">
            <v>0</v>
          </cell>
          <cell r="AI379" t="str">
            <v xml:space="preserve"> 3-4</v>
          </cell>
          <cell r="AJ379">
            <v>0</v>
          </cell>
          <cell r="AK379" t="e">
            <v>#N/A</v>
          </cell>
          <cell r="AL379" t="e">
            <v>#N/A</v>
          </cell>
          <cell r="AM379" t="e">
            <v>#N/A</v>
          </cell>
        </row>
        <row r="380">
          <cell r="AD380">
            <v>0</v>
          </cell>
          <cell r="AE380" t="str">
            <v>43X2</v>
          </cell>
          <cell r="AF380" t="str">
            <v>X</v>
          </cell>
          <cell r="AG380">
            <v>0</v>
          </cell>
          <cell r="AH380">
            <v>0</v>
          </cell>
          <cell r="AI380" t="str">
            <v xml:space="preserve"> 2-3</v>
          </cell>
          <cell r="AJ380">
            <v>0</v>
          </cell>
          <cell r="AK380" t="e">
            <v>#N/A</v>
          </cell>
          <cell r="AL380" t="e">
            <v>#N/A</v>
          </cell>
          <cell r="AM380" t="e">
            <v>#N/A</v>
          </cell>
        </row>
        <row r="381"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</row>
        <row r="382"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</row>
        <row r="383">
          <cell r="AD383" t="str">
            <v/>
          </cell>
          <cell r="AE383" t="str">
            <v>kod</v>
          </cell>
          <cell r="AF383">
            <v>0</v>
          </cell>
          <cell r="AG383" t="str">
            <v>č.zapasu</v>
          </cell>
          <cell r="AH383" t="str">
            <v>čas</v>
          </cell>
          <cell r="AI383" t="str">
            <v>zápas</v>
          </cell>
          <cell r="AJ383" t="str">
            <v>stôl</v>
          </cell>
          <cell r="AK383" t="str">
            <v>meno</v>
          </cell>
          <cell r="AL383" t="str">
            <v>meno</v>
          </cell>
          <cell r="AM383" t="str">
            <v>rozhodca</v>
          </cell>
        </row>
        <row r="384">
          <cell r="AD384">
            <v>0</v>
          </cell>
          <cell r="AE384" t="str">
            <v>41X2</v>
          </cell>
          <cell r="AF384" t="str">
            <v>X</v>
          </cell>
          <cell r="AG384">
            <v>0</v>
          </cell>
          <cell r="AH384">
            <v>0</v>
          </cell>
          <cell r="AI384" t="str">
            <v xml:space="preserve"> 2-4</v>
          </cell>
          <cell r="AJ384">
            <v>0</v>
          </cell>
          <cell r="AK384" t="e">
            <v>#N/A</v>
          </cell>
          <cell r="AL384" t="e">
            <v>#N/A</v>
          </cell>
          <cell r="AM384" t="e">
            <v>#N/A</v>
          </cell>
        </row>
        <row r="385">
          <cell r="AD385">
            <v>0</v>
          </cell>
          <cell r="AE385" t="str">
            <v>42X2</v>
          </cell>
          <cell r="AF385" t="str">
            <v>X</v>
          </cell>
          <cell r="AG385">
            <v>0</v>
          </cell>
          <cell r="AH385">
            <v>0</v>
          </cell>
          <cell r="AI385" t="str">
            <v xml:space="preserve"> 3-4</v>
          </cell>
          <cell r="AJ385">
            <v>0</v>
          </cell>
          <cell r="AK385" t="e">
            <v>#N/A</v>
          </cell>
          <cell r="AL385" t="e">
            <v>#N/A</v>
          </cell>
          <cell r="AM385" t="e">
            <v>#N/A</v>
          </cell>
        </row>
        <row r="386">
          <cell r="AD386">
            <v>0</v>
          </cell>
          <cell r="AE386" t="str">
            <v>43X2</v>
          </cell>
          <cell r="AF386" t="str">
            <v>X</v>
          </cell>
          <cell r="AG386">
            <v>0</v>
          </cell>
          <cell r="AH386">
            <v>0</v>
          </cell>
          <cell r="AI386" t="str">
            <v xml:space="preserve"> 2-3</v>
          </cell>
          <cell r="AJ386">
            <v>0</v>
          </cell>
          <cell r="AK386" t="e">
            <v>#N/A</v>
          </cell>
          <cell r="AL386" t="e">
            <v>#N/A</v>
          </cell>
          <cell r="AM386" t="e">
            <v>#N/A</v>
          </cell>
        </row>
        <row r="387"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</row>
        <row r="388"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</row>
        <row r="389">
          <cell r="AD389" t="str">
            <v/>
          </cell>
          <cell r="AE389" t="str">
            <v>kod</v>
          </cell>
          <cell r="AF389">
            <v>0</v>
          </cell>
          <cell r="AG389" t="str">
            <v>č.zapasu</v>
          </cell>
          <cell r="AH389" t="str">
            <v>čas</v>
          </cell>
          <cell r="AI389" t="str">
            <v>zápas</v>
          </cell>
          <cell r="AJ389" t="str">
            <v>stôl</v>
          </cell>
          <cell r="AK389" t="str">
            <v>meno</v>
          </cell>
          <cell r="AL389" t="str">
            <v>meno</v>
          </cell>
          <cell r="AM389" t="str">
            <v>rozhodca</v>
          </cell>
        </row>
        <row r="390">
          <cell r="AD390">
            <v>0</v>
          </cell>
          <cell r="AE390" t="str">
            <v>41X2</v>
          </cell>
          <cell r="AF390" t="str">
            <v>X</v>
          </cell>
          <cell r="AG390">
            <v>0</v>
          </cell>
          <cell r="AH390">
            <v>0</v>
          </cell>
          <cell r="AI390" t="str">
            <v xml:space="preserve"> 2-4</v>
          </cell>
          <cell r="AJ390">
            <v>0</v>
          </cell>
          <cell r="AK390" t="e">
            <v>#N/A</v>
          </cell>
          <cell r="AL390" t="e">
            <v>#N/A</v>
          </cell>
          <cell r="AM390" t="e">
            <v>#N/A</v>
          </cell>
        </row>
        <row r="391">
          <cell r="AD391">
            <v>0</v>
          </cell>
          <cell r="AE391" t="str">
            <v>42X2</v>
          </cell>
          <cell r="AF391" t="str">
            <v>X</v>
          </cell>
          <cell r="AG391">
            <v>0</v>
          </cell>
          <cell r="AH391">
            <v>0</v>
          </cell>
          <cell r="AI391" t="str">
            <v xml:space="preserve"> 3-4</v>
          </cell>
          <cell r="AJ391">
            <v>0</v>
          </cell>
          <cell r="AK391" t="e">
            <v>#N/A</v>
          </cell>
          <cell r="AL391" t="e">
            <v>#N/A</v>
          </cell>
          <cell r="AM391" t="e">
            <v>#N/A</v>
          </cell>
        </row>
        <row r="392">
          <cell r="AD392">
            <v>0</v>
          </cell>
          <cell r="AE392" t="str">
            <v>43X2</v>
          </cell>
          <cell r="AF392" t="str">
            <v>X</v>
          </cell>
          <cell r="AG392">
            <v>0</v>
          </cell>
          <cell r="AH392">
            <v>0</v>
          </cell>
          <cell r="AI392" t="str">
            <v xml:space="preserve"> 2-3</v>
          </cell>
          <cell r="AJ392">
            <v>0</v>
          </cell>
          <cell r="AK392" t="e">
            <v>#N/A</v>
          </cell>
          <cell r="AL392" t="e">
            <v>#N/A</v>
          </cell>
          <cell r="AM392" t="e">
            <v>#N/A</v>
          </cell>
        </row>
        <row r="393"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</row>
        <row r="394"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</row>
        <row r="395">
          <cell r="AD395" t="str">
            <v/>
          </cell>
          <cell r="AE395" t="str">
            <v>kod</v>
          </cell>
          <cell r="AF395">
            <v>0</v>
          </cell>
          <cell r="AG395" t="str">
            <v>č.zapasu</v>
          </cell>
          <cell r="AH395" t="str">
            <v>čas</v>
          </cell>
          <cell r="AI395" t="str">
            <v>zápas</v>
          </cell>
          <cell r="AJ395" t="str">
            <v>stôl</v>
          </cell>
          <cell r="AK395" t="str">
            <v>meno</v>
          </cell>
          <cell r="AL395" t="str">
            <v>meno</v>
          </cell>
          <cell r="AM395" t="str">
            <v>rozhodca</v>
          </cell>
        </row>
        <row r="396">
          <cell r="AD396">
            <v>0</v>
          </cell>
          <cell r="AE396" t="str">
            <v>41X2</v>
          </cell>
          <cell r="AF396" t="str">
            <v>X</v>
          </cell>
          <cell r="AG396">
            <v>0</v>
          </cell>
          <cell r="AH396">
            <v>0</v>
          </cell>
          <cell r="AI396" t="str">
            <v xml:space="preserve"> 2-4</v>
          </cell>
          <cell r="AJ396">
            <v>0</v>
          </cell>
          <cell r="AK396" t="e">
            <v>#N/A</v>
          </cell>
          <cell r="AL396" t="e">
            <v>#N/A</v>
          </cell>
          <cell r="AM396" t="e">
            <v>#N/A</v>
          </cell>
        </row>
        <row r="397">
          <cell r="AD397">
            <v>0</v>
          </cell>
          <cell r="AE397" t="str">
            <v>42X2</v>
          </cell>
          <cell r="AF397" t="str">
            <v>X</v>
          </cell>
          <cell r="AG397">
            <v>0</v>
          </cell>
          <cell r="AH397">
            <v>0</v>
          </cell>
          <cell r="AI397" t="str">
            <v xml:space="preserve"> 3-4</v>
          </cell>
          <cell r="AJ397">
            <v>0</v>
          </cell>
          <cell r="AK397" t="e">
            <v>#N/A</v>
          </cell>
          <cell r="AL397" t="e">
            <v>#N/A</v>
          </cell>
          <cell r="AM397" t="e">
            <v>#N/A</v>
          </cell>
        </row>
        <row r="398">
          <cell r="AD398">
            <v>0</v>
          </cell>
          <cell r="AE398" t="str">
            <v>43X2</v>
          </cell>
          <cell r="AF398" t="str">
            <v>X</v>
          </cell>
          <cell r="AG398">
            <v>0</v>
          </cell>
          <cell r="AH398">
            <v>0</v>
          </cell>
          <cell r="AI398" t="str">
            <v xml:space="preserve"> 2-3</v>
          </cell>
          <cell r="AJ398">
            <v>0</v>
          </cell>
          <cell r="AK398" t="e">
            <v>#N/A</v>
          </cell>
          <cell r="AL398" t="e">
            <v>#N/A</v>
          </cell>
          <cell r="AM398" t="e">
            <v>#N/A</v>
          </cell>
        </row>
        <row r="399"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</row>
        <row r="400"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</row>
        <row r="401">
          <cell r="AD401" t="str">
            <v/>
          </cell>
          <cell r="AE401" t="str">
            <v>kod</v>
          </cell>
          <cell r="AF401">
            <v>0</v>
          </cell>
          <cell r="AG401" t="str">
            <v>č.zapasu</v>
          </cell>
          <cell r="AH401" t="str">
            <v>čas</v>
          </cell>
          <cell r="AI401" t="str">
            <v>zápas</v>
          </cell>
          <cell r="AJ401" t="str">
            <v>stôl</v>
          </cell>
          <cell r="AK401" t="str">
            <v>meno</v>
          </cell>
          <cell r="AL401" t="str">
            <v>meno</v>
          </cell>
          <cell r="AM401" t="str">
            <v>rozhodca</v>
          </cell>
        </row>
        <row r="402">
          <cell r="AD402">
            <v>0</v>
          </cell>
          <cell r="AE402" t="str">
            <v>41X2</v>
          </cell>
          <cell r="AF402" t="str">
            <v>X</v>
          </cell>
          <cell r="AG402">
            <v>0</v>
          </cell>
          <cell r="AH402">
            <v>0</v>
          </cell>
          <cell r="AI402" t="str">
            <v xml:space="preserve"> 2-4</v>
          </cell>
          <cell r="AJ402">
            <v>0</v>
          </cell>
          <cell r="AK402" t="e">
            <v>#N/A</v>
          </cell>
          <cell r="AL402" t="e">
            <v>#N/A</v>
          </cell>
          <cell r="AM402" t="e">
            <v>#N/A</v>
          </cell>
        </row>
        <row r="403">
          <cell r="AD403">
            <v>0</v>
          </cell>
          <cell r="AE403" t="str">
            <v>42X2</v>
          </cell>
          <cell r="AF403" t="str">
            <v>X</v>
          </cell>
          <cell r="AG403">
            <v>0</v>
          </cell>
          <cell r="AH403">
            <v>0</v>
          </cell>
          <cell r="AI403" t="str">
            <v xml:space="preserve"> 3-4</v>
          </cell>
          <cell r="AJ403">
            <v>0</v>
          </cell>
          <cell r="AK403" t="e">
            <v>#N/A</v>
          </cell>
          <cell r="AL403" t="e">
            <v>#N/A</v>
          </cell>
          <cell r="AM403" t="e">
            <v>#N/A</v>
          </cell>
        </row>
        <row r="404">
          <cell r="AD404">
            <v>0</v>
          </cell>
          <cell r="AE404" t="str">
            <v>43X2</v>
          </cell>
          <cell r="AF404" t="str">
            <v>X</v>
          </cell>
          <cell r="AG404">
            <v>0</v>
          </cell>
          <cell r="AH404">
            <v>0</v>
          </cell>
          <cell r="AI404" t="str">
            <v xml:space="preserve"> 2-3</v>
          </cell>
          <cell r="AJ404">
            <v>0</v>
          </cell>
          <cell r="AK404" t="e">
            <v>#N/A</v>
          </cell>
          <cell r="AL404" t="e">
            <v>#N/A</v>
          </cell>
          <cell r="AM404" t="e">
            <v>#N/A</v>
          </cell>
        </row>
        <row r="405"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</row>
        <row r="406"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</row>
        <row r="407">
          <cell r="AD407" t="str">
            <v/>
          </cell>
          <cell r="AE407" t="str">
            <v>kod</v>
          </cell>
          <cell r="AF407">
            <v>0</v>
          </cell>
          <cell r="AG407" t="str">
            <v>č.zapasu</v>
          </cell>
          <cell r="AH407" t="str">
            <v>čas</v>
          </cell>
          <cell r="AI407" t="str">
            <v>zápas</v>
          </cell>
          <cell r="AJ407" t="str">
            <v>stôl</v>
          </cell>
          <cell r="AK407" t="str">
            <v>meno</v>
          </cell>
          <cell r="AL407" t="str">
            <v>meno</v>
          </cell>
          <cell r="AM407" t="str">
            <v>rozhodca</v>
          </cell>
        </row>
        <row r="408">
          <cell r="AD408">
            <v>0</v>
          </cell>
          <cell r="AE408" t="str">
            <v>41X2</v>
          </cell>
          <cell r="AF408" t="str">
            <v>X</v>
          </cell>
          <cell r="AG408">
            <v>0</v>
          </cell>
          <cell r="AH408">
            <v>0</v>
          </cell>
          <cell r="AI408" t="str">
            <v xml:space="preserve"> 2-4</v>
          </cell>
          <cell r="AJ408">
            <v>0</v>
          </cell>
          <cell r="AK408" t="e">
            <v>#N/A</v>
          </cell>
          <cell r="AL408" t="e">
            <v>#N/A</v>
          </cell>
          <cell r="AM408" t="e">
            <v>#N/A</v>
          </cell>
        </row>
        <row r="409">
          <cell r="AD409">
            <v>0</v>
          </cell>
          <cell r="AE409" t="str">
            <v>42X2</v>
          </cell>
          <cell r="AF409" t="str">
            <v>X</v>
          </cell>
          <cell r="AG409">
            <v>0</v>
          </cell>
          <cell r="AH409">
            <v>0</v>
          </cell>
          <cell r="AI409" t="str">
            <v xml:space="preserve"> 3-4</v>
          </cell>
          <cell r="AJ409">
            <v>0</v>
          </cell>
          <cell r="AK409" t="e">
            <v>#N/A</v>
          </cell>
          <cell r="AL409" t="e">
            <v>#N/A</v>
          </cell>
          <cell r="AM409" t="e">
            <v>#N/A</v>
          </cell>
        </row>
        <row r="410">
          <cell r="AD410">
            <v>0</v>
          </cell>
          <cell r="AE410" t="str">
            <v>43X2</v>
          </cell>
          <cell r="AF410" t="str">
            <v>X</v>
          </cell>
          <cell r="AG410">
            <v>0</v>
          </cell>
          <cell r="AH410">
            <v>0</v>
          </cell>
          <cell r="AI410" t="str">
            <v xml:space="preserve"> 2-3</v>
          </cell>
          <cell r="AJ410">
            <v>0</v>
          </cell>
          <cell r="AK410" t="e">
            <v>#N/A</v>
          </cell>
          <cell r="AL410" t="e">
            <v>#N/A</v>
          </cell>
          <cell r="AM410" t="e">
            <v>#N/A</v>
          </cell>
        </row>
        <row r="411"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</row>
        <row r="412"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</row>
        <row r="413">
          <cell r="AD413" t="str">
            <v/>
          </cell>
          <cell r="AE413" t="str">
            <v>kod</v>
          </cell>
          <cell r="AF413">
            <v>0</v>
          </cell>
          <cell r="AG413" t="str">
            <v>č.zapasu</v>
          </cell>
          <cell r="AH413" t="str">
            <v>čas</v>
          </cell>
          <cell r="AI413" t="str">
            <v>zápas</v>
          </cell>
          <cell r="AJ413" t="str">
            <v>stôl</v>
          </cell>
          <cell r="AK413" t="str">
            <v>meno</v>
          </cell>
          <cell r="AL413" t="str">
            <v>meno</v>
          </cell>
          <cell r="AM413" t="str">
            <v>rozhodca</v>
          </cell>
        </row>
        <row r="414">
          <cell r="AD414">
            <v>0</v>
          </cell>
          <cell r="AE414" t="str">
            <v>41X2</v>
          </cell>
          <cell r="AF414" t="str">
            <v>X</v>
          </cell>
          <cell r="AG414">
            <v>0</v>
          </cell>
          <cell r="AH414">
            <v>0</v>
          </cell>
          <cell r="AI414" t="str">
            <v xml:space="preserve"> 2-4</v>
          </cell>
          <cell r="AJ414">
            <v>0</v>
          </cell>
          <cell r="AK414" t="e">
            <v>#N/A</v>
          </cell>
          <cell r="AL414" t="e">
            <v>#N/A</v>
          </cell>
          <cell r="AM414" t="e">
            <v>#N/A</v>
          </cell>
        </row>
        <row r="415">
          <cell r="AD415">
            <v>0</v>
          </cell>
          <cell r="AE415" t="str">
            <v>42X2</v>
          </cell>
          <cell r="AF415" t="str">
            <v>X</v>
          </cell>
          <cell r="AG415">
            <v>0</v>
          </cell>
          <cell r="AH415">
            <v>0</v>
          </cell>
          <cell r="AI415" t="str">
            <v xml:space="preserve"> 3-4</v>
          </cell>
          <cell r="AJ415">
            <v>0</v>
          </cell>
          <cell r="AK415" t="e">
            <v>#N/A</v>
          </cell>
          <cell r="AL415" t="e">
            <v>#N/A</v>
          </cell>
          <cell r="AM415" t="e">
            <v>#N/A</v>
          </cell>
        </row>
        <row r="416">
          <cell r="AD416">
            <v>0</v>
          </cell>
          <cell r="AE416" t="str">
            <v>43X2</v>
          </cell>
          <cell r="AF416" t="str">
            <v>X</v>
          </cell>
          <cell r="AG416">
            <v>0</v>
          </cell>
          <cell r="AH416">
            <v>0</v>
          </cell>
          <cell r="AI416" t="str">
            <v xml:space="preserve"> 2-3</v>
          </cell>
          <cell r="AJ416">
            <v>0</v>
          </cell>
          <cell r="AK416" t="e">
            <v>#N/A</v>
          </cell>
          <cell r="AL416" t="e">
            <v>#N/A</v>
          </cell>
          <cell r="AM416" t="e">
            <v>#N/A</v>
          </cell>
        </row>
        <row r="417"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</row>
        <row r="418"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</row>
        <row r="419">
          <cell r="AD419" t="str">
            <v/>
          </cell>
          <cell r="AE419" t="str">
            <v>kod</v>
          </cell>
          <cell r="AF419">
            <v>0</v>
          </cell>
          <cell r="AG419" t="str">
            <v>č.zapasu</v>
          </cell>
          <cell r="AH419" t="str">
            <v>čas</v>
          </cell>
          <cell r="AI419" t="str">
            <v>zápas</v>
          </cell>
          <cell r="AJ419" t="str">
            <v>stôl</v>
          </cell>
          <cell r="AK419" t="str">
            <v>meno</v>
          </cell>
          <cell r="AL419" t="str">
            <v>meno</v>
          </cell>
          <cell r="AM419" t="str">
            <v>rozhodca</v>
          </cell>
        </row>
        <row r="420">
          <cell r="AD420">
            <v>0</v>
          </cell>
          <cell r="AE420" t="str">
            <v>41X2</v>
          </cell>
          <cell r="AF420" t="str">
            <v>X</v>
          </cell>
          <cell r="AG420">
            <v>0</v>
          </cell>
          <cell r="AH420">
            <v>0</v>
          </cell>
          <cell r="AI420" t="str">
            <v xml:space="preserve"> 2-4</v>
          </cell>
          <cell r="AJ420">
            <v>0</v>
          </cell>
          <cell r="AK420" t="e">
            <v>#N/A</v>
          </cell>
          <cell r="AL420" t="e">
            <v>#N/A</v>
          </cell>
          <cell r="AM420" t="e">
            <v>#N/A</v>
          </cell>
        </row>
        <row r="421">
          <cell r="AD421">
            <v>0</v>
          </cell>
          <cell r="AE421" t="str">
            <v>42X2</v>
          </cell>
          <cell r="AF421" t="str">
            <v>X</v>
          </cell>
          <cell r="AG421">
            <v>0</v>
          </cell>
          <cell r="AH421">
            <v>0</v>
          </cell>
          <cell r="AI421" t="str">
            <v xml:space="preserve"> 3-4</v>
          </cell>
          <cell r="AJ421">
            <v>0</v>
          </cell>
          <cell r="AK421" t="e">
            <v>#N/A</v>
          </cell>
          <cell r="AL421" t="e">
            <v>#N/A</v>
          </cell>
          <cell r="AM421" t="e">
            <v>#N/A</v>
          </cell>
        </row>
        <row r="422">
          <cell r="AD422">
            <v>0</v>
          </cell>
          <cell r="AE422" t="str">
            <v>43X2</v>
          </cell>
          <cell r="AF422" t="str">
            <v>X</v>
          </cell>
          <cell r="AG422">
            <v>0</v>
          </cell>
          <cell r="AH422">
            <v>0</v>
          </cell>
          <cell r="AI422" t="str">
            <v xml:space="preserve"> 2-3</v>
          </cell>
          <cell r="AJ422">
            <v>0</v>
          </cell>
          <cell r="AK422" t="e">
            <v>#N/A</v>
          </cell>
          <cell r="AL422" t="e">
            <v>#N/A</v>
          </cell>
          <cell r="AM422" t="e">
            <v>#N/A</v>
          </cell>
        </row>
        <row r="423"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</row>
        <row r="424"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</row>
        <row r="425">
          <cell r="AD425" t="str">
            <v/>
          </cell>
          <cell r="AE425" t="str">
            <v>kod</v>
          </cell>
          <cell r="AF425">
            <v>0</v>
          </cell>
          <cell r="AG425" t="str">
            <v>č.zapasu</v>
          </cell>
          <cell r="AH425" t="str">
            <v>čas</v>
          </cell>
          <cell r="AI425" t="str">
            <v>zápas</v>
          </cell>
          <cell r="AJ425" t="str">
            <v>stôl</v>
          </cell>
          <cell r="AK425" t="str">
            <v>meno</v>
          </cell>
          <cell r="AL425" t="str">
            <v>meno</v>
          </cell>
          <cell r="AM425" t="str">
            <v>rozhodca</v>
          </cell>
        </row>
        <row r="426">
          <cell r="AD426">
            <v>0</v>
          </cell>
          <cell r="AE426" t="str">
            <v>41X2</v>
          </cell>
          <cell r="AF426" t="str">
            <v>X</v>
          </cell>
          <cell r="AG426">
            <v>0</v>
          </cell>
          <cell r="AH426">
            <v>0</v>
          </cell>
          <cell r="AI426" t="str">
            <v xml:space="preserve"> 2-4</v>
          </cell>
          <cell r="AJ426">
            <v>0</v>
          </cell>
          <cell r="AK426" t="e">
            <v>#N/A</v>
          </cell>
          <cell r="AL426" t="e">
            <v>#N/A</v>
          </cell>
          <cell r="AM426" t="e">
            <v>#N/A</v>
          </cell>
        </row>
        <row r="427">
          <cell r="AD427">
            <v>0</v>
          </cell>
          <cell r="AE427" t="str">
            <v>42X2</v>
          </cell>
          <cell r="AF427" t="str">
            <v>X</v>
          </cell>
          <cell r="AG427">
            <v>0</v>
          </cell>
          <cell r="AH427">
            <v>0</v>
          </cell>
          <cell r="AI427" t="str">
            <v xml:space="preserve"> 3-4</v>
          </cell>
          <cell r="AJ427">
            <v>0</v>
          </cell>
          <cell r="AK427" t="e">
            <v>#N/A</v>
          </cell>
          <cell r="AL427" t="e">
            <v>#N/A</v>
          </cell>
          <cell r="AM427" t="e">
            <v>#N/A</v>
          </cell>
        </row>
        <row r="428">
          <cell r="AD428">
            <v>0</v>
          </cell>
          <cell r="AE428" t="str">
            <v>43X2</v>
          </cell>
          <cell r="AF428" t="str">
            <v>X</v>
          </cell>
          <cell r="AG428">
            <v>0</v>
          </cell>
          <cell r="AH428">
            <v>0</v>
          </cell>
          <cell r="AI428" t="str">
            <v xml:space="preserve"> 2-3</v>
          </cell>
          <cell r="AJ428">
            <v>0</v>
          </cell>
          <cell r="AK428" t="e">
            <v>#N/A</v>
          </cell>
          <cell r="AL428" t="e">
            <v>#N/A</v>
          </cell>
          <cell r="AM428" t="e">
            <v>#N/A</v>
          </cell>
        </row>
        <row r="429"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</row>
        <row r="430"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</row>
        <row r="431">
          <cell r="AD431" t="str">
            <v/>
          </cell>
          <cell r="AE431" t="str">
            <v>kod</v>
          </cell>
          <cell r="AF431">
            <v>0</v>
          </cell>
          <cell r="AG431" t="str">
            <v>č.zapasu</v>
          </cell>
          <cell r="AH431" t="str">
            <v>čas</v>
          </cell>
          <cell r="AI431" t="str">
            <v>zápas</v>
          </cell>
          <cell r="AJ431" t="str">
            <v>stôl</v>
          </cell>
          <cell r="AK431" t="str">
            <v>meno</v>
          </cell>
          <cell r="AL431" t="str">
            <v>meno</v>
          </cell>
          <cell r="AM431" t="str">
            <v>rozhodca</v>
          </cell>
        </row>
        <row r="432">
          <cell r="AD432">
            <v>0</v>
          </cell>
          <cell r="AE432" t="str">
            <v>41X2</v>
          </cell>
          <cell r="AF432" t="str">
            <v>X</v>
          </cell>
          <cell r="AG432">
            <v>0</v>
          </cell>
          <cell r="AH432">
            <v>0</v>
          </cell>
          <cell r="AI432" t="str">
            <v xml:space="preserve"> 2-4</v>
          </cell>
          <cell r="AJ432">
            <v>0</v>
          </cell>
          <cell r="AK432" t="e">
            <v>#N/A</v>
          </cell>
          <cell r="AL432" t="e">
            <v>#N/A</v>
          </cell>
          <cell r="AM432" t="e">
            <v>#N/A</v>
          </cell>
        </row>
        <row r="433">
          <cell r="AD433">
            <v>0</v>
          </cell>
          <cell r="AE433" t="str">
            <v>42X2</v>
          </cell>
          <cell r="AF433" t="str">
            <v>X</v>
          </cell>
          <cell r="AG433">
            <v>0</v>
          </cell>
          <cell r="AH433">
            <v>0</v>
          </cell>
          <cell r="AI433" t="str">
            <v xml:space="preserve"> 3-4</v>
          </cell>
          <cell r="AJ433">
            <v>0</v>
          </cell>
          <cell r="AK433" t="e">
            <v>#N/A</v>
          </cell>
          <cell r="AL433" t="e">
            <v>#N/A</v>
          </cell>
          <cell r="AM433" t="e">
            <v>#N/A</v>
          </cell>
        </row>
        <row r="434">
          <cell r="AD434">
            <v>0</v>
          </cell>
          <cell r="AE434" t="str">
            <v>43X2</v>
          </cell>
          <cell r="AF434" t="str">
            <v>X</v>
          </cell>
          <cell r="AG434">
            <v>0</v>
          </cell>
          <cell r="AH434">
            <v>0</v>
          </cell>
          <cell r="AI434" t="str">
            <v xml:space="preserve"> 2-3</v>
          </cell>
          <cell r="AJ434">
            <v>0</v>
          </cell>
          <cell r="AK434" t="e">
            <v>#N/A</v>
          </cell>
          <cell r="AL434" t="e">
            <v>#N/A</v>
          </cell>
          <cell r="AM434" t="e">
            <v>#N/A</v>
          </cell>
        </row>
        <row r="435"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</row>
        <row r="436"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</row>
        <row r="437">
          <cell r="AD437" t="str">
            <v/>
          </cell>
          <cell r="AE437" t="str">
            <v>kod</v>
          </cell>
          <cell r="AF437">
            <v>0</v>
          </cell>
          <cell r="AG437" t="str">
            <v>č.zapasu</v>
          </cell>
          <cell r="AH437" t="str">
            <v>čas</v>
          </cell>
          <cell r="AI437" t="str">
            <v>zápas</v>
          </cell>
          <cell r="AJ437" t="str">
            <v>stôl</v>
          </cell>
          <cell r="AK437" t="str">
            <v>meno</v>
          </cell>
          <cell r="AL437" t="str">
            <v>meno</v>
          </cell>
          <cell r="AM437" t="str">
            <v>rozhodca</v>
          </cell>
        </row>
        <row r="438">
          <cell r="AD438">
            <v>0</v>
          </cell>
          <cell r="AE438" t="str">
            <v>41X2</v>
          </cell>
          <cell r="AF438" t="str">
            <v>X</v>
          </cell>
          <cell r="AG438">
            <v>0</v>
          </cell>
          <cell r="AH438">
            <v>0</v>
          </cell>
          <cell r="AI438" t="str">
            <v xml:space="preserve"> 2-4</v>
          </cell>
          <cell r="AJ438">
            <v>0</v>
          </cell>
          <cell r="AK438" t="e">
            <v>#N/A</v>
          </cell>
          <cell r="AL438" t="e">
            <v>#N/A</v>
          </cell>
          <cell r="AM438" t="e">
            <v>#N/A</v>
          </cell>
        </row>
        <row r="439">
          <cell r="AD439">
            <v>0</v>
          </cell>
          <cell r="AE439" t="str">
            <v>42X2</v>
          </cell>
          <cell r="AF439" t="str">
            <v>X</v>
          </cell>
          <cell r="AG439">
            <v>0</v>
          </cell>
          <cell r="AH439">
            <v>0</v>
          </cell>
          <cell r="AI439" t="str">
            <v xml:space="preserve"> 3-4</v>
          </cell>
          <cell r="AJ439">
            <v>0</v>
          </cell>
          <cell r="AK439" t="e">
            <v>#N/A</v>
          </cell>
          <cell r="AL439" t="e">
            <v>#N/A</v>
          </cell>
          <cell r="AM439" t="e">
            <v>#N/A</v>
          </cell>
        </row>
        <row r="440">
          <cell r="AD440">
            <v>0</v>
          </cell>
          <cell r="AE440" t="str">
            <v>43X2</v>
          </cell>
          <cell r="AF440" t="str">
            <v>X</v>
          </cell>
          <cell r="AG440">
            <v>0</v>
          </cell>
          <cell r="AH440">
            <v>0</v>
          </cell>
          <cell r="AI440" t="str">
            <v xml:space="preserve"> 2-3</v>
          </cell>
          <cell r="AJ440">
            <v>0</v>
          </cell>
          <cell r="AK440" t="e">
            <v>#N/A</v>
          </cell>
          <cell r="AL440" t="e">
            <v>#N/A</v>
          </cell>
          <cell r="AM440" t="e">
            <v>#N/A</v>
          </cell>
        </row>
        <row r="441"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</row>
        <row r="442"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</row>
        <row r="443">
          <cell r="AD443" t="str">
            <v/>
          </cell>
          <cell r="AE443" t="str">
            <v>kod</v>
          </cell>
          <cell r="AF443">
            <v>0</v>
          </cell>
          <cell r="AG443" t="str">
            <v>č.zapasu</v>
          </cell>
          <cell r="AH443" t="str">
            <v>čas</v>
          </cell>
          <cell r="AI443" t="str">
            <v>zápas</v>
          </cell>
          <cell r="AJ443" t="str">
            <v>stôl</v>
          </cell>
          <cell r="AK443" t="str">
            <v>meno</v>
          </cell>
          <cell r="AL443" t="str">
            <v>meno</v>
          </cell>
          <cell r="AM443" t="str">
            <v>rozhodca</v>
          </cell>
        </row>
        <row r="444">
          <cell r="AD444">
            <v>0</v>
          </cell>
          <cell r="AE444" t="str">
            <v>41X2</v>
          </cell>
          <cell r="AF444" t="str">
            <v>X</v>
          </cell>
          <cell r="AG444">
            <v>0</v>
          </cell>
          <cell r="AH444">
            <v>0</v>
          </cell>
          <cell r="AI444" t="str">
            <v xml:space="preserve"> 2-4</v>
          </cell>
          <cell r="AJ444">
            <v>0</v>
          </cell>
          <cell r="AK444" t="e">
            <v>#N/A</v>
          </cell>
          <cell r="AL444" t="e">
            <v>#N/A</v>
          </cell>
          <cell r="AM444" t="e">
            <v>#N/A</v>
          </cell>
        </row>
        <row r="445">
          <cell r="AD445">
            <v>0</v>
          </cell>
          <cell r="AE445" t="str">
            <v>42X2</v>
          </cell>
          <cell r="AF445" t="str">
            <v>X</v>
          </cell>
          <cell r="AG445">
            <v>0</v>
          </cell>
          <cell r="AH445">
            <v>0</v>
          </cell>
          <cell r="AI445" t="str">
            <v xml:space="preserve"> 3-4</v>
          </cell>
          <cell r="AJ445">
            <v>0</v>
          </cell>
          <cell r="AK445" t="e">
            <v>#N/A</v>
          </cell>
          <cell r="AL445" t="e">
            <v>#N/A</v>
          </cell>
          <cell r="AM445" t="e">
            <v>#N/A</v>
          </cell>
        </row>
        <row r="446">
          <cell r="AD446">
            <v>0</v>
          </cell>
          <cell r="AE446" t="str">
            <v>43X2</v>
          </cell>
          <cell r="AF446" t="str">
            <v>X</v>
          </cell>
          <cell r="AG446">
            <v>0</v>
          </cell>
          <cell r="AH446">
            <v>0</v>
          </cell>
          <cell r="AI446" t="str">
            <v xml:space="preserve"> 2-3</v>
          </cell>
          <cell r="AJ446">
            <v>0</v>
          </cell>
          <cell r="AK446" t="e">
            <v>#N/A</v>
          </cell>
          <cell r="AL446" t="e">
            <v>#N/A</v>
          </cell>
          <cell r="AM446" t="e">
            <v>#N/A</v>
          </cell>
        </row>
        <row r="447"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</row>
        <row r="448"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</row>
        <row r="449">
          <cell r="AD449" t="str">
            <v/>
          </cell>
          <cell r="AE449" t="str">
            <v>kod</v>
          </cell>
          <cell r="AF449">
            <v>0</v>
          </cell>
          <cell r="AG449" t="str">
            <v>č.zapasu</v>
          </cell>
          <cell r="AH449" t="str">
            <v>čas</v>
          </cell>
          <cell r="AI449" t="str">
            <v>zápas</v>
          </cell>
          <cell r="AJ449" t="str">
            <v>stôl</v>
          </cell>
          <cell r="AK449" t="str">
            <v>meno</v>
          </cell>
          <cell r="AL449" t="str">
            <v>meno</v>
          </cell>
          <cell r="AM449" t="str">
            <v>rozhodca</v>
          </cell>
        </row>
        <row r="450">
          <cell r="AD450">
            <v>0</v>
          </cell>
          <cell r="AE450" t="str">
            <v>41X2</v>
          </cell>
          <cell r="AF450" t="str">
            <v>X</v>
          </cell>
          <cell r="AG450">
            <v>0</v>
          </cell>
          <cell r="AH450">
            <v>0</v>
          </cell>
          <cell r="AI450" t="str">
            <v xml:space="preserve"> 2-4</v>
          </cell>
          <cell r="AJ450">
            <v>0</v>
          </cell>
          <cell r="AK450" t="e">
            <v>#N/A</v>
          </cell>
          <cell r="AL450" t="e">
            <v>#N/A</v>
          </cell>
          <cell r="AM450" t="e">
            <v>#N/A</v>
          </cell>
        </row>
        <row r="451">
          <cell r="AD451">
            <v>0</v>
          </cell>
          <cell r="AE451" t="str">
            <v>42X2</v>
          </cell>
          <cell r="AF451" t="str">
            <v>X</v>
          </cell>
          <cell r="AG451">
            <v>0</v>
          </cell>
          <cell r="AH451">
            <v>0</v>
          </cell>
          <cell r="AI451" t="str">
            <v xml:space="preserve"> 3-4</v>
          </cell>
          <cell r="AJ451">
            <v>0</v>
          </cell>
          <cell r="AK451" t="e">
            <v>#N/A</v>
          </cell>
          <cell r="AL451" t="e">
            <v>#N/A</v>
          </cell>
          <cell r="AM451" t="e">
            <v>#N/A</v>
          </cell>
        </row>
        <row r="452">
          <cell r="AD452">
            <v>0</v>
          </cell>
          <cell r="AE452" t="str">
            <v>43X2</v>
          </cell>
          <cell r="AF452" t="str">
            <v>X</v>
          </cell>
          <cell r="AG452">
            <v>0</v>
          </cell>
          <cell r="AH452">
            <v>0</v>
          </cell>
          <cell r="AI452" t="str">
            <v xml:space="preserve"> 2-3</v>
          </cell>
          <cell r="AJ452">
            <v>0</v>
          </cell>
          <cell r="AK452" t="e">
            <v>#N/A</v>
          </cell>
          <cell r="AL452" t="e">
            <v>#N/A</v>
          </cell>
          <cell r="AM452" t="e">
            <v>#N/A</v>
          </cell>
        </row>
        <row r="453"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</row>
        <row r="454"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</row>
        <row r="455">
          <cell r="AD455" t="str">
            <v/>
          </cell>
          <cell r="AE455" t="str">
            <v>kod</v>
          </cell>
          <cell r="AF455">
            <v>0</v>
          </cell>
          <cell r="AG455" t="str">
            <v>č.zapasu</v>
          </cell>
          <cell r="AH455" t="str">
            <v>čas</v>
          </cell>
          <cell r="AI455" t="str">
            <v>zápas</v>
          </cell>
          <cell r="AJ455" t="str">
            <v>stôl</v>
          </cell>
          <cell r="AK455" t="str">
            <v>meno</v>
          </cell>
          <cell r="AL455" t="str">
            <v>meno</v>
          </cell>
          <cell r="AM455" t="str">
            <v>rozhodca</v>
          </cell>
        </row>
        <row r="456">
          <cell r="AD456">
            <v>0</v>
          </cell>
          <cell r="AE456" t="str">
            <v>41X2</v>
          </cell>
          <cell r="AF456" t="str">
            <v>X</v>
          </cell>
          <cell r="AG456">
            <v>0</v>
          </cell>
          <cell r="AH456">
            <v>0</v>
          </cell>
          <cell r="AI456" t="str">
            <v xml:space="preserve"> 2-4</v>
          </cell>
          <cell r="AJ456">
            <v>0</v>
          </cell>
          <cell r="AK456" t="e">
            <v>#N/A</v>
          </cell>
          <cell r="AL456" t="e">
            <v>#N/A</v>
          </cell>
          <cell r="AM456" t="e">
            <v>#N/A</v>
          </cell>
        </row>
        <row r="457">
          <cell r="AD457">
            <v>0</v>
          </cell>
          <cell r="AE457" t="str">
            <v>42X2</v>
          </cell>
          <cell r="AF457" t="str">
            <v>X</v>
          </cell>
          <cell r="AG457">
            <v>0</v>
          </cell>
          <cell r="AH457">
            <v>0</v>
          </cell>
          <cell r="AI457" t="str">
            <v xml:space="preserve"> 3-4</v>
          </cell>
          <cell r="AJ457">
            <v>0</v>
          </cell>
          <cell r="AK457" t="e">
            <v>#N/A</v>
          </cell>
          <cell r="AL457" t="e">
            <v>#N/A</v>
          </cell>
          <cell r="AM457" t="e">
            <v>#N/A</v>
          </cell>
        </row>
        <row r="458">
          <cell r="AD458">
            <v>0</v>
          </cell>
          <cell r="AE458" t="str">
            <v>43X2</v>
          </cell>
          <cell r="AF458" t="str">
            <v>X</v>
          </cell>
          <cell r="AG458">
            <v>0</v>
          </cell>
          <cell r="AH458">
            <v>0</v>
          </cell>
          <cell r="AI458" t="str">
            <v xml:space="preserve"> 2-3</v>
          </cell>
          <cell r="AJ458">
            <v>0</v>
          </cell>
          <cell r="AK458" t="e">
            <v>#N/A</v>
          </cell>
          <cell r="AL458" t="e">
            <v>#N/A</v>
          </cell>
          <cell r="AM458" t="e">
            <v>#N/A</v>
          </cell>
        </row>
        <row r="459"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</row>
        <row r="460"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</row>
        <row r="461">
          <cell r="AD461" t="str">
            <v/>
          </cell>
          <cell r="AE461" t="str">
            <v>kod</v>
          </cell>
          <cell r="AF461">
            <v>0</v>
          </cell>
          <cell r="AG461" t="str">
            <v>č.zapasu</v>
          </cell>
          <cell r="AH461" t="str">
            <v>čas</v>
          </cell>
          <cell r="AI461" t="str">
            <v>zápas</v>
          </cell>
          <cell r="AJ461" t="str">
            <v>stôl</v>
          </cell>
          <cell r="AK461" t="str">
            <v>meno</v>
          </cell>
          <cell r="AL461" t="str">
            <v>meno</v>
          </cell>
          <cell r="AM461" t="str">
            <v>rozhodca</v>
          </cell>
        </row>
        <row r="462">
          <cell r="AD462">
            <v>0</v>
          </cell>
          <cell r="AE462" t="str">
            <v>41X2</v>
          </cell>
          <cell r="AF462" t="str">
            <v>X</v>
          </cell>
          <cell r="AG462">
            <v>0</v>
          </cell>
          <cell r="AH462">
            <v>0</v>
          </cell>
          <cell r="AI462" t="str">
            <v xml:space="preserve"> 2-4</v>
          </cell>
          <cell r="AJ462">
            <v>0</v>
          </cell>
          <cell r="AK462" t="e">
            <v>#N/A</v>
          </cell>
          <cell r="AL462" t="e">
            <v>#N/A</v>
          </cell>
          <cell r="AM462" t="e">
            <v>#N/A</v>
          </cell>
        </row>
        <row r="463">
          <cell r="AD463">
            <v>0</v>
          </cell>
          <cell r="AE463" t="str">
            <v>42X2</v>
          </cell>
          <cell r="AF463" t="str">
            <v>X</v>
          </cell>
          <cell r="AG463">
            <v>0</v>
          </cell>
          <cell r="AH463">
            <v>0</v>
          </cell>
          <cell r="AI463" t="str">
            <v xml:space="preserve"> 3-4</v>
          </cell>
          <cell r="AJ463">
            <v>0</v>
          </cell>
          <cell r="AK463" t="e">
            <v>#N/A</v>
          </cell>
          <cell r="AL463" t="e">
            <v>#N/A</v>
          </cell>
          <cell r="AM463" t="e">
            <v>#N/A</v>
          </cell>
        </row>
        <row r="464">
          <cell r="AD464">
            <v>0</v>
          </cell>
          <cell r="AE464" t="str">
            <v>43X2</v>
          </cell>
          <cell r="AF464" t="str">
            <v>X</v>
          </cell>
          <cell r="AG464">
            <v>0</v>
          </cell>
          <cell r="AH464">
            <v>0</v>
          </cell>
          <cell r="AI464" t="str">
            <v xml:space="preserve"> 2-3</v>
          </cell>
          <cell r="AJ464">
            <v>0</v>
          </cell>
          <cell r="AK464" t="e">
            <v>#N/A</v>
          </cell>
          <cell r="AL464" t="e">
            <v>#N/A</v>
          </cell>
          <cell r="AM464" t="e">
            <v>#N/A</v>
          </cell>
        </row>
        <row r="465"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</row>
        <row r="466"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</row>
        <row r="467">
          <cell r="AD467" t="str">
            <v/>
          </cell>
          <cell r="AE467" t="str">
            <v>kod</v>
          </cell>
          <cell r="AF467">
            <v>0</v>
          </cell>
          <cell r="AG467" t="str">
            <v>č.zapasu</v>
          </cell>
          <cell r="AH467" t="str">
            <v>čas</v>
          </cell>
          <cell r="AI467" t="str">
            <v>zápas</v>
          </cell>
          <cell r="AJ467" t="str">
            <v>stôl</v>
          </cell>
          <cell r="AK467" t="str">
            <v>meno</v>
          </cell>
          <cell r="AL467" t="str">
            <v>meno</v>
          </cell>
          <cell r="AM467" t="str">
            <v>rozhodca</v>
          </cell>
        </row>
        <row r="468">
          <cell r="AD468">
            <v>0</v>
          </cell>
          <cell r="AE468" t="str">
            <v>41X2</v>
          </cell>
          <cell r="AF468" t="str">
            <v>X</v>
          </cell>
          <cell r="AG468">
            <v>0</v>
          </cell>
          <cell r="AH468">
            <v>0</v>
          </cell>
          <cell r="AI468" t="str">
            <v xml:space="preserve"> 2-4</v>
          </cell>
          <cell r="AJ468">
            <v>0</v>
          </cell>
          <cell r="AK468" t="e">
            <v>#N/A</v>
          </cell>
          <cell r="AL468" t="e">
            <v>#N/A</v>
          </cell>
          <cell r="AM468" t="e">
            <v>#N/A</v>
          </cell>
        </row>
        <row r="469">
          <cell r="AD469">
            <v>0</v>
          </cell>
          <cell r="AE469" t="str">
            <v>42X2</v>
          </cell>
          <cell r="AF469" t="str">
            <v>X</v>
          </cell>
          <cell r="AG469">
            <v>0</v>
          </cell>
          <cell r="AH469">
            <v>0</v>
          </cell>
          <cell r="AI469" t="str">
            <v xml:space="preserve"> 3-4</v>
          </cell>
          <cell r="AJ469">
            <v>0</v>
          </cell>
          <cell r="AK469" t="e">
            <v>#N/A</v>
          </cell>
          <cell r="AL469" t="e">
            <v>#N/A</v>
          </cell>
          <cell r="AM469" t="e">
            <v>#N/A</v>
          </cell>
        </row>
        <row r="470">
          <cell r="AD470">
            <v>0</v>
          </cell>
          <cell r="AE470" t="str">
            <v>43X2</v>
          </cell>
          <cell r="AF470" t="str">
            <v>X</v>
          </cell>
          <cell r="AG470">
            <v>0</v>
          </cell>
          <cell r="AH470">
            <v>0</v>
          </cell>
          <cell r="AI470" t="str">
            <v xml:space="preserve"> 2-3</v>
          </cell>
          <cell r="AJ470">
            <v>0</v>
          </cell>
          <cell r="AK470" t="e">
            <v>#N/A</v>
          </cell>
          <cell r="AL470" t="e">
            <v>#N/A</v>
          </cell>
          <cell r="AM470" t="e">
            <v>#N/A</v>
          </cell>
        </row>
        <row r="471"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</row>
        <row r="472"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</row>
        <row r="473">
          <cell r="AD473" t="str">
            <v/>
          </cell>
          <cell r="AE473" t="str">
            <v>kod</v>
          </cell>
          <cell r="AF473">
            <v>0</v>
          </cell>
          <cell r="AG473" t="str">
            <v>č.zapasu</v>
          </cell>
          <cell r="AH473" t="str">
            <v>čas</v>
          </cell>
          <cell r="AI473" t="str">
            <v>zápas</v>
          </cell>
          <cell r="AJ473" t="str">
            <v>stôl</v>
          </cell>
          <cell r="AK473" t="str">
            <v>meno</v>
          </cell>
          <cell r="AL473" t="str">
            <v>meno</v>
          </cell>
          <cell r="AM473" t="str">
            <v>rozhodca</v>
          </cell>
        </row>
        <row r="474">
          <cell r="AD474">
            <v>0</v>
          </cell>
          <cell r="AE474" t="str">
            <v>41X2</v>
          </cell>
          <cell r="AF474" t="str">
            <v>X</v>
          </cell>
          <cell r="AG474">
            <v>0</v>
          </cell>
          <cell r="AH474">
            <v>0</v>
          </cell>
          <cell r="AI474" t="str">
            <v xml:space="preserve"> 2-4</v>
          </cell>
          <cell r="AJ474">
            <v>0</v>
          </cell>
          <cell r="AK474" t="e">
            <v>#N/A</v>
          </cell>
          <cell r="AL474" t="e">
            <v>#N/A</v>
          </cell>
          <cell r="AM474" t="e">
            <v>#N/A</v>
          </cell>
        </row>
        <row r="475">
          <cell r="AD475">
            <v>0</v>
          </cell>
          <cell r="AE475" t="str">
            <v>42X2</v>
          </cell>
          <cell r="AF475" t="str">
            <v>X</v>
          </cell>
          <cell r="AG475">
            <v>0</v>
          </cell>
          <cell r="AH475">
            <v>0</v>
          </cell>
          <cell r="AI475" t="str">
            <v xml:space="preserve"> 3-4</v>
          </cell>
          <cell r="AJ475">
            <v>0</v>
          </cell>
          <cell r="AK475" t="e">
            <v>#N/A</v>
          </cell>
          <cell r="AL475" t="e">
            <v>#N/A</v>
          </cell>
          <cell r="AM475" t="e">
            <v>#N/A</v>
          </cell>
        </row>
        <row r="476">
          <cell r="AD476">
            <v>0</v>
          </cell>
          <cell r="AE476" t="str">
            <v>43X2</v>
          </cell>
          <cell r="AF476" t="str">
            <v>X</v>
          </cell>
          <cell r="AG476">
            <v>0</v>
          </cell>
          <cell r="AH476">
            <v>0</v>
          </cell>
          <cell r="AI476" t="str">
            <v xml:space="preserve"> 2-3</v>
          </cell>
          <cell r="AJ476">
            <v>0</v>
          </cell>
          <cell r="AK476" t="e">
            <v>#N/A</v>
          </cell>
          <cell r="AL476" t="e">
            <v>#N/A</v>
          </cell>
          <cell r="AM476" t="e">
            <v>#N/A</v>
          </cell>
        </row>
        <row r="477"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</row>
        <row r="478"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</row>
        <row r="479">
          <cell r="AD479" t="str">
            <v/>
          </cell>
          <cell r="AE479" t="str">
            <v>kod</v>
          </cell>
          <cell r="AF479">
            <v>0</v>
          </cell>
          <cell r="AG479" t="str">
            <v>č.zapasu</v>
          </cell>
          <cell r="AH479" t="str">
            <v>čas</v>
          </cell>
          <cell r="AI479" t="str">
            <v>zápas</v>
          </cell>
          <cell r="AJ479" t="str">
            <v>stôl</v>
          </cell>
          <cell r="AK479" t="str">
            <v>meno</v>
          </cell>
          <cell r="AL479" t="str">
            <v>meno</v>
          </cell>
          <cell r="AM479" t="str">
            <v>rozhodca</v>
          </cell>
        </row>
        <row r="480">
          <cell r="AD480">
            <v>0</v>
          </cell>
          <cell r="AE480" t="str">
            <v>41X2</v>
          </cell>
          <cell r="AF480" t="str">
            <v>X</v>
          </cell>
          <cell r="AG480">
            <v>0</v>
          </cell>
          <cell r="AH480">
            <v>0</v>
          </cell>
          <cell r="AI480" t="str">
            <v xml:space="preserve"> 2-4</v>
          </cell>
          <cell r="AJ480">
            <v>0</v>
          </cell>
          <cell r="AK480" t="e">
            <v>#N/A</v>
          </cell>
          <cell r="AL480" t="e">
            <v>#N/A</v>
          </cell>
          <cell r="AM480" t="e">
            <v>#N/A</v>
          </cell>
        </row>
        <row r="481">
          <cell r="AD481">
            <v>0</v>
          </cell>
          <cell r="AE481" t="str">
            <v>42X2</v>
          </cell>
          <cell r="AF481" t="str">
            <v>X</v>
          </cell>
          <cell r="AG481">
            <v>0</v>
          </cell>
          <cell r="AH481">
            <v>0</v>
          </cell>
          <cell r="AI481" t="str">
            <v xml:space="preserve"> 3-4</v>
          </cell>
          <cell r="AJ481">
            <v>0</v>
          </cell>
          <cell r="AK481" t="e">
            <v>#N/A</v>
          </cell>
          <cell r="AL481" t="e">
            <v>#N/A</v>
          </cell>
          <cell r="AM481" t="e">
            <v>#N/A</v>
          </cell>
        </row>
        <row r="482">
          <cell r="AD482">
            <v>0</v>
          </cell>
          <cell r="AE482" t="str">
            <v>43X2</v>
          </cell>
          <cell r="AF482" t="str">
            <v>X</v>
          </cell>
          <cell r="AG482">
            <v>0</v>
          </cell>
          <cell r="AH482">
            <v>0</v>
          </cell>
          <cell r="AI482" t="str">
            <v xml:space="preserve"> 2-3</v>
          </cell>
          <cell r="AJ482">
            <v>0</v>
          </cell>
          <cell r="AK482" t="e">
            <v>#N/A</v>
          </cell>
          <cell r="AL482" t="e">
            <v>#N/A</v>
          </cell>
          <cell r="AM482" t="e">
            <v>#N/A</v>
          </cell>
        </row>
        <row r="483"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</row>
        <row r="484"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</row>
        <row r="485">
          <cell r="AD485" t="str">
            <v/>
          </cell>
          <cell r="AE485" t="str">
            <v>kod</v>
          </cell>
          <cell r="AF485">
            <v>0</v>
          </cell>
          <cell r="AG485" t="str">
            <v>č.zapasu</v>
          </cell>
          <cell r="AH485" t="str">
            <v>čas</v>
          </cell>
          <cell r="AI485" t="str">
            <v>zápas</v>
          </cell>
          <cell r="AJ485" t="str">
            <v>stôl</v>
          </cell>
          <cell r="AK485" t="str">
            <v>meno</v>
          </cell>
          <cell r="AL485" t="str">
            <v>meno</v>
          </cell>
          <cell r="AM485" t="str">
            <v>rozhodca</v>
          </cell>
        </row>
        <row r="486">
          <cell r="AD486">
            <v>0</v>
          </cell>
          <cell r="AE486" t="str">
            <v>41X2</v>
          </cell>
          <cell r="AF486" t="str">
            <v>X</v>
          </cell>
          <cell r="AG486">
            <v>0</v>
          </cell>
          <cell r="AH486">
            <v>0</v>
          </cell>
          <cell r="AI486" t="str">
            <v xml:space="preserve"> 2-4</v>
          </cell>
          <cell r="AJ486">
            <v>0</v>
          </cell>
          <cell r="AK486" t="e">
            <v>#N/A</v>
          </cell>
          <cell r="AL486" t="e">
            <v>#N/A</v>
          </cell>
          <cell r="AM486" t="e">
            <v>#N/A</v>
          </cell>
        </row>
        <row r="487">
          <cell r="AD487">
            <v>0</v>
          </cell>
          <cell r="AE487" t="str">
            <v>42X2</v>
          </cell>
          <cell r="AF487" t="str">
            <v>X</v>
          </cell>
          <cell r="AG487">
            <v>0</v>
          </cell>
          <cell r="AH487">
            <v>0</v>
          </cell>
          <cell r="AI487" t="str">
            <v xml:space="preserve"> 3-4</v>
          </cell>
          <cell r="AJ487">
            <v>0</v>
          </cell>
          <cell r="AK487" t="e">
            <v>#N/A</v>
          </cell>
          <cell r="AL487" t="e">
            <v>#N/A</v>
          </cell>
          <cell r="AM487" t="e">
            <v>#N/A</v>
          </cell>
        </row>
        <row r="488">
          <cell r="AD488">
            <v>0</v>
          </cell>
          <cell r="AE488" t="str">
            <v>43X2</v>
          </cell>
          <cell r="AF488" t="str">
            <v>X</v>
          </cell>
          <cell r="AG488">
            <v>0</v>
          </cell>
          <cell r="AH488">
            <v>0</v>
          </cell>
          <cell r="AI488" t="str">
            <v xml:space="preserve"> 2-3</v>
          </cell>
          <cell r="AJ488">
            <v>0</v>
          </cell>
          <cell r="AK488" t="e">
            <v>#N/A</v>
          </cell>
          <cell r="AL488" t="e">
            <v>#N/A</v>
          </cell>
          <cell r="AM488" t="e">
            <v>#N/A</v>
          </cell>
        </row>
        <row r="489"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</row>
        <row r="490"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</row>
        <row r="491">
          <cell r="AD491" t="str">
            <v/>
          </cell>
          <cell r="AE491" t="str">
            <v>kod</v>
          </cell>
          <cell r="AF491">
            <v>0</v>
          </cell>
          <cell r="AG491" t="str">
            <v>č.zapasu</v>
          </cell>
          <cell r="AH491" t="str">
            <v>čas</v>
          </cell>
          <cell r="AI491" t="str">
            <v>zápas</v>
          </cell>
          <cell r="AJ491" t="str">
            <v>stôl</v>
          </cell>
          <cell r="AK491" t="str">
            <v>meno</v>
          </cell>
          <cell r="AL491" t="str">
            <v>meno</v>
          </cell>
          <cell r="AM491" t="str">
            <v>rozhodca</v>
          </cell>
        </row>
        <row r="492">
          <cell r="AD492">
            <v>0</v>
          </cell>
          <cell r="AE492" t="str">
            <v>41X2</v>
          </cell>
          <cell r="AF492" t="str">
            <v>X</v>
          </cell>
          <cell r="AG492">
            <v>0</v>
          </cell>
          <cell r="AH492">
            <v>0</v>
          </cell>
          <cell r="AI492" t="str">
            <v xml:space="preserve"> 2-4</v>
          </cell>
          <cell r="AJ492">
            <v>0</v>
          </cell>
          <cell r="AK492" t="e">
            <v>#N/A</v>
          </cell>
          <cell r="AL492" t="e">
            <v>#N/A</v>
          </cell>
          <cell r="AM492" t="e">
            <v>#N/A</v>
          </cell>
        </row>
        <row r="493">
          <cell r="AD493">
            <v>0</v>
          </cell>
          <cell r="AE493" t="str">
            <v>42X2</v>
          </cell>
          <cell r="AF493" t="str">
            <v>X</v>
          </cell>
          <cell r="AG493">
            <v>0</v>
          </cell>
          <cell r="AH493">
            <v>0</v>
          </cell>
          <cell r="AI493" t="str">
            <v xml:space="preserve"> 3-4</v>
          </cell>
          <cell r="AJ493">
            <v>0</v>
          </cell>
          <cell r="AK493" t="e">
            <v>#N/A</v>
          </cell>
          <cell r="AL493" t="e">
            <v>#N/A</v>
          </cell>
          <cell r="AM493" t="e">
            <v>#N/A</v>
          </cell>
        </row>
        <row r="494">
          <cell r="AD494">
            <v>0</v>
          </cell>
          <cell r="AE494" t="str">
            <v>43X2</v>
          </cell>
          <cell r="AF494" t="str">
            <v>X</v>
          </cell>
          <cell r="AG494">
            <v>0</v>
          </cell>
          <cell r="AH494">
            <v>0</v>
          </cell>
          <cell r="AI494" t="str">
            <v xml:space="preserve"> 2-3</v>
          </cell>
          <cell r="AJ494">
            <v>0</v>
          </cell>
          <cell r="AK494" t="e">
            <v>#N/A</v>
          </cell>
          <cell r="AL494" t="e">
            <v>#N/A</v>
          </cell>
          <cell r="AM494" t="e">
            <v>#N/A</v>
          </cell>
        </row>
        <row r="495"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</row>
        <row r="496"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</row>
        <row r="497">
          <cell r="AD497" t="str">
            <v/>
          </cell>
          <cell r="AE497" t="str">
            <v>kod</v>
          </cell>
          <cell r="AF497">
            <v>0</v>
          </cell>
          <cell r="AG497" t="str">
            <v>č.zapasu</v>
          </cell>
          <cell r="AH497" t="str">
            <v>čas</v>
          </cell>
          <cell r="AI497" t="str">
            <v>zápas</v>
          </cell>
          <cell r="AJ497" t="str">
            <v>stôl</v>
          </cell>
          <cell r="AK497" t="str">
            <v>meno</v>
          </cell>
          <cell r="AL497" t="str">
            <v>meno</v>
          </cell>
          <cell r="AM497" t="str">
            <v>rozhodca</v>
          </cell>
        </row>
        <row r="498">
          <cell r="AD498">
            <v>0</v>
          </cell>
          <cell r="AE498" t="str">
            <v>41X2</v>
          </cell>
          <cell r="AF498" t="str">
            <v>X</v>
          </cell>
          <cell r="AG498">
            <v>0</v>
          </cell>
          <cell r="AH498">
            <v>0</v>
          </cell>
          <cell r="AI498" t="str">
            <v xml:space="preserve"> 2-4</v>
          </cell>
          <cell r="AJ498">
            <v>0</v>
          </cell>
          <cell r="AK498" t="e">
            <v>#N/A</v>
          </cell>
          <cell r="AL498" t="e">
            <v>#N/A</v>
          </cell>
          <cell r="AM498" t="e">
            <v>#N/A</v>
          </cell>
        </row>
        <row r="499">
          <cell r="AD499">
            <v>0</v>
          </cell>
          <cell r="AE499" t="str">
            <v>42X2</v>
          </cell>
          <cell r="AF499" t="str">
            <v>X</v>
          </cell>
          <cell r="AG499">
            <v>0</v>
          </cell>
          <cell r="AH499">
            <v>0</v>
          </cell>
          <cell r="AI499" t="str">
            <v xml:space="preserve"> 3-4</v>
          </cell>
          <cell r="AJ499">
            <v>0</v>
          </cell>
          <cell r="AK499" t="e">
            <v>#N/A</v>
          </cell>
          <cell r="AL499" t="e">
            <v>#N/A</v>
          </cell>
          <cell r="AM499" t="e">
            <v>#N/A</v>
          </cell>
        </row>
        <row r="500">
          <cell r="AD500">
            <v>0</v>
          </cell>
          <cell r="AE500" t="str">
            <v>43X2</v>
          </cell>
          <cell r="AF500" t="str">
            <v>X</v>
          </cell>
          <cell r="AG500">
            <v>0</v>
          </cell>
          <cell r="AH500">
            <v>0</v>
          </cell>
          <cell r="AI500" t="str">
            <v xml:space="preserve"> 2-3</v>
          </cell>
          <cell r="AJ500">
            <v>0</v>
          </cell>
          <cell r="AK500" t="e">
            <v>#N/A</v>
          </cell>
          <cell r="AL500" t="e">
            <v>#N/A</v>
          </cell>
          <cell r="AM500" t="e">
            <v>#N/A</v>
          </cell>
        </row>
        <row r="501"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</row>
        <row r="502"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</row>
        <row r="503">
          <cell r="AD503" t="str">
            <v/>
          </cell>
          <cell r="AE503" t="str">
            <v>kod</v>
          </cell>
          <cell r="AF503">
            <v>0</v>
          </cell>
          <cell r="AG503" t="str">
            <v>č.zapasu</v>
          </cell>
          <cell r="AH503" t="str">
            <v>čas</v>
          </cell>
          <cell r="AI503" t="str">
            <v>zápas</v>
          </cell>
          <cell r="AJ503" t="str">
            <v>stôl</v>
          </cell>
          <cell r="AK503" t="str">
            <v>meno</v>
          </cell>
          <cell r="AL503" t="str">
            <v>meno</v>
          </cell>
          <cell r="AM503" t="str">
            <v>rozhodca</v>
          </cell>
        </row>
        <row r="504">
          <cell r="AD504">
            <v>0</v>
          </cell>
          <cell r="AE504" t="str">
            <v>41X2</v>
          </cell>
          <cell r="AF504" t="str">
            <v>X</v>
          </cell>
          <cell r="AG504">
            <v>0</v>
          </cell>
          <cell r="AH504">
            <v>0</v>
          </cell>
          <cell r="AI504" t="str">
            <v xml:space="preserve"> 2-4</v>
          </cell>
          <cell r="AJ504">
            <v>0</v>
          </cell>
          <cell r="AK504" t="e">
            <v>#N/A</v>
          </cell>
          <cell r="AL504" t="e">
            <v>#N/A</v>
          </cell>
          <cell r="AM504" t="e">
            <v>#N/A</v>
          </cell>
        </row>
        <row r="505">
          <cell r="AD505">
            <v>0</v>
          </cell>
          <cell r="AE505" t="str">
            <v>42X2</v>
          </cell>
          <cell r="AF505" t="str">
            <v>X</v>
          </cell>
          <cell r="AG505">
            <v>0</v>
          </cell>
          <cell r="AH505">
            <v>0</v>
          </cell>
          <cell r="AI505" t="str">
            <v xml:space="preserve"> 3-4</v>
          </cell>
          <cell r="AJ505">
            <v>0</v>
          </cell>
          <cell r="AK505" t="e">
            <v>#N/A</v>
          </cell>
          <cell r="AL505" t="e">
            <v>#N/A</v>
          </cell>
          <cell r="AM505" t="e">
            <v>#N/A</v>
          </cell>
        </row>
        <row r="506">
          <cell r="AD506">
            <v>0</v>
          </cell>
          <cell r="AE506" t="str">
            <v>43X2</v>
          </cell>
          <cell r="AF506" t="str">
            <v>X</v>
          </cell>
          <cell r="AG506">
            <v>0</v>
          </cell>
          <cell r="AH506">
            <v>0</v>
          </cell>
          <cell r="AI506" t="str">
            <v xml:space="preserve"> 2-3</v>
          </cell>
          <cell r="AJ506">
            <v>0</v>
          </cell>
          <cell r="AK506" t="e">
            <v>#N/A</v>
          </cell>
          <cell r="AL506" t="e">
            <v>#N/A</v>
          </cell>
          <cell r="AM506" t="e">
            <v>#N/A</v>
          </cell>
        </row>
        <row r="507"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</row>
        <row r="508"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</row>
        <row r="509">
          <cell r="AD509" t="str">
            <v/>
          </cell>
          <cell r="AE509" t="str">
            <v>kod</v>
          </cell>
          <cell r="AF509">
            <v>0</v>
          </cell>
          <cell r="AG509" t="str">
            <v>č.zapasu</v>
          </cell>
          <cell r="AH509" t="str">
            <v>čas</v>
          </cell>
          <cell r="AI509" t="str">
            <v>zápas</v>
          </cell>
          <cell r="AJ509" t="str">
            <v>stôl</v>
          </cell>
          <cell r="AK509" t="str">
            <v>meno</v>
          </cell>
          <cell r="AL509" t="str">
            <v>meno</v>
          </cell>
          <cell r="AM509" t="str">
            <v>rozhodca</v>
          </cell>
        </row>
        <row r="510">
          <cell r="AD510">
            <v>0</v>
          </cell>
          <cell r="AE510" t="str">
            <v>41X2</v>
          </cell>
          <cell r="AF510" t="str">
            <v>X</v>
          </cell>
          <cell r="AG510">
            <v>0</v>
          </cell>
          <cell r="AH510">
            <v>0</v>
          </cell>
          <cell r="AI510" t="str">
            <v xml:space="preserve"> 2-4</v>
          </cell>
          <cell r="AJ510">
            <v>0</v>
          </cell>
          <cell r="AK510" t="e">
            <v>#N/A</v>
          </cell>
          <cell r="AL510" t="e">
            <v>#N/A</v>
          </cell>
          <cell r="AM510" t="e">
            <v>#N/A</v>
          </cell>
        </row>
        <row r="511">
          <cell r="AD511">
            <v>0</v>
          </cell>
          <cell r="AE511" t="str">
            <v>42X2</v>
          </cell>
          <cell r="AF511" t="str">
            <v>X</v>
          </cell>
          <cell r="AG511">
            <v>0</v>
          </cell>
          <cell r="AH511">
            <v>0</v>
          </cell>
          <cell r="AI511" t="str">
            <v xml:space="preserve"> 3-4</v>
          </cell>
          <cell r="AJ511">
            <v>0</v>
          </cell>
          <cell r="AK511" t="e">
            <v>#N/A</v>
          </cell>
          <cell r="AL511" t="e">
            <v>#N/A</v>
          </cell>
          <cell r="AM511" t="e">
            <v>#N/A</v>
          </cell>
        </row>
        <row r="512">
          <cell r="AD512">
            <v>0</v>
          </cell>
          <cell r="AE512" t="str">
            <v>43X2</v>
          </cell>
          <cell r="AF512" t="str">
            <v>X</v>
          </cell>
          <cell r="AG512">
            <v>0</v>
          </cell>
          <cell r="AH512">
            <v>0</v>
          </cell>
          <cell r="AI512" t="str">
            <v xml:space="preserve"> 2-3</v>
          </cell>
          <cell r="AJ512">
            <v>0</v>
          </cell>
          <cell r="AK512" t="e">
            <v>#N/A</v>
          </cell>
          <cell r="AL512" t="e">
            <v>#N/A</v>
          </cell>
          <cell r="AM512" t="e">
            <v>#N/A</v>
          </cell>
        </row>
        <row r="513"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</row>
        <row r="514"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</row>
        <row r="515">
          <cell r="AD515" t="str">
            <v/>
          </cell>
          <cell r="AE515" t="str">
            <v>kod</v>
          </cell>
          <cell r="AF515">
            <v>0</v>
          </cell>
          <cell r="AG515" t="str">
            <v>č.zapasu</v>
          </cell>
          <cell r="AH515" t="str">
            <v>čas</v>
          </cell>
          <cell r="AI515" t="str">
            <v>zápas</v>
          </cell>
          <cell r="AJ515" t="str">
            <v>stôl</v>
          </cell>
          <cell r="AK515" t="str">
            <v>meno</v>
          </cell>
          <cell r="AL515" t="str">
            <v>meno</v>
          </cell>
          <cell r="AM515" t="str">
            <v>rozhodca</v>
          </cell>
        </row>
        <row r="516">
          <cell r="AD516">
            <v>0</v>
          </cell>
          <cell r="AE516" t="str">
            <v>41X2</v>
          </cell>
          <cell r="AF516" t="str">
            <v>X</v>
          </cell>
          <cell r="AG516">
            <v>0</v>
          </cell>
          <cell r="AH516">
            <v>0</v>
          </cell>
          <cell r="AI516" t="str">
            <v xml:space="preserve"> 2-4</v>
          </cell>
          <cell r="AJ516">
            <v>0</v>
          </cell>
          <cell r="AK516" t="e">
            <v>#N/A</v>
          </cell>
          <cell r="AL516" t="e">
            <v>#N/A</v>
          </cell>
          <cell r="AM516" t="e">
            <v>#N/A</v>
          </cell>
        </row>
        <row r="517">
          <cell r="AD517">
            <v>0</v>
          </cell>
          <cell r="AE517" t="str">
            <v>42X2</v>
          </cell>
          <cell r="AF517" t="str">
            <v>X</v>
          </cell>
          <cell r="AG517">
            <v>0</v>
          </cell>
          <cell r="AH517">
            <v>0</v>
          </cell>
          <cell r="AI517" t="str">
            <v xml:space="preserve"> 3-4</v>
          </cell>
          <cell r="AJ517">
            <v>0</v>
          </cell>
          <cell r="AK517" t="e">
            <v>#N/A</v>
          </cell>
          <cell r="AL517" t="e">
            <v>#N/A</v>
          </cell>
          <cell r="AM517" t="e">
            <v>#N/A</v>
          </cell>
        </row>
        <row r="518">
          <cell r="AD518">
            <v>0</v>
          </cell>
          <cell r="AE518" t="str">
            <v>43X2</v>
          </cell>
          <cell r="AF518" t="str">
            <v>X</v>
          </cell>
          <cell r="AG518">
            <v>0</v>
          </cell>
          <cell r="AH518">
            <v>0</v>
          </cell>
          <cell r="AI518" t="str">
            <v xml:space="preserve"> 2-3</v>
          </cell>
          <cell r="AJ518">
            <v>0</v>
          </cell>
          <cell r="AK518" t="e">
            <v>#N/A</v>
          </cell>
          <cell r="AL518" t="e">
            <v>#N/A</v>
          </cell>
          <cell r="AM518" t="e">
            <v>#N/A</v>
          </cell>
        </row>
        <row r="519"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</row>
        <row r="520"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</row>
        <row r="521">
          <cell r="AD521" t="str">
            <v/>
          </cell>
          <cell r="AE521" t="str">
            <v>kod</v>
          </cell>
          <cell r="AF521">
            <v>0</v>
          </cell>
          <cell r="AG521" t="str">
            <v>č.zapasu</v>
          </cell>
          <cell r="AH521" t="str">
            <v>čas</v>
          </cell>
          <cell r="AI521" t="str">
            <v>zápas</v>
          </cell>
          <cell r="AJ521" t="str">
            <v>stôl</v>
          </cell>
          <cell r="AK521" t="str">
            <v>meno</v>
          </cell>
          <cell r="AL521" t="str">
            <v>meno</v>
          </cell>
          <cell r="AM521" t="str">
            <v>rozhodca</v>
          </cell>
        </row>
        <row r="522">
          <cell r="AD522">
            <v>0</v>
          </cell>
          <cell r="AE522" t="str">
            <v>41X2</v>
          </cell>
          <cell r="AF522" t="str">
            <v>X</v>
          </cell>
          <cell r="AG522">
            <v>0</v>
          </cell>
          <cell r="AH522">
            <v>0</v>
          </cell>
          <cell r="AI522" t="str">
            <v xml:space="preserve"> 2-4</v>
          </cell>
          <cell r="AJ522">
            <v>0</v>
          </cell>
          <cell r="AK522" t="e">
            <v>#N/A</v>
          </cell>
          <cell r="AL522" t="e">
            <v>#N/A</v>
          </cell>
          <cell r="AM522" t="e">
            <v>#N/A</v>
          </cell>
        </row>
        <row r="523">
          <cell r="AD523">
            <v>0</v>
          </cell>
          <cell r="AE523" t="str">
            <v>42X2</v>
          </cell>
          <cell r="AF523" t="str">
            <v>X</v>
          </cell>
          <cell r="AG523">
            <v>0</v>
          </cell>
          <cell r="AH523">
            <v>0</v>
          </cell>
          <cell r="AI523" t="str">
            <v xml:space="preserve"> 3-4</v>
          </cell>
          <cell r="AJ523">
            <v>0</v>
          </cell>
          <cell r="AK523" t="e">
            <v>#N/A</v>
          </cell>
          <cell r="AL523" t="e">
            <v>#N/A</v>
          </cell>
          <cell r="AM523" t="e">
            <v>#N/A</v>
          </cell>
        </row>
        <row r="524">
          <cell r="AD524">
            <v>0</v>
          </cell>
          <cell r="AE524" t="str">
            <v>43X2</v>
          </cell>
          <cell r="AF524" t="str">
            <v>X</v>
          </cell>
          <cell r="AG524">
            <v>0</v>
          </cell>
          <cell r="AH524">
            <v>0</v>
          </cell>
          <cell r="AI524" t="str">
            <v xml:space="preserve"> 2-3</v>
          </cell>
          <cell r="AJ524">
            <v>0</v>
          </cell>
          <cell r="AK524" t="e">
            <v>#N/A</v>
          </cell>
          <cell r="AL524" t="e">
            <v>#N/A</v>
          </cell>
          <cell r="AM524" t="e">
            <v>#N/A</v>
          </cell>
        </row>
        <row r="525"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</row>
        <row r="526"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</row>
        <row r="527">
          <cell r="AD527" t="str">
            <v/>
          </cell>
          <cell r="AE527" t="str">
            <v>kod</v>
          </cell>
          <cell r="AF527">
            <v>0</v>
          </cell>
          <cell r="AG527" t="str">
            <v>č.zapasu</v>
          </cell>
          <cell r="AH527" t="str">
            <v>čas</v>
          </cell>
          <cell r="AI527" t="str">
            <v>zápas</v>
          </cell>
          <cell r="AJ527" t="str">
            <v>stôl</v>
          </cell>
          <cell r="AK527" t="str">
            <v>meno</v>
          </cell>
          <cell r="AL527" t="str">
            <v>meno</v>
          </cell>
          <cell r="AM527" t="str">
            <v>rozhodca</v>
          </cell>
        </row>
        <row r="528">
          <cell r="AD528">
            <v>0</v>
          </cell>
          <cell r="AE528" t="str">
            <v>41X2</v>
          </cell>
          <cell r="AF528" t="str">
            <v>X</v>
          </cell>
          <cell r="AG528">
            <v>0</v>
          </cell>
          <cell r="AH528">
            <v>0</v>
          </cell>
          <cell r="AI528" t="str">
            <v xml:space="preserve"> 2-4</v>
          </cell>
          <cell r="AJ528">
            <v>0</v>
          </cell>
          <cell r="AK528" t="e">
            <v>#N/A</v>
          </cell>
          <cell r="AL528" t="e">
            <v>#N/A</v>
          </cell>
          <cell r="AM528" t="e">
            <v>#N/A</v>
          </cell>
        </row>
        <row r="529">
          <cell r="AD529">
            <v>0</v>
          </cell>
          <cell r="AE529" t="str">
            <v>42X2</v>
          </cell>
          <cell r="AF529" t="str">
            <v>X</v>
          </cell>
          <cell r="AG529">
            <v>0</v>
          </cell>
          <cell r="AH529">
            <v>0</v>
          </cell>
          <cell r="AI529" t="str">
            <v xml:space="preserve"> 3-4</v>
          </cell>
          <cell r="AJ529">
            <v>0</v>
          </cell>
          <cell r="AK529" t="e">
            <v>#N/A</v>
          </cell>
          <cell r="AL529" t="e">
            <v>#N/A</v>
          </cell>
          <cell r="AM529" t="e">
            <v>#N/A</v>
          </cell>
        </row>
        <row r="530">
          <cell r="AD530">
            <v>0</v>
          </cell>
          <cell r="AE530" t="str">
            <v>43X2</v>
          </cell>
          <cell r="AF530" t="str">
            <v>X</v>
          </cell>
          <cell r="AG530">
            <v>0</v>
          </cell>
          <cell r="AH530">
            <v>0</v>
          </cell>
          <cell r="AI530" t="str">
            <v xml:space="preserve"> 2-3</v>
          </cell>
          <cell r="AJ530">
            <v>0</v>
          </cell>
          <cell r="AK530" t="e">
            <v>#N/A</v>
          </cell>
          <cell r="AL530" t="e">
            <v>#N/A</v>
          </cell>
          <cell r="AM530" t="e">
            <v>#N/A</v>
          </cell>
        </row>
        <row r="531"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</row>
        <row r="532"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</row>
        <row r="533">
          <cell r="AD533" t="str">
            <v/>
          </cell>
          <cell r="AE533" t="str">
            <v>kod</v>
          </cell>
          <cell r="AF533">
            <v>0</v>
          </cell>
          <cell r="AG533" t="str">
            <v>č.zapasu</v>
          </cell>
          <cell r="AH533" t="str">
            <v>čas</v>
          </cell>
          <cell r="AI533" t="str">
            <v>zápas</v>
          </cell>
          <cell r="AJ533" t="str">
            <v>stôl</v>
          </cell>
          <cell r="AK533" t="str">
            <v>meno</v>
          </cell>
          <cell r="AL533" t="str">
            <v>meno</v>
          </cell>
          <cell r="AM533" t="str">
            <v>rozhodca</v>
          </cell>
        </row>
        <row r="534">
          <cell r="AD534">
            <v>0</v>
          </cell>
          <cell r="AE534" t="str">
            <v>41X2</v>
          </cell>
          <cell r="AF534" t="str">
            <v>X</v>
          </cell>
          <cell r="AG534">
            <v>0</v>
          </cell>
          <cell r="AH534">
            <v>0</v>
          </cell>
          <cell r="AI534" t="str">
            <v xml:space="preserve"> 2-4</v>
          </cell>
          <cell r="AJ534">
            <v>0</v>
          </cell>
          <cell r="AK534" t="e">
            <v>#N/A</v>
          </cell>
          <cell r="AL534" t="e">
            <v>#N/A</v>
          </cell>
          <cell r="AM534" t="e">
            <v>#N/A</v>
          </cell>
        </row>
        <row r="535">
          <cell r="AD535">
            <v>0</v>
          </cell>
          <cell r="AE535" t="str">
            <v>42X2</v>
          </cell>
          <cell r="AF535" t="str">
            <v>X</v>
          </cell>
          <cell r="AG535">
            <v>0</v>
          </cell>
          <cell r="AH535">
            <v>0</v>
          </cell>
          <cell r="AI535" t="str">
            <v xml:space="preserve"> 3-4</v>
          </cell>
          <cell r="AJ535">
            <v>0</v>
          </cell>
          <cell r="AK535" t="e">
            <v>#N/A</v>
          </cell>
          <cell r="AL535" t="e">
            <v>#N/A</v>
          </cell>
          <cell r="AM535" t="e">
            <v>#N/A</v>
          </cell>
        </row>
        <row r="536">
          <cell r="AD536">
            <v>0</v>
          </cell>
          <cell r="AE536" t="str">
            <v>43X2</v>
          </cell>
          <cell r="AF536" t="str">
            <v>X</v>
          </cell>
          <cell r="AG536">
            <v>0</v>
          </cell>
          <cell r="AH536">
            <v>0</v>
          </cell>
          <cell r="AI536" t="str">
            <v xml:space="preserve"> 2-3</v>
          </cell>
          <cell r="AJ536">
            <v>0</v>
          </cell>
          <cell r="AK536" t="e">
            <v>#N/A</v>
          </cell>
          <cell r="AL536" t="e">
            <v>#N/A</v>
          </cell>
          <cell r="AM536" t="e">
            <v>#N/A</v>
          </cell>
        </row>
        <row r="537"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</row>
        <row r="538"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</row>
        <row r="539">
          <cell r="AD539" t="str">
            <v/>
          </cell>
          <cell r="AE539" t="str">
            <v>kod</v>
          </cell>
          <cell r="AF539">
            <v>0</v>
          </cell>
          <cell r="AG539" t="str">
            <v>č.zapasu</v>
          </cell>
          <cell r="AH539" t="str">
            <v>čas</v>
          </cell>
          <cell r="AI539" t="str">
            <v>zápas</v>
          </cell>
          <cell r="AJ539" t="str">
            <v>stôl</v>
          </cell>
          <cell r="AK539" t="str">
            <v>meno</v>
          </cell>
          <cell r="AL539" t="str">
            <v>meno</v>
          </cell>
          <cell r="AM539" t="str">
            <v>rozhodca</v>
          </cell>
        </row>
        <row r="540">
          <cell r="AD540">
            <v>0</v>
          </cell>
          <cell r="AE540" t="str">
            <v>41X2</v>
          </cell>
          <cell r="AF540" t="str">
            <v>X</v>
          </cell>
          <cell r="AG540">
            <v>0</v>
          </cell>
          <cell r="AH540">
            <v>0</v>
          </cell>
          <cell r="AI540" t="str">
            <v xml:space="preserve"> 2-4</v>
          </cell>
          <cell r="AJ540">
            <v>0</v>
          </cell>
          <cell r="AK540" t="e">
            <v>#N/A</v>
          </cell>
          <cell r="AL540" t="e">
            <v>#N/A</v>
          </cell>
          <cell r="AM540" t="e">
            <v>#N/A</v>
          </cell>
        </row>
        <row r="541">
          <cell r="AD541">
            <v>0</v>
          </cell>
          <cell r="AE541" t="str">
            <v>42X2</v>
          </cell>
          <cell r="AF541" t="str">
            <v>X</v>
          </cell>
          <cell r="AG541">
            <v>0</v>
          </cell>
          <cell r="AH541">
            <v>0</v>
          </cell>
          <cell r="AI541" t="str">
            <v xml:space="preserve"> 3-4</v>
          </cell>
          <cell r="AJ541">
            <v>0</v>
          </cell>
          <cell r="AK541" t="e">
            <v>#N/A</v>
          </cell>
          <cell r="AL541" t="e">
            <v>#N/A</v>
          </cell>
          <cell r="AM541" t="e">
            <v>#N/A</v>
          </cell>
        </row>
        <row r="542">
          <cell r="AD542">
            <v>0</v>
          </cell>
          <cell r="AE542" t="str">
            <v>43X2</v>
          </cell>
          <cell r="AF542" t="str">
            <v>X</v>
          </cell>
          <cell r="AG542">
            <v>0</v>
          </cell>
          <cell r="AH542">
            <v>0</v>
          </cell>
          <cell r="AI542" t="str">
            <v xml:space="preserve"> 2-3</v>
          </cell>
          <cell r="AJ542">
            <v>0</v>
          </cell>
          <cell r="AK542" t="e">
            <v>#N/A</v>
          </cell>
          <cell r="AL542" t="e">
            <v>#N/A</v>
          </cell>
          <cell r="AM542" t="e">
            <v>#N/A</v>
          </cell>
        </row>
        <row r="543"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</row>
        <row r="544"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</row>
        <row r="545">
          <cell r="AD545" t="str">
            <v/>
          </cell>
          <cell r="AE545" t="str">
            <v>kod</v>
          </cell>
          <cell r="AF545">
            <v>0</v>
          </cell>
          <cell r="AG545" t="str">
            <v>č.zapasu</v>
          </cell>
          <cell r="AH545" t="str">
            <v>čas</v>
          </cell>
          <cell r="AI545" t="str">
            <v>zápas</v>
          </cell>
          <cell r="AJ545" t="str">
            <v>stôl</v>
          </cell>
          <cell r="AK545" t="str">
            <v>meno</v>
          </cell>
          <cell r="AL545" t="str">
            <v>meno</v>
          </cell>
          <cell r="AM545" t="str">
            <v>rozhodca</v>
          </cell>
        </row>
        <row r="546">
          <cell r="AD546">
            <v>0</v>
          </cell>
          <cell r="AE546" t="str">
            <v>41X2</v>
          </cell>
          <cell r="AF546" t="str">
            <v>X</v>
          </cell>
          <cell r="AG546">
            <v>0</v>
          </cell>
          <cell r="AH546">
            <v>0</v>
          </cell>
          <cell r="AI546" t="str">
            <v xml:space="preserve"> 2-4</v>
          </cell>
          <cell r="AJ546">
            <v>0</v>
          </cell>
          <cell r="AK546" t="e">
            <v>#N/A</v>
          </cell>
          <cell r="AL546" t="e">
            <v>#N/A</v>
          </cell>
          <cell r="AM546" t="e">
            <v>#N/A</v>
          </cell>
        </row>
        <row r="547">
          <cell r="AD547">
            <v>0</v>
          </cell>
          <cell r="AE547" t="str">
            <v>42X2</v>
          </cell>
          <cell r="AF547" t="str">
            <v>X</v>
          </cell>
          <cell r="AG547">
            <v>0</v>
          </cell>
          <cell r="AH547">
            <v>0</v>
          </cell>
          <cell r="AI547" t="str">
            <v xml:space="preserve"> 3-4</v>
          </cell>
          <cell r="AJ547">
            <v>0</v>
          </cell>
          <cell r="AK547" t="e">
            <v>#N/A</v>
          </cell>
          <cell r="AL547" t="e">
            <v>#N/A</v>
          </cell>
          <cell r="AM547" t="e">
            <v>#N/A</v>
          </cell>
        </row>
        <row r="548">
          <cell r="AD548">
            <v>0</v>
          </cell>
          <cell r="AE548" t="str">
            <v>43X2</v>
          </cell>
          <cell r="AF548" t="str">
            <v>X</v>
          </cell>
          <cell r="AG548">
            <v>0</v>
          </cell>
          <cell r="AH548">
            <v>0</v>
          </cell>
          <cell r="AI548" t="str">
            <v xml:space="preserve"> 2-3</v>
          </cell>
          <cell r="AJ548">
            <v>0</v>
          </cell>
          <cell r="AK548" t="e">
            <v>#N/A</v>
          </cell>
          <cell r="AL548" t="e">
            <v>#N/A</v>
          </cell>
          <cell r="AM548" t="e">
            <v>#N/A</v>
          </cell>
        </row>
        <row r="549"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</row>
        <row r="550"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</row>
        <row r="551">
          <cell r="AD551" t="str">
            <v/>
          </cell>
          <cell r="AE551" t="str">
            <v>kod</v>
          </cell>
          <cell r="AF551">
            <v>0</v>
          </cell>
          <cell r="AG551" t="str">
            <v>č.zapasu</v>
          </cell>
          <cell r="AH551" t="str">
            <v>čas</v>
          </cell>
          <cell r="AI551" t="str">
            <v>zápas</v>
          </cell>
          <cell r="AJ551" t="str">
            <v>stôl</v>
          </cell>
          <cell r="AK551" t="str">
            <v>meno</v>
          </cell>
          <cell r="AL551" t="str">
            <v>meno</v>
          </cell>
          <cell r="AM551" t="str">
            <v>rozhodca</v>
          </cell>
        </row>
        <row r="552">
          <cell r="AD552">
            <v>0</v>
          </cell>
          <cell r="AE552" t="str">
            <v>41X2</v>
          </cell>
          <cell r="AF552" t="str">
            <v>X</v>
          </cell>
          <cell r="AG552">
            <v>0</v>
          </cell>
          <cell r="AH552">
            <v>0</v>
          </cell>
          <cell r="AI552" t="str">
            <v xml:space="preserve"> 2-4</v>
          </cell>
          <cell r="AJ552">
            <v>0</v>
          </cell>
          <cell r="AK552" t="e">
            <v>#N/A</v>
          </cell>
          <cell r="AL552" t="e">
            <v>#N/A</v>
          </cell>
          <cell r="AM552" t="e">
            <v>#N/A</v>
          </cell>
        </row>
        <row r="553">
          <cell r="AD553">
            <v>0</v>
          </cell>
          <cell r="AE553" t="str">
            <v>42X2</v>
          </cell>
          <cell r="AF553" t="str">
            <v>X</v>
          </cell>
          <cell r="AG553">
            <v>0</v>
          </cell>
          <cell r="AH553">
            <v>0</v>
          </cell>
          <cell r="AI553" t="str">
            <v xml:space="preserve"> 3-4</v>
          </cell>
          <cell r="AJ553">
            <v>0</v>
          </cell>
          <cell r="AK553" t="e">
            <v>#N/A</v>
          </cell>
          <cell r="AL553" t="e">
            <v>#N/A</v>
          </cell>
          <cell r="AM553" t="e">
            <v>#N/A</v>
          </cell>
        </row>
        <row r="554">
          <cell r="AD554">
            <v>0</v>
          </cell>
          <cell r="AE554" t="str">
            <v>43X2</v>
          </cell>
          <cell r="AF554" t="str">
            <v>X</v>
          </cell>
          <cell r="AG554">
            <v>0</v>
          </cell>
          <cell r="AH554">
            <v>0</v>
          </cell>
          <cell r="AI554" t="str">
            <v xml:space="preserve"> 2-3</v>
          </cell>
          <cell r="AJ554">
            <v>0</v>
          </cell>
          <cell r="AK554" t="e">
            <v>#N/A</v>
          </cell>
          <cell r="AL554" t="e">
            <v>#N/A</v>
          </cell>
          <cell r="AM554" t="e">
            <v>#N/A</v>
          </cell>
        </row>
        <row r="555"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</row>
        <row r="556"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</row>
        <row r="557">
          <cell r="AD557" t="str">
            <v/>
          </cell>
          <cell r="AE557" t="str">
            <v>kod</v>
          </cell>
          <cell r="AF557">
            <v>0</v>
          </cell>
          <cell r="AG557" t="str">
            <v>č.zapasu</v>
          </cell>
          <cell r="AH557" t="str">
            <v>čas</v>
          </cell>
          <cell r="AI557" t="str">
            <v>zápas</v>
          </cell>
          <cell r="AJ557" t="str">
            <v>stôl</v>
          </cell>
          <cell r="AK557" t="str">
            <v>meno</v>
          </cell>
          <cell r="AL557" t="str">
            <v>meno</v>
          </cell>
          <cell r="AM557" t="str">
            <v>rozhodca</v>
          </cell>
        </row>
        <row r="558">
          <cell r="AD558">
            <v>0</v>
          </cell>
          <cell r="AE558" t="str">
            <v>41X2</v>
          </cell>
          <cell r="AF558" t="str">
            <v>X</v>
          </cell>
          <cell r="AG558">
            <v>0</v>
          </cell>
          <cell r="AH558">
            <v>0</v>
          </cell>
          <cell r="AI558" t="str">
            <v xml:space="preserve"> 2-4</v>
          </cell>
          <cell r="AJ558">
            <v>0</v>
          </cell>
          <cell r="AK558" t="e">
            <v>#N/A</v>
          </cell>
          <cell r="AL558" t="e">
            <v>#N/A</v>
          </cell>
          <cell r="AM558" t="e">
            <v>#N/A</v>
          </cell>
        </row>
        <row r="559">
          <cell r="AD559">
            <v>0</v>
          </cell>
          <cell r="AE559" t="str">
            <v>42X2</v>
          </cell>
          <cell r="AF559" t="str">
            <v>X</v>
          </cell>
          <cell r="AG559">
            <v>0</v>
          </cell>
          <cell r="AH559">
            <v>0</v>
          </cell>
          <cell r="AI559" t="str">
            <v xml:space="preserve"> 3-4</v>
          </cell>
          <cell r="AJ559">
            <v>0</v>
          </cell>
          <cell r="AK559" t="e">
            <v>#N/A</v>
          </cell>
          <cell r="AL559" t="e">
            <v>#N/A</v>
          </cell>
          <cell r="AM559" t="e">
            <v>#N/A</v>
          </cell>
        </row>
        <row r="560">
          <cell r="AD560">
            <v>0</v>
          </cell>
          <cell r="AE560" t="str">
            <v>43X2</v>
          </cell>
          <cell r="AF560" t="str">
            <v>X</v>
          </cell>
          <cell r="AG560">
            <v>0</v>
          </cell>
          <cell r="AH560">
            <v>0</v>
          </cell>
          <cell r="AI560" t="str">
            <v xml:space="preserve"> 2-3</v>
          </cell>
          <cell r="AJ560">
            <v>0</v>
          </cell>
          <cell r="AK560" t="e">
            <v>#N/A</v>
          </cell>
          <cell r="AL560" t="e">
            <v>#N/A</v>
          </cell>
          <cell r="AM560" t="e">
            <v>#N/A</v>
          </cell>
        </row>
        <row r="561"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</row>
        <row r="562"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</row>
        <row r="563">
          <cell r="AD563" t="str">
            <v/>
          </cell>
          <cell r="AE563" t="str">
            <v>kod</v>
          </cell>
          <cell r="AF563">
            <v>0</v>
          </cell>
          <cell r="AG563" t="str">
            <v>č.zapasu</v>
          </cell>
          <cell r="AH563" t="str">
            <v>čas</v>
          </cell>
          <cell r="AI563" t="str">
            <v>zápas</v>
          </cell>
          <cell r="AJ563" t="str">
            <v>stôl</v>
          </cell>
          <cell r="AK563" t="str">
            <v>meno</v>
          </cell>
          <cell r="AL563" t="str">
            <v>meno</v>
          </cell>
          <cell r="AM563" t="str">
            <v>rozhodca</v>
          </cell>
        </row>
        <row r="564">
          <cell r="AD564">
            <v>0</v>
          </cell>
          <cell r="AE564" t="str">
            <v>41X2</v>
          </cell>
          <cell r="AF564" t="str">
            <v>X</v>
          </cell>
          <cell r="AG564">
            <v>0</v>
          </cell>
          <cell r="AH564">
            <v>0</v>
          </cell>
          <cell r="AI564" t="str">
            <v xml:space="preserve"> 2-4</v>
          </cell>
          <cell r="AJ564">
            <v>0</v>
          </cell>
          <cell r="AK564" t="e">
            <v>#N/A</v>
          </cell>
          <cell r="AL564" t="e">
            <v>#N/A</v>
          </cell>
          <cell r="AM564" t="e">
            <v>#N/A</v>
          </cell>
        </row>
        <row r="565">
          <cell r="AD565">
            <v>0</v>
          </cell>
          <cell r="AE565" t="str">
            <v>42X2</v>
          </cell>
          <cell r="AF565" t="str">
            <v>X</v>
          </cell>
          <cell r="AG565">
            <v>0</v>
          </cell>
          <cell r="AH565">
            <v>0</v>
          </cell>
          <cell r="AI565" t="str">
            <v xml:space="preserve"> 3-4</v>
          </cell>
          <cell r="AJ565">
            <v>0</v>
          </cell>
          <cell r="AK565" t="e">
            <v>#N/A</v>
          </cell>
          <cell r="AL565" t="e">
            <v>#N/A</v>
          </cell>
          <cell r="AM565" t="e">
            <v>#N/A</v>
          </cell>
        </row>
        <row r="566">
          <cell r="AD566">
            <v>0</v>
          </cell>
          <cell r="AE566" t="str">
            <v>43X2</v>
          </cell>
          <cell r="AF566" t="str">
            <v>X</v>
          </cell>
          <cell r="AG566">
            <v>0</v>
          </cell>
          <cell r="AH566">
            <v>0</v>
          </cell>
          <cell r="AI566" t="str">
            <v xml:space="preserve"> 2-3</v>
          </cell>
          <cell r="AJ566">
            <v>0</v>
          </cell>
          <cell r="AK566" t="e">
            <v>#N/A</v>
          </cell>
          <cell r="AL566" t="e">
            <v>#N/A</v>
          </cell>
          <cell r="AM566" t="e">
            <v>#N/A</v>
          </cell>
        </row>
        <row r="567"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</row>
        <row r="568"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</row>
        <row r="569">
          <cell r="AD569" t="str">
            <v/>
          </cell>
          <cell r="AE569" t="str">
            <v>kod</v>
          </cell>
          <cell r="AF569">
            <v>0</v>
          </cell>
          <cell r="AG569" t="str">
            <v>č.zapasu</v>
          </cell>
          <cell r="AH569" t="str">
            <v>čas</v>
          </cell>
          <cell r="AI569" t="str">
            <v>zápas</v>
          </cell>
          <cell r="AJ569" t="str">
            <v>stôl</v>
          </cell>
          <cell r="AK569" t="str">
            <v>meno</v>
          </cell>
          <cell r="AL569" t="str">
            <v>meno</v>
          </cell>
          <cell r="AM569" t="str">
            <v>rozhodca</v>
          </cell>
        </row>
        <row r="570">
          <cell r="AD570">
            <v>0</v>
          </cell>
          <cell r="AE570" t="str">
            <v>41X2</v>
          </cell>
          <cell r="AF570" t="str">
            <v>X</v>
          </cell>
          <cell r="AG570">
            <v>0</v>
          </cell>
          <cell r="AH570">
            <v>0</v>
          </cell>
          <cell r="AI570" t="str">
            <v xml:space="preserve"> 2-4</v>
          </cell>
          <cell r="AJ570">
            <v>0</v>
          </cell>
          <cell r="AK570" t="e">
            <v>#N/A</v>
          </cell>
          <cell r="AL570" t="e">
            <v>#N/A</v>
          </cell>
          <cell r="AM570" t="e">
            <v>#N/A</v>
          </cell>
        </row>
        <row r="571">
          <cell r="AD571">
            <v>0</v>
          </cell>
          <cell r="AE571" t="str">
            <v>42X2</v>
          </cell>
          <cell r="AF571" t="str">
            <v>X</v>
          </cell>
          <cell r="AG571">
            <v>0</v>
          </cell>
          <cell r="AH571">
            <v>0</v>
          </cell>
          <cell r="AI571" t="str">
            <v xml:space="preserve"> 3-4</v>
          </cell>
          <cell r="AJ571">
            <v>0</v>
          </cell>
          <cell r="AK571" t="e">
            <v>#N/A</v>
          </cell>
          <cell r="AL571" t="e">
            <v>#N/A</v>
          </cell>
          <cell r="AM571" t="e">
            <v>#N/A</v>
          </cell>
        </row>
        <row r="572">
          <cell r="AD572">
            <v>0</v>
          </cell>
          <cell r="AE572" t="str">
            <v>43X2</v>
          </cell>
          <cell r="AF572" t="str">
            <v>X</v>
          </cell>
          <cell r="AG572">
            <v>0</v>
          </cell>
          <cell r="AH572">
            <v>0</v>
          </cell>
          <cell r="AI572" t="str">
            <v xml:space="preserve"> 2-3</v>
          </cell>
          <cell r="AJ572">
            <v>0</v>
          </cell>
          <cell r="AK572" t="e">
            <v>#N/A</v>
          </cell>
          <cell r="AL572" t="e">
            <v>#N/A</v>
          </cell>
          <cell r="AM572" t="e">
            <v>#N/A</v>
          </cell>
        </row>
        <row r="573"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</row>
        <row r="574"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</row>
        <row r="575">
          <cell r="AD575" t="str">
            <v/>
          </cell>
          <cell r="AE575" t="str">
            <v>kod</v>
          </cell>
          <cell r="AF575">
            <v>0</v>
          </cell>
          <cell r="AG575" t="str">
            <v>č.zapasu</v>
          </cell>
          <cell r="AH575" t="str">
            <v>čas</v>
          </cell>
          <cell r="AI575" t="str">
            <v>zápas</v>
          </cell>
          <cell r="AJ575" t="str">
            <v>stôl</v>
          </cell>
          <cell r="AK575" t="str">
            <v>meno</v>
          </cell>
          <cell r="AL575" t="str">
            <v>meno</v>
          </cell>
          <cell r="AM575" t="str">
            <v>rozhodca</v>
          </cell>
        </row>
        <row r="576">
          <cell r="AD576">
            <v>0</v>
          </cell>
          <cell r="AE576" t="str">
            <v>41X2</v>
          </cell>
          <cell r="AF576" t="str">
            <v>X</v>
          </cell>
          <cell r="AG576">
            <v>0</v>
          </cell>
          <cell r="AH576">
            <v>0</v>
          </cell>
          <cell r="AI576" t="str">
            <v xml:space="preserve"> 2-4</v>
          </cell>
          <cell r="AJ576">
            <v>0</v>
          </cell>
          <cell r="AK576" t="e">
            <v>#N/A</v>
          </cell>
          <cell r="AL576" t="e">
            <v>#N/A</v>
          </cell>
          <cell r="AM576" t="e">
            <v>#N/A</v>
          </cell>
        </row>
        <row r="577">
          <cell r="AD577">
            <v>0</v>
          </cell>
          <cell r="AE577" t="str">
            <v>42X2</v>
          </cell>
          <cell r="AF577" t="str">
            <v>X</v>
          </cell>
          <cell r="AG577">
            <v>0</v>
          </cell>
          <cell r="AH577">
            <v>0</v>
          </cell>
          <cell r="AI577" t="str">
            <v xml:space="preserve"> 3-4</v>
          </cell>
          <cell r="AJ577">
            <v>0</v>
          </cell>
          <cell r="AK577" t="e">
            <v>#N/A</v>
          </cell>
          <cell r="AL577" t="e">
            <v>#N/A</v>
          </cell>
          <cell r="AM577" t="e">
            <v>#N/A</v>
          </cell>
        </row>
        <row r="578">
          <cell r="AD578">
            <v>0</v>
          </cell>
          <cell r="AE578" t="str">
            <v>43X2</v>
          </cell>
          <cell r="AF578" t="str">
            <v>X</v>
          </cell>
          <cell r="AG578">
            <v>0</v>
          </cell>
          <cell r="AH578">
            <v>0</v>
          </cell>
          <cell r="AI578" t="str">
            <v xml:space="preserve"> 2-3</v>
          </cell>
          <cell r="AJ578">
            <v>0</v>
          </cell>
          <cell r="AK578" t="e">
            <v>#N/A</v>
          </cell>
          <cell r="AL578" t="e">
            <v>#N/A</v>
          </cell>
          <cell r="AM578" t="e">
            <v>#N/A</v>
          </cell>
        </row>
        <row r="579"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</row>
        <row r="580"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</row>
        <row r="581">
          <cell r="AD581" t="str">
            <v/>
          </cell>
          <cell r="AE581" t="str">
            <v>kod</v>
          </cell>
          <cell r="AF581">
            <v>0</v>
          </cell>
          <cell r="AG581" t="str">
            <v>č.zapasu</v>
          </cell>
          <cell r="AH581" t="str">
            <v>čas</v>
          </cell>
          <cell r="AI581" t="str">
            <v>zápas</v>
          </cell>
          <cell r="AJ581" t="str">
            <v>stôl</v>
          </cell>
          <cell r="AK581" t="str">
            <v>meno</v>
          </cell>
          <cell r="AL581" t="str">
            <v>meno</v>
          </cell>
          <cell r="AM581" t="str">
            <v>rozhodca</v>
          </cell>
        </row>
        <row r="582">
          <cell r="AD582">
            <v>0</v>
          </cell>
          <cell r="AE582" t="str">
            <v>41X2</v>
          </cell>
          <cell r="AF582" t="str">
            <v>X</v>
          </cell>
          <cell r="AG582">
            <v>0</v>
          </cell>
          <cell r="AH582">
            <v>0</v>
          </cell>
          <cell r="AI582" t="str">
            <v xml:space="preserve"> 2-4</v>
          </cell>
          <cell r="AJ582">
            <v>0</v>
          </cell>
          <cell r="AK582" t="e">
            <v>#N/A</v>
          </cell>
          <cell r="AL582" t="e">
            <v>#N/A</v>
          </cell>
          <cell r="AM582" t="e">
            <v>#N/A</v>
          </cell>
        </row>
        <row r="583">
          <cell r="AD583">
            <v>0</v>
          </cell>
          <cell r="AE583" t="str">
            <v>42X2</v>
          </cell>
          <cell r="AF583" t="str">
            <v>X</v>
          </cell>
          <cell r="AG583">
            <v>0</v>
          </cell>
          <cell r="AH583">
            <v>0</v>
          </cell>
          <cell r="AI583" t="str">
            <v xml:space="preserve"> 3-4</v>
          </cell>
          <cell r="AJ583">
            <v>0</v>
          </cell>
          <cell r="AK583" t="e">
            <v>#N/A</v>
          </cell>
          <cell r="AL583" t="e">
            <v>#N/A</v>
          </cell>
          <cell r="AM583" t="e">
            <v>#N/A</v>
          </cell>
        </row>
        <row r="584">
          <cell r="AD584">
            <v>0</v>
          </cell>
          <cell r="AE584" t="str">
            <v>43X2</v>
          </cell>
          <cell r="AF584" t="str">
            <v>X</v>
          </cell>
          <cell r="AG584">
            <v>0</v>
          </cell>
          <cell r="AH584">
            <v>0</v>
          </cell>
          <cell r="AI584" t="str">
            <v xml:space="preserve"> 2-3</v>
          </cell>
          <cell r="AJ584">
            <v>0</v>
          </cell>
          <cell r="AK584" t="e">
            <v>#N/A</v>
          </cell>
          <cell r="AL584" t="e">
            <v>#N/A</v>
          </cell>
          <cell r="AM584" t="e">
            <v>#N/A</v>
          </cell>
        </row>
        <row r="585"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</row>
        <row r="586"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</row>
        <row r="587">
          <cell r="AD587" t="str">
            <v/>
          </cell>
          <cell r="AE587" t="str">
            <v>kod</v>
          </cell>
          <cell r="AF587">
            <v>0</v>
          </cell>
          <cell r="AG587" t="str">
            <v>č.zapasu</v>
          </cell>
          <cell r="AH587" t="str">
            <v>čas</v>
          </cell>
          <cell r="AI587" t="str">
            <v>zápas</v>
          </cell>
          <cell r="AJ587" t="str">
            <v>stôl</v>
          </cell>
          <cell r="AK587" t="str">
            <v>meno</v>
          </cell>
          <cell r="AL587" t="str">
            <v>meno</v>
          </cell>
          <cell r="AM587" t="str">
            <v>rozhodca</v>
          </cell>
        </row>
        <row r="588">
          <cell r="AD588">
            <v>0</v>
          </cell>
          <cell r="AE588" t="str">
            <v>41X2</v>
          </cell>
          <cell r="AF588" t="str">
            <v>X</v>
          </cell>
          <cell r="AG588">
            <v>0</v>
          </cell>
          <cell r="AH588">
            <v>0</v>
          </cell>
          <cell r="AI588" t="str">
            <v xml:space="preserve"> 2-4</v>
          </cell>
          <cell r="AJ588">
            <v>0</v>
          </cell>
          <cell r="AK588" t="e">
            <v>#N/A</v>
          </cell>
          <cell r="AL588" t="e">
            <v>#N/A</v>
          </cell>
          <cell r="AM588" t="e">
            <v>#N/A</v>
          </cell>
        </row>
        <row r="589">
          <cell r="AD589">
            <v>0</v>
          </cell>
          <cell r="AE589" t="str">
            <v>42X2</v>
          </cell>
          <cell r="AF589" t="str">
            <v>X</v>
          </cell>
          <cell r="AG589">
            <v>0</v>
          </cell>
          <cell r="AH589">
            <v>0</v>
          </cell>
          <cell r="AI589" t="str">
            <v xml:space="preserve"> 3-4</v>
          </cell>
          <cell r="AJ589">
            <v>0</v>
          </cell>
          <cell r="AK589" t="e">
            <v>#N/A</v>
          </cell>
          <cell r="AL589" t="e">
            <v>#N/A</v>
          </cell>
          <cell r="AM589" t="e">
            <v>#N/A</v>
          </cell>
        </row>
        <row r="590">
          <cell r="AD590">
            <v>0</v>
          </cell>
          <cell r="AE590" t="str">
            <v>43X2</v>
          </cell>
          <cell r="AF590" t="str">
            <v>X</v>
          </cell>
          <cell r="AG590">
            <v>0</v>
          </cell>
          <cell r="AH590">
            <v>0</v>
          </cell>
          <cell r="AI590" t="str">
            <v xml:space="preserve"> 2-3</v>
          </cell>
          <cell r="AJ590">
            <v>0</v>
          </cell>
          <cell r="AK590" t="e">
            <v>#N/A</v>
          </cell>
          <cell r="AL590" t="e">
            <v>#N/A</v>
          </cell>
          <cell r="AM590" t="e">
            <v>#N/A</v>
          </cell>
        </row>
        <row r="591"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</row>
        <row r="592"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</row>
        <row r="593">
          <cell r="AD593" t="str">
            <v/>
          </cell>
          <cell r="AE593" t="str">
            <v>kod</v>
          </cell>
          <cell r="AF593">
            <v>0</v>
          </cell>
          <cell r="AG593" t="str">
            <v>č.zapasu</v>
          </cell>
          <cell r="AH593" t="str">
            <v>čas</v>
          </cell>
          <cell r="AI593" t="str">
            <v>zápas</v>
          </cell>
          <cell r="AJ593" t="str">
            <v>stôl</v>
          </cell>
          <cell r="AK593" t="str">
            <v>meno</v>
          </cell>
          <cell r="AL593" t="str">
            <v>meno</v>
          </cell>
          <cell r="AM593" t="str">
            <v>rozhodca</v>
          </cell>
        </row>
        <row r="594">
          <cell r="AD594">
            <v>0</v>
          </cell>
          <cell r="AE594" t="str">
            <v>41X2</v>
          </cell>
          <cell r="AF594" t="str">
            <v>X</v>
          </cell>
          <cell r="AG594">
            <v>0</v>
          </cell>
          <cell r="AH594">
            <v>0</v>
          </cell>
          <cell r="AI594" t="str">
            <v xml:space="preserve"> 2-4</v>
          </cell>
          <cell r="AJ594">
            <v>0</v>
          </cell>
          <cell r="AK594" t="e">
            <v>#N/A</v>
          </cell>
          <cell r="AL594" t="e">
            <v>#N/A</v>
          </cell>
          <cell r="AM594" t="e">
            <v>#N/A</v>
          </cell>
        </row>
        <row r="595">
          <cell r="AD595">
            <v>0</v>
          </cell>
          <cell r="AE595" t="str">
            <v>42X2</v>
          </cell>
          <cell r="AF595" t="str">
            <v>X</v>
          </cell>
          <cell r="AG595">
            <v>0</v>
          </cell>
          <cell r="AH595">
            <v>0</v>
          </cell>
          <cell r="AI595" t="str">
            <v xml:space="preserve"> 3-4</v>
          </cell>
          <cell r="AJ595">
            <v>0</v>
          </cell>
          <cell r="AK595" t="e">
            <v>#N/A</v>
          </cell>
          <cell r="AL595" t="e">
            <v>#N/A</v>
          </cell>
          <cell r="AM595" t="e">
            <v>#N/A</v>
          </cell>
        </row>
        <row r="596">
          <cell r="AD596">
            <v>0</v>
          </cell>
          <cell r="AE596" t="str">
            <v>43X2</v>
          </cell>
          <cell r="AF596" t="str">
            <v>X</v>
          </cell>
          <cell r="AG596">
            <v>0</v>
          </cell>
          <cell r="AH596">
            <v>0</v>
          </cell>
          <cell r="AI596" t="str">
            <v xml:space="preserve"> 2-3</v>
          </cell>
          <cell r="AJ596">
            <v>0</v>
          </cell>
          <cell r="AK596" t="e">
            <v>#N/A</v>
          </cell>
          <cell r="AL596" t="e">
            <v>#N/A</v>
          </cell>
          <cell r="AM596" t="e">
            <v>#N/A</v>
          </cell>
        </row>
        <row r="597"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</row>
        <row r="598"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</row>
        <row r="599">
          <cell r="AD599" t="str">
            <v/>
          </cell>
          <cell r="AE599" t="str">
            <v>kod</v>
          </cell>
          <cell r="AF599">
            <v>0</v>
          </cell>
          <cell r="AG599" t="str">
            <v>č.zapasu</v>
          </cell>
          <cell r="AH599" t="str">
            <v>čas</v>
          </cell>
          <cell r="AI599" t="str">
            <v>zápas</v>
          </cell>
          <cell r="AJ599" t="str">
            <v>stôl</v>
          </cell>
          <cell r="AK599" t="str">
            <v>meno</v>
          </cell>
          <cell r="AL599" t="str">
            <v>meno</v>
          </cell>
          <cell r="AM599" t="str">
            <v>rozhodca</v>
          </cell>
        </row>
        <row r="600">
          <cell r="AD600">
            <v>0</v>
          </cell>
          <cell r="AE600" t="str">
            <v>41X2</v>
          </cell>
          <cell r="AF600" t="str">
            <v>X</v>
          </cell>
          <cell r="AG600">
            <v>0</v>
          </cell>
          <cell r="AH600">
            <v>0</v>
          </cell>
          <cell r="AI600" t="str">
            <v xml:space="preserve"> 2-4</v>
          </cell>
          <cell r="AJ600">
            <v>0</v>
          </cell>
          <cell r="AK600" t="e">
            <v>#N/A</v>
          </cell>
          <cell r="AL600" t="e">
            <v>#N/A</v>
          </cell>
          <cell r="AM600" t="e">
            <v>#N/A</v>
          </cell>
        </row>
        <row r="601">
          <cell r="AD601">
            <v>0</v>
          </cell>
          <cell r="AE601" t="str">
            <v>42X2</v>
          </cell>
          <cell r="AF601" t="str">
            <v>X</v>
          </cell>
          <cell r="AG601">
            <v>0</v>
          </cell>
          <cell r="AH601">
            <v>0</v>
          </cell>
          <cell r="AI601" t="str">
            <v xml:space="preserve"> 3-4</v>
          </cell>
          <cell r="AJ601">
            <v>0</v>
          </cell>
          <cell r="AK601" t="e">
            <v>#N/A</v>
          </cell>
          <cell r="AL601" t="e">
            <v>#N/A</v>
          </cell>
          <cell r="AM601" t="e">
            <v>#N/A</v>
          </cell>
        </row>
        <row r="602">
          <cell r="AD602">
            <v>0</v>
          </cell>
          <cell r="AE602" t="str">
            <v>43X2</v>
          </cell>
          <cell r="AF602" t="str">
            <v>X</v>
          </cell>
          <cell r="AG602">
            <v>0</v>
          </cell>
          <cell r="AH602">
            <v>0</v>
          </cell>
          <cell r="AI602" t="str">
            <v xml:space="preserve"> 2-3</v>
          </cell>
          <cell r="AJ602">
            <v>0</v>
          </cell>
          <cell r="AK602" t="e">
            <v>#N/A</v>
          </cell>
          <cell r="AL602" t="e">
            <v>#N/A</v>
          </cell>
          <cell r="AM602" t="e">
            <v>#N/A</v>
          </cell>
        </row>
        <row r="603"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</row>
        <row r="604"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</row>
      </sheetData>
      <sheetData sheetId="9"/>
      <sheetData sheetId="10">
        <row r="5">
          <cell r="A5" t="str">
            <v>A 1-3</v>
          </cell>
          <cell r="E5" t="str">
            <v xml:space="preserve">zápas č. </v>
          </cell>
          <cell r="F5">
            <v>1</v>
          </cell>
          <cell r="H5" t="str">
            <v>Servis</v>
          </cell>
          <cell r="V5" t="str">
            <v>pomer</v>
          </cell>
          <cell r="Z5">
            <v>3</v>
          </cell>
          <cell r="AA5">
            <v>0</v>
          </cell>
        </row>
        <row r="6">
          <cell r="G6" t="str">
            <v>Time out</v>
          </cell>
          <cell r="H6" t="str">
            <v>Príjem</v>
          </cell>
          <cell r="N6">
            <v>1</v>
          </cell>
          <cell r="O6">
            <v>2</v>
          </cell>
          <cell r="P6">
            <v>3</v>
          </cell>
          <cell r="Q6">
            <v>4</v>
          </cell>
          <cell r="R6">
            <v>5</v>
          </cell>
          <cell r="S6">
            <v>6</v>
          </cell>
          <cell r="T6">
            <v>7</v>
          </cell>
          <cell r="V6" t="str">
            <v>setov</v>
          </cell>
        </row>
        <row r="7">
          <cell r="A7" t="str">
            <v>A1</v>
          </cell>
          <cell r="E7" t="str">
            <v>Stôl:</v>
          </cell>
          <cell r="F7" t="str">
            <v xml:space="preserve"> </v>
          </cell>
          <cell r="I7" t="str">
            <v>ČINČUROVÁ EMA</v>
          </cell>
          <cell r="N7">
            <v>11</v>
          </cell>
          <cell r="O7">
            <v>11</v>
          </cell>
          <cell r="P7">
            <v>11</v>
          </cell>
          <cell r="V7">
            <v>3</v>
          </cell>
        </row>
        <row r="9">
          <cell r="E9" t="str">
            <v>Dátum:</v>
          </cell>
          <cell r="F9">
            <v>43211</v>
          </cell>
        </row>
        <row r="10">
          <cell r="A10" t="str">
            <v>A3</v>
          </cell>
          <cell r="E10" t="str">
            <v>Čas:</v>
          </cell>
          <cell r="I10" t="str">
            <v>VČELKOVÁ ADELA</v>
          </cell>
          <cell r="N10">
            <v>3</v>
          </cell>
          <cell r="O10">
            <v>6</v>
          </cell>
          <cell r="P10">
            <v>2</v>
          </cell>
          <cell r="V10">
            <v>0</v>
          </cell>
        </row>
        <row r="12">
          <cell r="E12" t="str">
            <v>Kategória :</v>
          </cell>
          <cell r="F12" t="str">
            <v>MŽ</v>
          </cell>
        </row>
        <row r="13">
          <cell r="I13" t="str">
            <v>Rozhodca</v>
          </cell>
          <cell r="P13" t="str">
            <v>Víťaz</v>
          </cell>
        </row>
        <row r="14">
          <cell r="E14" t="str">
            <v>Skupina :</v>
          </cell>
          <cell r="F14" t="str">
            <v>A</v>
          </cell>
          <cell r="I14" t="str">
            <v/>
          </cell>
          <cell r="N14" t="str">
            <v>ČINČUROVÁ EMA</v>
          </cell>
        </row>
        <row r="16">
          <cell r="E16" t="str">
            <v>Zápas:</v>
          </cell>
          <cell r="F16" t="str">
            <v xml:space="preserve"> 1-3</v>
          </cell>
        </row>
        <row r="17">
          <cell r="H17" t="str">
            <v>Udelené karty - priestupok</v>
          </cell>
        </row>
        <row r="19">
          <cell r="I19" t="str">
            <v>ČINČUROVÁ EMA</v>
          </cell>
          <cell r="P19" t="str">
            <v>VČELKOVÁ ADELA</v>
          </cell>
        </row>
        <row r="20">
          <cell r="H20" t="str">
            <v>Ž</v>
          </cell>
          <cell r="O20" t="str">
            <v>Ž</v>
          </cell>
        </row>
        <row r="21">
          <cell r="H21" t="str">
            <v>ŽČ</v>
          </cell>
          <cell r="O21" t="str">
            <v>ŽČ</v>
          </cell>
        </row>
        <row r="22">
          <cell r="H22" t="str">
            <v>ŽČ</v>
          </cell>
          <cell r="O22" t="str">
            <v>ŽČ</v>
          </cell>
        </row>
        <row r="25">
          <cell r="A25" t="str">
            <v>B 1-3</v>
          </cell>
          <cell r="E25" t="str">
            <v xml:space="preserve">zápas č. </v>
          </cell>
          <cell r="F25">
            <v>2</v>
          </cell>
          <cell r="H25" t="str">
            <v>Servis</v>
          </cell>
          <cell r="V25" t="str">
            <v>pomer</v>
          </cell>
          <cell r="Z25">
            <v>3</v>
          </cell>
          <cell r="AA25">
            <v>0</v>
          </cell>
        </row>
        <row r="26">
          <cell r="G26" t="str">
            <v>Time out</v>
          </cell>
          <cell r="H26" t="str">
            <v>Príjem</v>
          </cell>
          <cell r="N26">
            <v>1</v>
          </cell>
          <cell r="O26">
            <v>2</v>
          </cell>
          <cell r="P26">
            <v>3</v>
          </cell>
          <cell r="Q26">
            <v>4</v>
          </cell>
          <cell r="R26">
            <v>5</v>
          </cell>
          <cell r="S26">
            <v>6</v>
          </cell>
          <cell r="T26">
            <v>7</v>
          </cell>
          <cell r="V26" t="str">
            <v>setov</v>
          </cell>
        </row>
        <row r="27">
          <cell r="A27" t="str">
            <v>B1</v>
          </cell>
          <cell r="E27" t="str">
            <v>Stôl:</v>
          </cell>
          <cell r="F27" t="str">
            <v xml:space="preserve"> </v>
          </cell>
          <cell r="I27" t="str">
            <v>VINCZEOVÁ LAURA</v>
          </cell>
          <cell r="N27">
            <v>11</v>
          </cell>
          <cell r="O27">
            <v>11</v>
          </cell>
          <cell r="P27">
            <v>11</v>
          </cell>
          <cell r="V27">
            <v>3</v>
          </cell>
        </row>
        <row r="29">
          <cell r="E29" t="str">
            <v>Dátum:</v>
          </cell>
          <cell r="F29">
            <v>43211</v>
          </cell>
        </row>
        <row r="30">
          <cell r="A30" t="str">
            <v>B3</v>
          </cell>
          <cell r="E30" t="str">
            <v>Čas:</v>
          </cell>
          <cell r="I30" t="str">
            <v>BUGOVÁ JESSICA</v>
          </cell>
          <cell r="N30">
            <v>3</v>
          </cell>
          <cell r="O30">
            <v>8</v>
          </cell>
          <cell r="P30">
            <v>1</v>
          </cell>
          <cell r="V30">
            <v>0</v>
          </cell>
        </row>
        <row r="32">
          <cell r="E32" t="str">
            <v>Kategória :</v>
          </cell>
          <cell r="F32" t="str">
            <v>MŽ</v>
          </cell>
        </row>
        <row r="33">
          <cell r="I33" t="str">
            <v>Rozhodca</v>
          </cell>
          <cell r="P33" t="str">
            <v>Víťaz</v>
          </cell>
        </row>
        <row r="34">
          <cell r="E34" t="str">
            <v>Skupina :</v>
          </cell>
          <cell r="F34" t="str">
            <v>B</v>
          </cell>
          <cell r="I34" t="str">
            <v/>
          </cell>
          <cell r="N34" t="str">
            <v>VINCZEOVÁ LAURA</v>
          </cell>
        </row>
        <row r="36">
          <cell r="E36" t="str">
            <v>Zápas:</v>
          </cell>
          <cell r="F36" t="str">
            <v xml:space="preserve"> 1-3</v>
          </cell>
        </row>
        <row r="37">
          <cell r="H37" t="str">
            <v>Udelené karty - priestupok</v>
          </cell>
        </row>
        <row r="39">
          <cell r="I39" t="str">
            <v>VINCZEOVÁ LAURA</v>
          </cell>
          <cell r="P39" t="str">
            <v>BUGOVÁ JESSICA</v>
          </cell>
        </row>
        <row r="40">
          <cell r="H40" t="str">
            <v>Ž</v>
          </cell>
          <cell r="O40" t="str">
            <v>Ž</v>
          </cell>
        </row>
        <row r="41">
          <cell r="H41" t="str">
            <v>ŽČ</v>
          </cell>
          <cell r="O41" t="str">
            <v>ŽČ</v>
          </cell>
        </row>
        <row r="42">
          <cell r="H42" t="str">
            <v>ŽČ</v>
          </cell>
          <cell r="O42" t="str">
            <v>ŽČ</v>
          </cell>
        </row>
        <row r="45">
          <cell r="A45" t="str">
            <v>C 1-3</v>
          </cell>
          <cell r="E45" t="str">
            <v xml:space="preserve">zápas č. </v>
          </cell>
          <cell r="F45">
            <v>3</v>
          </cell>
          <cell r="H45" t="str">
            <v>Servis</v>
          </cell>
          <cell r="V45" t="str">
            <v>pomer</v>
          </cell>
          <cell r="Z45">
            <v>3</v>
          </cell>
          <cell r="AA45">
            <v>0</v>
          </cell>
        </row>
        <row r="46">
          <cell r="G46" t="str">
            <v>Time out</v>
          </cell>
          <cell r="H46" t="str">
            <v>Príjem</v>
          </cell>
          <cell r="N46">
            <v>1</v>
          </cell>
          <cell r="O46">
            <v>2</v>
          </cell>
          <cell r="P46">
            <v>3</v>
          </cell>
          <cell r="Q46">
            <v>4</v>
          </cell>
          <cell r="R46">
            <v>5</v>
          </cell>
          <cell r="S46">
            <v>6</v>
          </cell>
          <cell r="T46">
            <v>7</v>
          </cell>
          <cell r="V46" t="str">
            <v>setov</v>
          </cell>
        </row>
        <row r="47">
          <cell r="A47" t="str">
            <v>C1</v>
          </cell>
          <cell r="E47" t="str">
            <v>Stôl:</v>
          </cell>
          <cell r="F47" t="str">
            <v xml:space="preserve"> </v>
          </cell>
          <cell r="I47" t="str">
            <v>WALLENFELSOVÁ ANETA</v>
          </cell>
          <cell r="N47">
            <v>12</v>
          </cell>
          <cell r="O47">
            <v>11</v>
          </cell>
          <cell r="P47">
            <v>11</v>
          </cell>
          <cell r="V47">
            <v>3</v>
          </cell>
        </row>
        <row r="49">
          <cell r="E49" t="str">
            <v>Dátum:</v>
          </cell>
          <cell r="F49">
            <v>43211</v>
          </cell>
        </row>
        <row r="50">
          <cell r="A50" t="str">
            <v>C3</v>
          </cell>
          <cell r="E50" t="str">
            <v>Čas:</v>
          </cell>
          <cell r="I50" t="str">
            <v>VANIŠOVÁ VANDA</v>
          </cell>
          <cell r="N50">
            <v>10</v>
          </cell>
          <cell r="O50">
            <v>5</v>
          </cell>
          <cell r="P50">
            <v>5</v>
          </cell>
          <cell r="V50">
            <v>0</v>
          </cell>
        </row>
        <row r="52">
          <cell r="E52" t="str">
            <v>Kategória :</v>
          </cell>
          <cell r="F52" t="str">
            <v>MŽ</v>
          </cell>
        </row>
        <row r="53">
          <cell r="I53" t="str">
            <v>Rozhodca</v>
          </cell>
          <cell r="P53" t="str">
            <v>Víťaz</v>
          </cell>
        </row>
        <row r="54">
          <cell r="E54" t="str">
            <v>Skupina :</v>
          </cell>
          <cell r="F54" t="str">
            <v>C</v>
          </cell>
          <cell r="I54" t="str">
            <v/>
          </cell>
          <cell r="N54" t="str">
            <v>WALLENFELSOVÁ ANETA</v>
          </cell>
        </row>
        <row r="56">
          <cell r="E56" t="str">
            <v>Zápas:</v>
          </cell>
          <cell r="F56" t="str">
            <v xml:space="preserve"> 1-3</v>
          </cell>
        </row>
        <row r="57">
          <cell r="H57" t="str">
            <v>Udelené karty - priestupok</v>
          </cell>
        </row>
        <row r="59">
          <cell r="I59" t="str">
            <v>WALLENFELSOVÁ ANETA</v>
          </cell>
          <cell r="P59" t="str">
            <v>VANIŠOVÁ VANDA</v>
          </cell>
        </row>
        <row r="60">
          <cell r="H60" t="str">
            <v>Ž</v>
          </cell>
          <cell r="O60" t="str">
            <v>Ž</v>
          </cell>
        </row>
        <row r="61">
          <cell r="H61" t="str">
            <v>ŽČ</v>
          </cell>
          <cell r="O61" t="str">
            <v>ŽČ</v>
          </cell>
        </row>
        <row r="62">
          <cell r="H62" t="str">
            <v>ŽČ</v>
          </cell>
          <cell r="O62" t="str">
            <v>ŽČ</v>
          </cell>
        </row>
        <row r="65">
          <cell r="A65" t="str">
            <v>D 1-3</v>
          </cell>
          <cell r="E65" t="str">
            <v xml:space="preserve">zápas č. </v>
          </cell>
          <cell r="F65">
            <v>4</v>
          </cell>
          <cell r="H65" t="str">
            <v>Servis</v>
          </cell>
          <cell r="V65" t="str">
            <v>pomer</v>
          </cell>
          <cell r="Z65">
            <v>3</v>
          </cell>
          <cell r="AA65">
            <v>0</v>
          </cell>
        </row>
        <row r="66">
          <cell r="G66" t="str">
            <v>Time out</v>
          </cell>
          <cell r="H66" t="str">
            <v>Príjem</v>
          </cell>
          <cell r="N66">
            <v>1</v>
          </cell>
          <cell r="O66">
            <v>2</v>
          </cell>
          <cell r="P66">
            <v>3</v>
          </cell>
          <cell r="Q66">
            <v>4</v>
          </cell>
          <cell r="R66">
            <v>5</v>
          </cell>
          <cell r="S66">
            <v>6</v>
          </cell>
          <cell r="T66">
            <v>7</v>
          </cell>
          <cell r="V66" t="str">
            <v>setov</v>
          </cell>
        </row>
        <row r="67">
          <cell r="A67" t="str">
            <v>D1</v>
          </cell>
          <cell r="E67" t="str">
            <v>Stôl:</v>
          </cell>
          <cell r="F67" t="str">
            <v xml:space="preserve"> </v>
          </cell>
          <cell r="I67" t="str">
            <v>ŠINKAROVÁ MONIKA</v>
          </cell>
          <cell r="N67">
            <v>11</v>
          </cell>
          <cell r="O67">
            <v>11</v>
          </cell>
          <cell r="P67">
            <v>11</v>
          </cell>
          <cell r="V67">
            <v>3</v>
          </cell>
        </row>
        <row r="69">
          <cell r="E69" t="str">
            <v>Dátum:</v>
          </cell>
          <cell r="F69">
            <v>43211</v>
          </cell>
        </row>
        <row r="70">
          <cell r="A70" t="str">
            <v>D3</v>
          </cell>
          <cell r="E70" t="str">
            <v>Čas:</v>
          </cell>
          <cell r="I70" t="str">
            <v>STRAKOVÁ JANKA</v>
          </cell>
          <cell r="N70">
            <v>3</v>
          </cell>
          <cell r="O70">
            <v>3</v>
          </cell>
          <cell r="P70">
            <v>7</v>
          </cell>
          <cell r="V70">
            <v>0</v>
          </cell>
        </row>
        <row r="72">
          <cell r="E72" t="str">
            <v>Kategória :</v>
          </cell>
          <cell r="F72" t="str">
            <v>MŽ</v>
          </cell>
        </row>
        <row r="73">
          <cell r="I73" t="str">
            <v>Rozhodca</v>
          </cell>
          <cell r="P73" t="str">
            <v>Víťaz</v>
          </cell>
        </row>
        <row r="74">
          <cell r="E74" t="str">
            <v>Skupina :</v>
          </cell>
          <cell r="F74" t="str">
            <v>D</v>
          </cell>
          <cell r="I74" t="str">
            <v/>
          </cell>
          <cell r="N74" t="str">
            <v>ŠINKAROVÁ MONIKA</v>
          </cell>
        </row>
        <row r="76">
          <cell r="E76" t="str">
            <v>Zápas:</v>
          </cell>
          <cell r="F76" t="str">
            <v xml:space="preserve"> 1-3</v>
          </cell>
        </row>
        <row r="77">
          <cell r="H77" t="str">
            <v>Udelené karty - priestupok</v>
          </cell>
        </row>
        <row r="79">
          <cell r="I79" t="str">
            <v>ŠINKAROVÁ MONIKA</v>
          </cell>
          <cell r="P79" t="str">
            <v>STRAKOVÁ JANKA</v>
          </cell>
        </row>
        <row r="80">
          <cell r="H80" t="str">
            <v>Ž</v>
          </cell>
          <cell r="O80" t="str">
            <v>Ž</v>
          </cell>
        </row>
        <row r="81">
          <cell r="H81" t="str">
            <v>ŽČ</v>
          </cell>
          <cell r="O81" t="str">
            <v>ŽČ</v>
          </cell>
        </row>
        <row r="82">
          <cell r="H82" t="str">
            <v>ŽČ</v>
          </cell>
          <cell r="O82" t="str">
            <v>ŽČ</v>
          </cell>
        </row>
        <row r="85">
          <cell r="A85" t="str">
            <v>E 1-3</v>
          </cell>
          <cell r="E85" t="str">
            <v xml:space="preserve">zápas č. </v>
          </cell>
          <cell r="F85">
            <v>5</v>
          </cell>
          <cell r="H85" t="str">
            <v>Servis</v>
          </cell>
          <cell r="V85" t="str">
            <v>pomer</v>
          </cell>
          <cell r="Z85">
            <v>3</v>
          </cell>
          <cell r="AA85">
            <v>0</v>
          </cell>
        </row>
        <row r="86">
          <cell r="G86" t="str">
            <v>Time out</v>
          </cell>
          <cell r="H86" t="str">
            <v>Príjem</v>
          </cell>
          <cell r="N86">
            <v>1</v>
          </cell>
          <cell r="O86">
            <v>2</v>
          </cell>
          <cell r="P86">
            <v>3</v>
          </cell>
          <cell r="Q86">
            <v>4</v>
          </cell>
          <cell r="R86">
            <v>5</v>
          </cell>
          <cell r="S86">
            <v>6</v>
          </cell>
          <cell r="T86">
            <v>7</v>
          </cell>
          <cell r="V86" t="str">
            <v>setov</v>
          </cell>
        </row>
        <row r="87">
          <cell r="A87" t="str">
            <v>E1</v>
          </cell>
          <cell r="E87" t="str">
            <v>Stôl:</v>
          </cell>
          <cell r="F87" t="str">
            <v xml:space="preserve"> </v>
          </cell>
          <cell r="I87" t="str">
            <v>BILKOVIČOVÁ SÁRA</v>
          </cell>
          <cell r="N87">
            <v>11</v>
          </cell>
          <cell r="O87">
            <v>11</v>
          </cell>
          <cell r="P87">
            <v>11</v>
          </cell>
          <cell r="V87">
            <v>3</v>
          </cell>
        </row>
        <row r="89">
          <cell r="E89" t="str">
            <v>Dátum:</v>
          </cell>
          <cell r="F89">
            <v>43211</v>
          </cell>
        </row>
        <row r="90">
          <cell r="A90" t="str">
            <v>E3</v>
          </cell>
          <cell r="E90" t="str">
            <v>Čas:</v>
          </cell>
          <cell r="I90" t="str">
            <v>ČERMÁKOVÁ IVANA</v>
          </cell>
          <cell r="N90">
            <v>5</v>
          </cell>
          <cell r="O90">
            <v>4</v>
          </cell>
          <cell r="P90">
            <v>1</v>
          </cell>
          <cell r="V90">
            <v>0</v>
          </cell>
        </row>
        <row r="92">
          <cell r="E92" t="str">
            <v>Kategória :</v>
          </cell>
          <cell r="F92" t="str">
            <v>MŽ</v>
          </cell>
        </row>
        <row r="93">
          <cell r="I93" t="str">
            <v>Rozhodca</v>
          </cell>
          <cell r="P93" t="str">
            <v>Víťaz</v>
          </cell>
        </row>
        <row r="94">
          <cell r="E94" t="str">
            <v>Skupina :</v>
          </cell>
          <cell r="F94" t="str">
            <v>E</v>
          </cell>
          <cell r="I94" t="str">
            <v/>
          </cell>
          <cell r="N94" t="str">
            <v>BILKOVIČOVÁ SÁRA</v>
          </cell>
        </row>
        <row r="96">
          <cell r="E96" t="str">
            <v>Zápas:</v>
          </cell>
          <cell r="F96" t="str">
            <v xml:space="preserve"> 1-3</v>
          </cell>
        </row>
        <row r="97">
          <cell r="H97" t="str">
            <v>Udelené karty - priestupok</v>
          </cell>
        </row>
        <row r="99">
          <cell r="I99" t="str">
            <v>BILKOVIČOVÁ SÁRA</v>
          </cell>
          <cell r="P99" t="str">
            <v>ČERMÁKOVÁ IVANA</v>
          </cell>
        </row>
        <row r="100">
          <cell r="H100" t="str">
            <v>Ž</v>
          </cell>
          <cell r="O100" t="str">
            <v>Ž</v>
          </cell>
        </row>
        <row r="101">
          <cell r="H101" t="str">
            <v>ŽČ</v>
          </cell>
          <cell r="O101" t="str">
            <v>ŽČ</v>
          </cell>
        </row>
        <row r="102">
          <cell r="H102" t="str">
            <v>ŽČ</v>
          </cell>
          <cell r="O102" t="str">
            <v>ŽČ</v>
          </cell>
        </row>
        <row r="105">
          <cell r="A105" t="str">
            <v>F 1-3</v>
          </cell>
          <cell r="E105" t="str">
            <v xml:space="preserve">zápas č. </v>
          </cell>
          <cell r="F105">
            <v>6</v>
          </cell>
          <cell r="H105" t="str">
            <v>Servis</v>
          </cell>
          <cell r="V105" t="str">
            <v>pomer</v>
          </cell>
          <cell r="Z105">
            <v>3</v>
          </cell>
          <cell r="AA105">
            <v>0</v>
          </cell>
        </row>
        <row r="106">
          <cell r="G106" t="str">
            <v>Time out</v>
          </cell>
          <cell r="H106" t="str">
            <v>Príjem</v>
          </cell>
          <cell r="N106">
            <v>1</v>
          </cell>
          <cell r="O106">
            <v>2</v>
          </cell>
          <cell r="P106">
            <v>3</v>
          </cell>
          <cell r="Q106">
            <v>4</v>
          </cell>
          <cell r="R106">
            <v>5</v>
          </cell>
          <cell r="S106">
            <v>6</v>
          </cell>
          <cell r="T106">
            <v>7</v>
          </cell>
          <cell r="V106" t="str">
            <v>setov</v>
          </cell>
        </row>
        <row r="107">
          <cell r="A107" t="str">
            <v>F1</v>
          </cell>
          <cell r="E107" t="str">
            <v>Stôl:</v>
          </cell>
          <cell r="F107" t="str">
            <v xml:space="preserve"> </v>
          </cell>
          <cell r="I107" t="str">
            <v>MÜLLEROVÁ EMA</v>
          </cell>
          <cell r="N107">
            <v>11</v>
          </cell>
          <cell r="O107">
            <v>11</v>
          </cell>
          <cell r="P107">
            <v>11</v>
          </cell>
          <cell r="V107">
            <v>3</v>
          </cell>
        </row>
        <row r="109">
          <cell r="E109" t="str">
            <v>Dátum:</v>
          </cell>
          <cell r="F109">
            <v>43211</v>
          </cell>
        </row>
        <row r="110">
          <cell r="A110" t="str">
            <v>F3</v>
          </cell>
          <cell r="E110" t="str">
            <v>Čas:</v>
          </cell>
          <cell r="I110" t="str">
            <v>KUBJATKOVÁ ALICA</v>
          </cell>
          <cell r="N110">
            <v>3</v>
          </cell>
          <cell r="O110">
            <v>5</v>
          </cell>
          <cell r="P110">
            <v>8</v>
          </cell>
          <cell r="V110">
            <v>0</v>
          </cell>
        </row>
        <row r="112">
          <cell r="E112" t="str">
            <v>Kategória :</v>
          </cell>
          <cell r="F112" t="str">
            <v>MŽ</v>
          </cell>
        </row>
        <row r="113">
          <cell r="I113" t="str">
            <v>Rozhodca</v>
          </cell>
          <cell r="P113" t="str">
            <v>Víťaz</v>
          </cell>
        </row>
        <row r="114">
          <cell r="E114" t="str">
            <v>Skupina :</v>
          </cell>
          <cell r="F114" t="str">
            <v>F</v>
          </cell>
          <cell r="I114" t="str">
            <v/>
          </cell>
          <cell r="N114" t="str">
            <v>MÜLLEROVÁ EMA</v>
          </cell>
        </row>
        <row r="116">
          <cell r="E116" t="str">
            <v>Zápas:</v>
          </cell>
          <cell r="F116" t="str">
            <v xml:space="preserve"> 1-3</v>
          </cell>
        </row>
        <row r="117">
          <cell r="H117" t="str">
            <v>Udelené karty - priestupok</v>
          </cell>
        </row>
        <row r="119">
          <cell r="I119" t="str">
            <v>MÜLLEROVÁ EMA</v>
          </cell>
          <cell r="P119" t="str">
            <v>KUBJATKOVÁ ALICA</v>
          </cell>
        </row>
        <row r="120">
          <cell r="H120" t="str">
            <v>Ž</v>
          </cell>
          <cell r="O120" t="str">
            <v>Ž</v>
          </cell>
        </row>
        <row r="121">
          <cell r="H121" t="str">
            <v>ŽČ</v>
          </cell>
          <cell r="O121" t="str">
            <v>ŽČ</v>
          </cell>
        </row>
        <row r="122">
          <cell r="H122" t="str">
            <v>ŽČ</v>
          </cell>
          <cell r="O122" t="str">
            <v>ŽČ</v>
          </cell>
        </row>
        <row r="125">
          <cell r="A125" t="str">
            <v>G 1-3</v>
          </cell>
          <cell r="E125" t="str">
            <v xml:space="preserve">zápas č. </v>
          </cell>
          <cell r="F125">
            <v>7</v>
          </cell>
          <cell r="H125" t="str">
            <v>Servis</v>
          </cell>
          <cell r="V125" t="str">
            <v>pomer</v>
          </cell>
          <cell r="Z125">
            <v>3</v>
          </cell>
          <cell r="AA125">
            <v>0</v>
          </cell>
        </row>
        <row r="126">
          <cell r="G126" t="str">
            <v>Time out</v>
          </cell>
          <cell r="H126" t="str">
            <v>Príjem</v>
          </cell>
          <cell r="N126">
            <v>1</v>
          </cell>
          <cell r="O126">
            <v>2</v>
          </cell>
          <cell r="P126">
            <v>3</v>
          </cell>
          <cell r="Q126">
            <v>4</v>
          </cell>
          <cell r="R126">
            <v>5</v>
          </cell>
          <cell r="S126">
            <v>6</v>
          </cell>
          <cell r="T126">
            <v>7</v>
          </cell>
          <cell r="V126" t="str">
            <v>setov</v>
          </cell>
        </row>
        <row r="127">
          <cell r="A127" t="str">
            <v>G1</v>
          </cell>
          <cell r="E127" t="str">
            <v>Stôl:</v>
          </cell>
          <cell r="F127" t="str">
            <v xml:space="preserve"> </v>
          </cell>
          <cell r="I127" t="str">
            <v>IVANČÁKOVÁ SIMONA</v>
          </cell>
          <cell r="N127">
            <v>12</v>
          </cell>
          <cell r="O127">
            <v>11</v>
          </cell>
          <cell r="P127">
            <v>11</v>
          </cell>
          <cell r="V127">
            <v>3</v>
          </cell>
        </row>
        <row r="129">
          <cell r="E129" t="str">
            <v>Dátum:</v>
          </cell>
          <cell r="F129">
            <v>43211</v>
          </cell>
        </row>
        <row r="130">
          <cell r="A130" t="str">
            <v>G3</v>
          </cell>
          <cell r="E130" t="str">
            <v>Čas:</v>
          </cell>
          <cell r="I130" t="str">
            <v>SABOLOVÁ LAURA</v>
          </cell>
          <cell r="N130">
            <v>10</v>
          </cell>
          <cell r="O130">
            <v>2</v>
          </cell>
          <cell r="P130">
            <v>5</v>
          </cell>
          <cell r="V130">
            <v>0</v>
          </cell>
        </row>
        <row r="132">
          <cell r="E132" t="str">
            <v>Kategória :</v>
          </cell>
          <cell r="F132" t="str">
            <v>MŽ</v>
          </cell>
        </row>
        <row r="133">
          <cell r="I133" t="str">
            <v>Rozhodca</v>
          </cell>
          <cell r="P133" t="str">
            <v>Víťaz</v>
          </cell>
        </row>
        <row r="134">
          <cell r="E134" t="str">
            <v>Skupina :</v>
          </cell>
          <cell r="F134" t="str">
            <v>G</v>
          </cell>
          <cell r="I134" t="str">
            <v/>
          </cell>
          <cell r="N134" t="str">
            <v>IVANČÁKOVÁ SIMONA</v>
          </cell>
        </row>
        <row r="136">
          <cell r="E136" t="str">
            <v>Zápas:</v>
          </cell>
          <cell r="F136" t="str">
            <v xml:space="preserve"> 1-3</v>
          </cell>
        </row>
        <row r="137">
          <cell r="H137" t="str">
            <v>Udelené karty - priestupok</v>
          </cell>
        </row>
        <row r="139">
          <cell r="I139" t="str">
            <v>IVANČÁKOVÁ SIMONA</v>
          </cell>
          <cell r="P139" t="str">
            <v>SABOLOVÁ LAURA</v>
          </cell>
        </row>
        <row r="140">
          <cell r="H140" t="str">
            <v>Ž</v>
          </cell>
          <cell r="O140" t="str">
            <v>Ž</v>
          </cell>
        </row>
        <row r="141">
          <cell r="H141" t="str">
            <v>ŽČ</v>
          </cell>
          <cell r="O141" t="str">
            <v>ŽČ</v>
          </cell>
        </row>
        <row r="142">
          <cell r="H142" t="str">
            <v>ŽČ</v>
          </cell>
          <cell r="O142" t="str">
            <v>ŽČ</v>
          </cell>
        </row>
        <row r="145">
          <cell r="A145" t="str">
            <v>H 1-3</v>
          </cell>
          <cell r="E145" t="str">
            <v xml:space="preserve">zápas č. </v>
          </cell>
          <cell r="F145">
            <v>8</v>
          </cell>
          <cell r="H145" t="str">
            <v>Servis</v>
          </cell>
          <cell r="V145" t="str">
            <v>pomer</v>
          </cell>
          <cell r="Z145">
            <v>3</v>
          </cell>
          <cell r="AA145">
            <v>0</v>
          </cell>
        </row>
        <row r="146">
          <cell r="G146" t="str">
            <v>Time out</v>
          </cell>
          <cell r="H146" t="str">
            <v>Príjem</v>
          </cell>
          <cell r="N146">
            <v>1</v>
          </cell>
          <cell r="O146">
            <v>2</v>
          </cell>
          <cell r="P146">
            <v>3</v>
          </cell>
          <cell r="Q146">
            <v>4</v>
          </cell>
          <cell r="R146">
            <v>5</v>
          </cell>
          <cell r="S146">
            <v>6</v>
          </cell>
          <cell r="T146">
            <v>7</v>
          </cell>
          <cell r="V146" t="str">
            <v>setov</v>
          </cell>
        </row>
        <row r="147">
          <cell r="A147" t="str">
            <v>H1</v>
          </cell>
          <cell r="E147" t="str">
            <v>Stôl:</v>
          </cell>
          <cell r="F147" t="str">
            <v xml:space="preserve"> </v>
          </cell>
          <cell r="I147" t="str">
            <v>DZIEWICZOVÁ LEA</v>
          </cell>
          <cell r="N147">
            <v>11</v>
          </cell>
          <cell r="O147">
            <v>11</v>
          </cell>
          <cell r="P147">
            <v>11</v>
          </cell>
          <cell r="V147">
            <v>3</v>
          </cell>
        </row>
        <row r="149">
          <cell r="E149" t="str">
            <v>Dátum:</v>
          </cell>
          <cell r="F149">
            <v>43211</v>
          </cell>
        </row>
        <row r="150">
          <cell r="A150" t="str">
            <v>H3</v>
          </cell>
          <cell r="E150" t="str">
            <v>Čas:</v>
          </cell>
          <cell r="I150" t="str">
            <v>KOVÁČOVÁ LENKA</v>
          </cell>
          <cell r="N150">
            <v>4</v>
          </cell>
          <cell r="O150">
            <v>3</v>
          </cell>
          <cell r="P150">
            <v>2</v>
          </cell>
          <cell r="V150">
            <v>0</v>
          </cell>
        </row>
        <row r="152">
          <cell r="E152" t="str">
            <v>Kategória :</v>
          </cell>
          <cell r="F152" t="str">
            <v>MŽ</v>
          </cell>
        </row>
        <row r="153">
          <cell r="I153" t="str">
            <v>Rozhodca</v>
          </cell>
          <cell r="P153" t="str">
            <v>Víťaz</v>
          </cell>
        </row>
        <row r="154">
          <cell r="E154" t="str">
            <v>Skupina :</v>
          </cell>
          <cell r="F154" t="str">
            <v>H</v>
          </cell>
          <cell r="I154" t="str">
            <v/>
          </cell>
          <cell r="N154" t="str">
            <v>DZIEWICZOVÁ LEA</v>
          </cell>
        </row>
        <row r="156">
          <cell r="E156" t="str">
            <v>Zápas:</v>
          </cell>
          <cell r="F156" t="str">
            <v xml:space="preserve"> 1-3</v>
          </cell>
        </row>
        <row r="157">
          <cell r="H157" t="str">
            <v>Udelené karty - priestupok</v>
          </cell>
        </row>
        <row r="159">
          <cell r="I159" t="str">
            <v>DZIEWICZOVÁ LEA</v>
          </cell>
          <cell r="P159" t="str">
            <v>KOVÁČOVÁ LENKA</v>
          </cell>
        </row>
        <row r="160">
          <cell r="H160" t="str">
            <v>Ž</v>
          </cell>
          <cell r="O160" t="str">
            <v>Ž</v>
          </cell>
        </row>
        <row r="161">
          <cell r="H161" t="str">
            <v>ŽČ</v>
          </cell>
          <cell r="O161" t="str">
            <v>ŽČ</v>
          </cell>
        </row>
        <row r="162">
          <cell r="H162" t="str">
            <v>ŽČ</v>
          </cell>
          <cell r="O162" t="str">
            <v>ŽČ</v>
          </cell>
        </row>
        <row r="165">
          <cell r="A165" t="str">
            <v>I 1-3</v>
          </cell>
          <cell r="E165" t="str">
            <v xml:space="preserve">zápas č. </v>
          </cell>
          <cell r="F165">
            <v>9</v>
          </cell>
          <cell r="H165" t="str">
            <v>Servis</v>
          </cell>
          <cell r="V165" t="str">
            <v>pomer</v>
          </cell>
          <cell r="Z165">
            <v>3</v>
          </cell>
          <cell r="AA165">
            <v>0</v>
          </cell>
        </row>
        <row r="166">
          <cell r="G166" t="str">
            <v>Time out</v>
          </cell>
          <cell r="H166" t="str">
            <v>Príjem</v>
          </cell>
          <cell r="N166">
            <v>1</v>
          </cell>
          <cell r="O166">
            <v>2</v>
          </cell>
          <cell r="P166">
            <v>3</v>
          </cell>
          <cell r="Q166">
            <v>4</v>
          </cell>
          <cell r="R166">
            <v>5</v>
          </cell>
          <cell r="S166">
            <v>6</v>
          </cell>
          <cell r="T166">
            <v>7</v>
          </cell>
          <cell r="V166" t="str">
            <v>setov</v>
          </cell>
        </row>
        <row r="167">
          <cell r="A167" t="str">
            <v>I1</v>
          </cell>
          <cell r="E167" t="str">
            <v>Stôl:</v>
          </cell>
          <cell r="F167" t="str">
            <v xml:space="preserve"> </v>
          </cell>
          <cell r="I167" t="str">
            <v>MAJERČÍKOVÁ LINDA</v>
          </cell>
          <cell r="N167">
            <v>11</v>
          </cell>
          <cell r="O167">
            <v>11</v>
          </cell>
          <cell r="P167">
            <v>11</v>
          </cell>
          <cell r="V167">
            <v>3</v>
          </cell>
        </row>
        <row r="169">
          <cell r="E169" t="str">
            <v>Dátum:</v>
          </cell>
          <cell r="F169">
            <v>43211</v>
          </cell>
        </row>
        <row r="170">
          <cell r="A170" t="str">
            <v>I3</v>
          </cell>
          <cell r="E170" t="str">
            <v>Čas:</v>
          </cell>
          <cell r="I170" t="str">
            <v>BOHÁČOVÁ SABÍNA</v>
          </cell>
          <cell r="N170">
            <v>6</v>
          </cell>
          <cell r="O170">
            <v>9</v>
          </cell>
          <cell r="P170">
            <v>4</v>
          </cell>
          <cell r="V170">
            <v>0</v>
          </cell>
        </row>
        <row r="172">
          <cell r="E172" t="str">
            <v>Kategória :</v>
          </cell>
          <cell r="F172" t="str">
            <v>MŽ</v>
          </cell>
        </row>
        <row r="173">
          <cell r="I173" t="str">
            <v>Rozhodca</v>
          </cell>
          <cell r="P173" t="str">
            <v>Víťaz</v>
          </cell>
        </row>
        <row r="174">
          <cell r="E174" t="str">
            <v>Skupina :</v>
          </cell>
          <cell r="F174" t="str">
            <v>I</v>
          </cell>
          <cell r="I174" t="str">
            <v/>
          </cell>
          <cell r="N174" t="str">
            <v>MAJERČÍKOVÁ LINDA</v>
          </cell>
        </row>
        <row r="176">
          <cell r="E176" t="str">
            <v>Zápas:</v>
          </cell>
          <cell r="F176" t="str">
            <v xml:space="preserve"> 1-3</v>
          </cell>
        </row>
        <row r="177">
          <cell r="H177" t="str">
            <v>Udelené karty - priestupok</v>
          </cell>
        </row>
        <row r="179">
          <cell r="I179" t="str">
            <v>MAJERČÍKOVÁ LINDA</v>
          </cell>
          <cell r="P179" t="str">
            <v>BOHÁČOVÁ SABÍNA</v>
          </cell>
        </row>
        <row r="180">
          <cell r="H180" t="str">
            <v>Ž</v>
          </cell>
          <cell r="O180" t="str">
            <v>Ž</v>
          </cell>
        </row>
        <row r="181">
          <cell r="H181" t="str">
            <v>ŽČ</v>
          </cell>
          <cell r="O181" t="str">
            <v>ŽČ</v>
          </cell>
        </row>
        <row r="182">
          <cell r="H182" t="str">
            <v>ŽČ</v>
          </cell>
          <cell r="O182" t="str">
            <v>ŽČ</v>
          </cell>
        </row>
        <row r="185">
          <cell r="A185" t="str">
            <v>J 5-3</v>
          </cell>
          <cell r="E185" t="str">
            <v xml:space="preserve">zápas č. </v>
          </cell>
          <cell r="F185">
            <v>10</v>
          </cell>
          <cell r="H185" t="str">
            <v>Servis</v>
          </cell>
          <cell r="V185" t="str">
            <v>pomer</v>
          </cell>
          <cell r="Z185">
            <v>0</v>
          </cell>
          <cell r="AA185">
            <v>3</v>
          </cell>
        </row>
        <row r="186">
          <cell r="G186" t="str">
            <v>Time out</v>
          </cell>
          <cell r="H186" t="str">
            <v>Príjem</v>
          </cell>
          <cell r="N186">
            <v>1</v>
          </cell>
          <cell r="O186">
            <v>2</v>
          </cell>
          <cell r="P186">
            <v>3</v>
          </cell>
          <cell r="Q186">
            <v>4</v>
          </cell>
          <cell r="R186">
            <v>5</v>
          </cell>
          <cell r="S186">
            <v>6</v>
          </cell>
          <cell r="T186">
            <v>7</v>
          </cell>
          <cell r="V186" t="str">
            <v>setov</v>
          </cell>
        </row>
        <row r="187">
          <cell r="A187" t="str">
            <v>J5</v>
          </cell>
          <cell r="E187" t="str">
            <v>Stôl:</v>
          </cell>
          <cell r="F187" t="str">
            <v xml:space="preserve"> </v>
          </cell>
          <cell r="I187" t="str">
            <v>KUCHARÍKOVÁ VIKTÓRIA</v>
          </cell>
          <cell r="N187">
            <v>8</v>
          </cell>
          <cell r="O187">
            <v>7</v>
          </cell>
          <cell r="P187">
            <v>9</v>
          </cell>
          <cell r="V187">
            <v>0</v>
          </cell>
        </row>
        <row r="189">
          <cell r="E189" t="str">
            <v>Dátum:</v>
          </cell>
          <cell r="F189">
            <v>43211</v>
          </cell>
        </row>
        <row r="190">
          <cell r="A190" t="str">
            <v>J3</v>
          </cell>
          <cell r="E190" t="str">
            <v>Čas:</v>
          </cell>
          <cell r="I190" t="str">
            <v>KOTESOVÁ ADELA</v>
          </cell>
          <cell r="N190">
            <v>11</v>
          </cell>
          <cell r="O190">
            <v>11</v>
          </cell>
          <cell r="P190">
            <v>11</v>
          </cell>
          <cell r="V190">
            <v>3</v>
          </cell>
        </row>
        <row r="192">
          <cell r="E192" t="str">
            <v>Kategória :</v>
          </cell>
          <cell r="F192" t="str">
            <v>MŽ</v>
          </cell>
        </row>
        <row r="193">
          <cell r="I193" t="str">
            <v>Rozhodca</v>
          </cell>
          <cell r="P193" t="str">
            <v>Víťaz</v>
          </cell>
        </row>
        <row r="194">
          <cell r="E194" t="str">
            <v>Skupina :</v>
          </cell>
          <cell r="F194" t="str">
            <v>J</v>
          </cell>
          <cell r="I194" t="str">
            <v/>
          </cell>
          <cell r="N194" t="str">
            <v>KOTESOVÁ ADELA</v>
          </cell>
        </row>
        <row r="196">
          <cell r="E196" t="str">
            <v>Zápas:</v>
          </cell>
          <cell r="F196" t="str">
            <v xml:space="preserve"> 5-3</v>
          </cell>
        </row>
        <row r="197">
          <cell r="H197" t="str">
            <v>Udelené karty - priestupok</v>
          </cell>
        </row>
        <row r="199">
          <cell r="I199" t="str">
            <v>KUCHARÍKOVÁ VIKTÓRIA</v>
          </cell>
          <cell r="P199" t="str">
            <v>KOTESOVÁ ADELA</v>
          </cell>
        </row>
        <row r="200">
          <cell r="H200" t="str">
            <v>Ž</v>
          </cell>
          <cell r="O200" t="str">
            <v>Ž</v>
          </cell>
        </row>
        <row r="201">
          <cell r="H201" t="str">
            <v>ŽČ</v>
          </cell>
          <cell r="O201" t="str">
            <v>ŽČ</v>
          </cell>
        </row>
        <row r="202">
          <cell r="H202" t="str">
            <v>ŽČ</v>
          </cell>
          <cell r="O202" t="str">
            <v>ŽČ</v>
          </cell>
        </row>
        <row r="205">
          <cell r="A205" t="str">
            <v>K 5-3</v>
          </cell>
          <cell r="E205" t="str">
            <v xml:space="preserve">zápas č. </v>
          </cell>
          <cell r="F205">
            <v>11</v>
          </cell>
          <cell r="H205" t="str">
            <v>Servis</v>
          </cell>
          <cell r="V205" t="str">
            <v>pomer</v>
          </cell>
          <cell r="Z205">
            <v>0</v>
          </cell>
          <cell r="AA205">
            <v>3</v>
          </cell>
        </row>
        <row r="206">
          <cell r="G206" t="str">
            <v>Time out</v>
          </cell>
          <cell r="H206" t="str">
            <v>Príjem</v>
          </cell>
          <cell r="N206">
            <v>1</v>
          </cell>
          <cell r="O206">
            <v>2</v>
          </cell>
          <cell r="P206">
            <v>3</v>
          </cell>
          <cell r="Q206">
            <v>4</v>
          </cell>
          <cell r="R206">
            <v>5</v>
          </cell>
          <cell r="S206">
            <v>6</v>
          </cell>
          <cell r="T206">
            <v>7</v>
          </cell>
          <cell r="V206" t="str">
            <v>setov</v>
          </cell>
        </row>
        <row r="207">
          <cell r="A207" t="str">
            <v>K5</v>
          </cell>
          <cell r="E207" t="str">
            <v>Stôl:</v>
          </cell>
          <cell r="F207" t="str">
            <v xml:space="preserve"> </v>
          </cell>
          <cell r="I207" t="str">
            <v>LEE NINKA</v>
          </cell>
          <cell r="N207">
            <v>4</v>
          </cell>
          <cell r="O207">
            <v>1</v>
          </cell>
          <cell r="P207">
            <v>1</v>
          </cell>
          <cell r="V207">
            <v>0</v>
          </cell>
        </row>
        <row r="209">
          <cell r="E209" t="str">
            <v>Dátum:</v>
          </cell>
          <cell r="F209">
            <v>43211</v>
          </cell>
        </row>
        <row r="210">
          <cell r="A210" t="str">
            <v>K3</v>
          </cell>
          <cell r="E210" t="str">
            <v>Čas:</v>
          </cell>
          <cell r="I210" t="str">
            <v>FIALOVÁ SOFIA</v>
          </cell>
          <cell r="N210">
            <v>11</v>
          </cell>
          <cell r="O210">
            <v>11</v>
          </cell>
          <cell r="P210">
            <v>11</v>
          </cell>
          <cell r="V210">
            <v>3</v>
          </cell>
        </row>
        <row r="212">
          <cell r="E212" t="str">
            <v>Kategória :</v>
          </cell>
          <cell r="F212" t="str">
            <v>MŽ</v>
          </cell>
        </row>
        <row r="213">
          <cell r="I213" t="str">
            <v>Rozhodca</v>
          </cell>
          <cell r="P213" t="str">
            <v>Víťaz</v>
          </cell>
        </row>
        <row r="214">
          <cell r="E214" t="str">
            <v>Skupina :</v>
          </cell>
          <cell r="F214" t="str">
            <v>K</v>
          </cell>
          <cell r="I214" t="str">
            <v/>
          </cell>
          <cell r="N214" t="str">
            <v>FIALOVÁ SOFIA</v>
          </cell>
        </row>
        <row r="216">
          <cell r="E216" t="str">
            <v>Zápas:</v>
          </cell>
          <cell r="F216" t="str">
            <v xml:space="preserve"> 5-3</v>
          </cell>
        </row>
        <row r="217">
          <cell r="H217" t="str">
            <v>Udelené karty - priestupok</v>
          </cell>
        </row>
        <row r="219">
          <cell r="I219" t="str">
            <v>LEE NINKA</v>
          </cell>
          <cell r="P219" t="str">
            <v>FIALOVÁ SOFIA</v>
          </cell>
        </row>
        <row r="220">
          <cell r="H220" t="str">
            <v>Ž</v>
          </cell>
          <cell r="O220" t="str">
            <v>Ž</v>
          </cell>
        </row>
        <row r="221">
          <cell r="H221" t="str">
            <v>ŽČ</v>
          </cell>
          <cell r="O221" t="str">
            <v>ŽČ</v>
          </cell>
        </row>
        <row r="222">
          <cell r="H222" t="str">
            <v>ŽČ</v>
          </cell>
          <cell r="O222" t="str">
            <v>ŽČ</v>
          </cell>
        </row>
        <row r="225">
          <cell r="A225" t="str">
            <v>L 5-3</v>
          </cell>
          <cell r="E225" t="str">
            <v xml:space="preserve">zápas č. </v>
          </cell>
          <cell r="F225">
            <v>12</v>
          </cell>
          <cell r="H225" t="str">
            <v>Servis</v>
          </cell>
          <cell r="V225" t="str">
            <v>pomer</v>
          </cell>
          <cell r="Z225">
            <v>0</v>
          </cell>
          <cell r="AA225">
            <v>3</v>
          </cell>
        </row>
        <row r="226">
          <cell r="G226" t="str">
            <v>Time out</v>
          </cell>
          <cell r="H226" t="str">
            <v>Príjem</v>
          </cell>
          <cell r="N226">
            <v>1</v>
          </cell>
          <cell r="O226">
            <v>2</v>
          </cell>
          <cell r="P226">
            <v>3</v>
          </cell>
          <cell r="Q226">
            <v>4</v>
          </cell>
          <cell r="R226">
            <v>5</v>
          </cell>
          <cell r="S226">
            <v>6</v>
          </cell>
          <cell r="T226">
            <v>7</v>
          </cell>
          <cell r="V226" t="str">
            <v>setov</v>
          </cell>
        </row>
        <row r="227">
          <cell r="A227" t="str">
            <v>L5</v>
          </cell>
          <cell r="E227" t="str">
            <v>Stôl:</v>
          </cell>
          <cell r="F227" t="str">
            <v xml:space="preserve"> </v>
          </cell>
          <cell r="I227" t="str">
            <v>SVETLÍKOVÁ SOFIA</v>
          </cell>
          <cell r="N227">
            <v>10</v>
          </cell>
          <cell r="O227">
            <v>5</v>
          </cell>
          <cell r="P227">
            <v>3</v>
          </cell>
          <cell r="V227">
            <v>0</v>
          </cell>
        </row>
        <row r="229">
          <cell r="E229" t="str">
            <v>Dátum:</v>
          </cell>
          <cell r="F229">
            <v>43211</v>
          </cell>
        </row>
        <row r="230">
          <cell r="A230" t="str">
            <v>L3</v>
          </cell>
          <cell r="E230" t="str">
            <v>Čas:</v>
          </cell>
          <cell r="I230" t="str">
            <v>KORF CAROLINA</v>
          </cell>
          <cell r="N230">
            <v>12</v>
          </cell>
          <cell r="O230">
            <v>11</v>
          </cell>
          <cell r="P230">
            <v>11</v>
          </cell>
          <cell r="V230">
            <v>3</v>
          </cell>
        </row>
        <row r="232">
          <cell r="E232" t="str">
            <v>Kategória :</v>
          </cell>
          <cell r="F232" t="str">
            <v>MŽ</v>
          </cell>
        </row>
        <row r="233">
          <cell r="I233" t="str">
            <v>Rozhodca</v>
          </cell>
          <cell r="P233" t="str">
            <v>Víťaz</v>
          </cell>
        </row>
        <row r="234">
          <cell r="E234" t="str">
            <v>Skupina :</v>
          </cell>
          <cell r="F234" t="str">
            <v>L</v>
          </cell>
          <cell r="I234" t="str">
            <v/>
          </cell>
          <cell r="N234" t="str">
            <v>KORF CAROLINA</v>
          </cell>
        </row>
        <row r="236">
          <cell r="E236" t="str">
            <v>Zápas:</v>
          </cell>
          <cell r="F236" t="str">
            <v xml:space="preserve"> 5-3</v>
          </cell>
        </row>
        <row r="237">
          <cell r="H237" t="str">
            <v>Udelené karty - priestupok</v>
          </cell>
        </row>
        <row r="239">
          <cell r="I239" t="str">
            <v>SVETLÍKOVÁ SOFIA</v>
          </cell>
          <cell r="P239" t="str">
            <v>KORF CAROLINA</v>
          </cell>
        </row>
        <row r="240">
          <cell r="H240" t="str">
            <v>Ž</v>
          </cell>
          <cell r="O240" t="str">
            <v>Ž</v>
          </cell>
        </row>
        <row r="241">
          <cell r="H241" t="str">
            <v>ŽČ</v>
          </cell>
          <cell r="O241" t="str">
            <v>ŽČ</v>
          </cell>
        </row>
        <row r="242">
          <cell r="H242" t="str">
            <v>ŽČ</v>
          </cell>
          <cell r="O242" t="str">
            <v>ŽČ</v>
          </cell>
        </row>
        <row r="245">
          <cell r="A245" t="str">
            <v>J 4-2</v>
          </cell>
          <cell r="E245" t="str">
            <v xml:space="preserve">zápas č. </v>
          </cell>
          <cell r="F245">
            <v>13</v>
          </cell>
          <cell r="H245" t="str">
            <v>Servis</v>
          </cell>
          <cell r="V245" t="str">
            <v>pomer</v>
          </cell>
          <cell r="Z245">
            <v>0</v>
          </cell>
          <cell r="AA245">
            <v>3</v>
          </cell>
        </row>
        <row r="246">
          <cell r="G246" t="str">
            <v>Time out</v>
          </cell>
          <cell r="H246" t="str">
            <v>Príjem</v>
          </cell>
          <cell r="N246">
            <v>1</v>
          </cell>
          <cell r="O246">
            <v>2</v>
          </cell>
          <cell r="P246">
            <v>3</v>
          </cell>
          <cell r="Q246">
            <v>4</v>
          </cell>
          <cell r="R246">
            <v>5</v>
          </cell>
          <cell r="S246">
            <v>6</v>
          </cell>
          <cell r="T246">
            <v>7</v>
          </cell>
          <cell r="V246" t="str">
            <v>setov</v>
          </cell>
        </row>
        <row r="247">
          <cell r="A247" t="str">
            <v>J4</v>
          </cell>
          <cell r="E247" t="str">
            <v>Stôl:</v>
          </cell>
          <cell r="F247" t="str">
            <v xml:space="preserve"> </v>
          </cell>
          <cell r="I247" t="str">
            <v>HAVIERNIKOVÁ LINDA</v>
          </cell>
          <cell r="N247">
            <v>4</v>
          </cell>
          <cell r="O247">
            <v>3</v>
          </cell>
          <cell r="P247">
            <v>5</v>
          </cell>
          <cell r="V247">
            <v>0</v>
          </cell>
        </row>
        <row r="249">
          <cell r="E249" t="str">
            <v>Dátum:</v>
          </cell>
          <cell r="F249">
            <v>43211</v>
          </cell>
        </row>
        <row r="250">
          <cell r="A250" t="str">
            <v>J2</v>
          </cell>
          <cell r="E250" t="str">
            <v>Čas:</v>
          </cell>
          <cell r="I250" t="str">
            <v>FERENČÍKOVÁ SÁRA</v>
          </cell>
          <cell r="N250">
            <v>11</v>
          </cell>
          <cell r="O250">
            <v>11</v>
          </cell>
          <cell r="P250">
            <v>11</v>
          </cell>
          <cell r="V250">
            <v>3</v>
          </cell>
        </row>
        <row r="252">
          <cell r="E252" t="str">
            <v>Kategória :</v>
          </cell>
          <cell r="F252" t="str">
            <v>MŽ</v>
          </cell>
        </row>
        <row r="253">
          <cell r="I253" t="str">
            <v>Rozhodca</v>
          </cell>
          <cell r="P253" t="str">
            <v>Víťaz</v>
          </cell>
        </row>
        <row r="254">
          <cell r="E254" t="str">
            <v>Skupina :</v>
          </cell>
          <cell r="F254" t="str">
            <v>J</v>
          </cell>
          <cell r="I254" t="str">
            <v/>
          </cell>
          <cell r="N254" t="str">
            <v>FERENČÍKOVÁ SÁRA</v>
          </cell>
        </row>
        <row r="256">
          <cell r="E256" t="str">
            <v>Zápas:</v>
          </cell>
          <cell r="F256" t="str">
            <v xml:space="preserve"> 4-2</v>
          </cell>
        </row>
        <row r="257">
          <cell r="H257" t="str">
            <v>Udelené karty - priestupok</v>
          </cell>
        </row>
        <row r="259">
          <cell r="I259" t="str">
            <v>HAVIERNIKOVÁ LINDA</v>
          </cell>
          <cell r="P259" t="str">
            <v>FERENČÍKOVÁ SÁRA</v>
          </cell>
        </row>
        <row r="260">
          <cell r="H260" t="str">
            <v>Ž</v>
          </cell>
          <cell r="O260" t="str">
            <v>Ž</v>
          </cell>
        </row>
        <row r="261">
          <cell r="H261" t="str">
            <v>ŽČ</v>
          </cell>
          <cell r="O261" t="str">
            <v>ŽČ</v>
          </cell>
        </row>
        <row r="262">
          <cell r="H262" t="str">
            <v>ŽČ</v>
          </cell>
          <cell r="O262" t="str">
            <v>ŽČ</v>
          </cell>
        </row>
        <row r="265">
          <cell r="A265" t="str">
            <v>K 4-2</v>
          </cell>
          <cell r="E265" t="str">
            <v xml:space="preserve">zápas č. </v>
          </cell>
          <cell r="F265">
            <v>14</v>
          </cell>
          <cell r="H265" t="str">
            <v>Servis</v>
          </cell>
          <cell r="V265" t="str">
            <v>pomer</v>
          </cell>
          <cell r="Z265">
            <v>0</v>
          </cell>
          <cell r="AA265">
            <v>3</v>
          </cell>
        </row>
        <row r="266">
          <cell r="G266" t="str">
            <v>Time out</v>
          </cell>
          <cell r="H266" t="str">
            <v>Príjem</v>
          </cell>
          <cell r="N266">
            <v>1</v>
          </cell>
          <cell r="O266">
            <v>2</v>
          </cell>
          <cell r="P266">
            <v>3</v>
          </cell>
          <cell r="Q266">
            <v>4</v>
          </cell>
          <cell r="R266">
            <v>5</v>
          </cell>
          <cell r="S266">
            <v>6</v>
          </cell>
          <cell r="T266">
            <v>7</v>
          </cell>
          <cell r="V266" t="str">
            <v>setov</v>
          </cell>
        </row>
        <row r="267">
          <cell r="A267" t="str">
            <v>K4</v>
          </cell>
          <cell r="E267" t="str">
            <v>Stôl:</v>
          </cell>
          <cell r="F267" t="str">
            <v xml:space="preserve"> </v>
          </cell>
          <cell r="I267" t="str">
            <v>SZABOVÁ LAURA</v>
          </cell>
          <cell r="N267">
            <v>5</v>
          </cell>
          <cell r="O267">
            <v>2</v>
          </cell>
          <cell r="P267">
            <v>2</v>
          </cell>
          <cell r="V267">
            <v>0</v>
          </cell>
        </row>
        <row r="269">
          <cell r="E269" t="str">
            <v>Dátum:</v>
          </cell>
          <cell r="F269">
            <v>43211</v>
          </cell>
        </row>
        <row r="270">
          <cell r="A270" t="str">
            <v>K2</v>
          </cell>
          <cell r="E270" t="str">
            <v>Čas:</v>
          </cell>
          <cell r="I270" t="str">
            <v>ČULKOVÁ SIMONA</v>
          </cell>
          <cell r="N270">
            <v>11</v>
          </cell>
          <cell r="O270">
            <v>11</v>
          </cell>
          <cell r="P270">
            <v>11</v>
          </cell>
          <cell r="V270">
            <v>3</v>
          </cell>
        </row>
        <row r="272">
          <cell r="E272" t="str">
            <v>Kategória :</v>
          </cell>
          <cell r="F272" t="str">
            <v>MŽ</v>
          </cell>
        </row>
        <row r="273">
          <cell r="I273" t="str">
            <v>Rozhodca</v>
          </cell>
          <cell r="P273" t="str">
            <v>Víťaz</v>
          </cell>
        </row>
        <row r="274">
          <cell r="E274" t="str">
            <v>Skupina :</v>
          </cell>
          <cell r="F274" t="str">
            <v>K</v>
          </cell>
          <cell r="I274" t="str">
            <v/>
          </cell>
          <cell r="N274" t="str">
            <v>ČULKOVÁ SIMONA</v>
          </cell>
        </row>
        <row r="276">
          <cell r="E276" t="str">
            <v>Zápas:</v>
          </cell>
          <cell r="F276" t="str">
            <v xml:space="preserve"> 4-2</v>
          </cell>
        </row>
        <row r="277">
          <cell r="H277" t="str">
            <v>Udelené karty - priestupok</v>
          </cell>
        </row>
        <row r="279">
          <cell r="I279" t="str">
            <v>SZABOVÁ LAURA</v>
          </cell>
          <cell r="P279" t="str">
            <v>ČULKOVÁ SIMONA</v>
          </cell>
        </row>
        <row r="280">
          <cell r="H280" t="str">
            <v>Ž</v>
          </cell>
          <cell r="O280" t="str">
            <v>Ž</v>
          </cell>
        </row>
        <row r="281">
          <cell r="H281" t="str">
            <v>ŽČ</v>
          </cell>
          <cell r="O281" t="str">
            <v>ŽČ</v>
          </cell>
        </row>
        <row r="282">
          <cell r="H282" t="str">
            <v>ŽČ</v>
          </cell>
          <cell r="O282" t="str">
            <v>ŽČ</v>
          </cell>
        </row>
        <row r="285">
          <cell r="A285" t="str">
            <v>L 4-2</v>
          </cell>
          <cell r="E285" t="str">
            <v xml:space="preserve">zápas č. </v>
          </cell>
          <cell r="F285">
            <v>15</v>
          </cell>
          <cell r="H285" t="str">
            <v>Servis</v>
          </cell>
          <cell r="V285" t="str">
            <v>pomer</v>
          </cell>
          <cell r="Z285">
            <v>1</v>
          </cell>
          <cell r="AA285">
            <v>3</v>
          </cell>
        </row>
        <row r="286">
          <cell r="G286" t="str">
            <v>Time out</v>
          </cell>
          <cell r="H286" t="str">
            <v>Príjem</v>
          </cell>
          <cell r="N286">
            <v>1</v>
          </cell>
          <cell r="O286">
            <v>2</v>
          </cell>
          <cell r="P286">
            <v>3</v>
          </cell>
          <cell r="Q286">
            <v>4</v>
          </cell>
          <cell r="R286">
            <v>5</v>
          </cell>
          <cell r="S286">
            <v>6</v>
          </cell>
          <cell r="T286">
            <v>7</v>
          </cell>
          <cell r="V286" t="str">
            <v>setov</v>
          </cell>
        </row>
        <row r="287">
          <cell r="A287" t="str">
            <v>L4</v>
          </cell>
          <cell r="E287" t="str">
            <v>Stôl:</v>
          </cell>
          <cell r="F287" t="str">
            <v xml:space="preserve"> </v>
          </cell>
          <cell r="I287" t="str">
            <v>KOLESÁROVÁ DARINA</v>
          </cell>
          <cell r="N287">
            <v>11</v>
          </cell>
          <cell r="O287">
            <v>5</v>
          </cell>
          <cell r="P287">
            <v>9</v>
          </cell>
          <cell r="Q287">
            <v>6</v>
          </cell>
          <cell r="V287">
            <v>1</v>
          </cell>
        </row>
        <row r="289">
          <cell r="E289" t="str">
            <v>Dátum:</v>
          </cell>
          <cell r="F289">
            <v>43211</v>
          </cell>
        </row>
        <row r="290">
          <cell r="A290" t="str">
            <v>L2</v>
          </cell>
          <cell r="E290" t="str">
            <v>Čas:</v>
          </cell>
          <cell r="I290" t="str">
            <v>ĎUTMENTOVÁ KARIN</v>
          </cell>
          <cell r="N290">
            <v>9</v>
          </cell>
          <cell r="O290">
            <v>11</v>
          </cell>
          <cell r="P290">
            <v>11</v>
          </cell>
          <cell r="Q290">
            <v>11</v>
          </cell>
          <cell r="V290">
            <v>3</v>
          </cell>
        </row>
        <row r="292">
          <cell r="E292" t="str">
            <v>Kategória :</v>
          </cell>
          <cell r="F292" t="str">
            <v>MŽ</v>
          </cell>
        </row>
        <row r="293">
          <cell r="I293" t="str">
            <v>Rozhodca</v>
          </cell>
          <cell r="P293" t="str">
            <v>Víťaz</v>
          </cell>
        </row>
        <row r="294">
          <cell r="E294" t="str">
            <v>Skupina :</v>
          </cell>
          <cell r="F294" t="str">
            <v>L</v>
          </cell>
          <cell r="I294" t="str">
            <v/>
          </cell>
          <cell r="N294" t="str">
            <v>ĎUTMENTOVÁ KARIN</v>
          </cell>
        </row>
        <row r="296">
          <cell r="E296" t="str">
            <v>Zápas:</v>
          </cell>
          <cell r="F296" t="str">
            <v xml:space="preserve"> 4-2</v>
          </cell>
        </row>
        <row r="297">
          <cell r="H297" t="str">
            <v>Udelené karty - priestupok</v>
          </cell>
        </row>
        <row r="299">
          <cell r="I299" t="str">
            <v>KOLESÁROVÁ DARINA</v>
          </cell>
          <cell r="P299" t="str">
            <v>ĎUTMENTOVÁ KARIN</v>
          </cell>
        </row>
        <row r="300">
          <cell r="H300" t="str">
            <v>Ž</v>
          </cell>
          <cell r="O300" t="str">
            <v>Ž</v>
          </cell>
        </row>
        <row r="301">
          <cell r="H301" t="str">
            <v>ŽČ</v>
          </cell>
          <cell r="O301" t="str">
            <v>ŽČ</v>
          </cell>
        </row>
        <row r="302">
          <cell r="H302" t="str">
            <v>ŽČ</v>
          </cell>
          <cell r="O302" t="str">
            <v>ŽČ</v>
          </cell>
        </row>
        <row r="305">
          <cell r="A305" t="str">
            <v>A 2-4</v>
          </cell>
          <cell r="E305" t="str">
            <v xml:space="preserve">zápas č. </v>
          </cell>
          <cell r="F305">
            <v>16</v>
          </cell>
          <cell r="H305" t="str">
            <v>Servis</v>
          </cell>
          <cell r="V305" t="str">
            <v>pomer</v>
          </cell>
          <cell r="Z305">
            <v>3</v>
          </cell>
          <cell r="AA305">
            <v>0</v>
          </cell>
        </row>
        <row r="306">
          <cell r="G306" t="str">
            <v>Time out</v>
          </cell>
          <cell r="H306" t="str">
            <v>Príjem</v>
          </cell>
          <cell r="N306">
            <v>1</v>
          </cell>
          <cell r="O306">
            <v>2</v>
          </cell>
          <cell r="P306">
            <v>3</v>
          </cell>
          <cell r="Q306">
            <v>4</v>
          </cell>
          <cell r="R306">
            <v>5</v>
          </cell>
          <cell r="S306">
            <v>6</v>
          </cell>
          <cell r="T306">
            <v>7</v>
          </cell>
          <cell r="V306" t="str">
            <v>setov</v>
          </cell>
        </row>
        <row r="307">
          <cell r="A307" t="str">
            <v>A2</v>
          </cell>
          <cell r="E307" t="str">
            <v>Stôl:</v>
          </cell>
          <cell r="F307" t="str">
            <v xml:space="preserve"> </v>
          </cell>
          <cell r="I307" t="str">
            <v>DRBIAKOVÁ KARIN</v>
          </cell>
          <cell r="N307">
            <v>11</v>
          </cell>
          <cell r="O307">
            <v>11</v>
          </cell>
          <cell r="P307">
            <v>11</v>
          </cell>
          <cell r="V307">
            <v>3</v>
          </cell>
        </row>
        <row r="309">
          <cell r="E309" t="str">
            <v>Dátum:</v>
          </cell>
          <cell r="F309">
            <v>43211</v>
          </cell>
        </row>
        <row r="310">
          <cell r="A310" t="str">
            <v>A4</v>
          </cell>
          <cell r="E310" t="str">
            <v>Čas:</v>
          </cell>
          <cell r="I310" t="str">
            <v>GERÁTOVÁ SOŇA</v>
          </cell>
          <cell r="N310">
            <v>2</v>
          </cell>
          <cell r="O310">
            <v>7</v>
          </cell>
          <cell r="P310">
            <v>3</v>
          </cell>
          <cell r="V310">
            <v>0</v>
          </cell>
        </row>
        <row r="312">
          <cell r="E312" t="str">
            <v>Kategória :</v>
          </cell>
          <cell r="F312" t="str">
            <v>MŽ</v>
          </cell>
        </row>
        <row r="313">
          <cell r="I313" t="str">
            <v>Rozhodca</v>
          </cell>
          <cell r="P313" t="str">
            <v>Víťaz</v>
          </cell>
        </row>
        <row r="314">
          <cell r="E314" t="str">
            <v>Skupina :</v>
          </cell>
          <cell r="F314" t="str">
            <v>A</v>
          </cell>
          <cell r="I314" t="str">
            <v/>
          </cell>
          <cell r="N314" t="str">
            <v>DRBIAKOVÁ KARIN</v>
          </cell>
        </row>
        <row r="316">
          <cell r="E316" t="str">
            <v>Zápas:</v>
          </cell>
          <cell r="F316" t="str">
            <v xml:space="preserve"> 2-4</v>
          </cell>
        </row>
        <row r="317">
          <cell r="H317" t="str">
            <v>Udelené karty - priestupok</v>
          </cell>
        </row>
        <row r="319">
          <cell r="I319" t="str">
            <v>DRBIAKOVÁ KARIN</v>
          </cell>
          <cell r="P319" t="str">
            <v>GERÁTOVÁ SOŇA</v>
          </cell>
        </row>
        <row r="320">
          <cell r="H320" t="str">
            <v>Ž</v>
          </cell>
          <cell r="O320" t="str">
            <v>Ž</v>
          </cell>
        </row>
        <row r="321">
          <cell r="H321" t="str">
            <v>ŽČ</v>
          </cell>
          <cell r="O321" t="str">
            <v>ŽČ</v>
          </cell>
        </row>
        <row r="322">
          <cell r="H322" t="str">
            <v>ŽČ</v>
          </cell>
          <cell r="O322" t="str">
            <v>ŽČ</v>
          </cell>
        </row>
        <row r="325">
          <cell r="A325" t="str">
            <v>B 2-4</v>
          </cell>
          <cell r="E325" t="str">
            <v xml:space="preserve">zápas č. </v>
          </cell>
          <cell r="F325">
            <v>17</v>
          </cell>
          <cell r="H325" t="str">
            <v>Servis</v>
          </cell>
          <cell r="V325" t="str">
            <v>pomer</v>
          </cell>
          <cell r="Z325">
            <v>3</v>
          </cell>
          <cell r="AA325">
            <v>1</v>
          </cell>
        </row>
        <row r="326">
          <cell r="G326" t="str">
            <v>Time out</v>
          </cell>
          <cell r="H326" t="str">
            <v>Príjem</v>
          </cell>
          <cell r="N326">
            <v>1</v>
          </cell>
          <cell r="O326">
            <v>2</v>
          </cell>
          <cell r="P326">
            <v>3</v>
          </cell>
          <cell r="Q326">
            <v>4</v>
          </cell>
          <cell r="R326">
            <v>5</v>
          </cell>
          <cell r="S326">
            <v>6</v>
          </cell>
          <cell r="T326">
            <v>7</v>
          </cell>
          <cell r="V326" t="str">
            <v>setov</v>
          </cell>
        </row>
        <row r="327">
          <cell r="A327" t="str">
            <v>B2</v>
          </cell>
          <cell r="E327" t="str">
            <v>Stôl:</v>
          </cell>
          <cell r="F327" t="str">
            <v xml:space="preserve"> </v>
          </cell>
          <cell r="I327" t="str">
            <v>BIKSADSKÁ EMA</v>
          </cell>
          <cell r="N327">
            <v>8</v>
          </cell>
          <cell r="O327">
            <v>11</v>
          </cell>
          <cell r="P327">
            <v>11</v>
          </cell>
          <cell r="Q327">
            <v>11</v>
          </cell>
          <cell r="V327">
            <v>3</v>
          </cell>
        </row>
        <row r="329">
          <cell r="E329" t="str">
            <v>Dátum:</v>
          </cell>
          <cell r="F329">
            <v>43211</v>
          </cell>
        </row>
        <row r="330">
          <cell r="A330" t="str">
            <v>B4</v>
          </cell>
          <cell r="E330" t="str">
            <v>Čas:</v>
          </cell>
          <cell r="I330" t="str">
            <v>JANKECHOVÁ BARBORA</v>
          </cell>
          <cell r="N330">
            <v>11</v>
          </cell>
          <cell r="O330">
            <v>5</v>
          </cell>
          <cell r="P330">
            <v>8</v>
          </cell>
          <cell r="Q330">
            <v>7</v>
          </cell>
          <cell r="V330">
            <v>1</v>
          </cell>
        </row>
        <row r="332">
          <cell r="E332" t="str">
            <v>Kategória :</v>
          </cell>
          <cell r="F332" t="str">
            <v>MŽ</v>
          </cell>
        </row>
        <row r="333">
          <cell r="I333" t="str">
            <v>Rozhodca</v>
          </cell>
          <cell r="P333" t="str">
            <v>Víťaz</v>
          </cell>
        </row>
        <row r="334">
          <cell r="E334" t="str">
            <v>Skupina :</v>
          </cell>
          <cell r="F334" t="str">
            <v>B</v>
          </cell>
          <cell r="I334" t="str">
            <v/>
          </cell>
          <cell r="N334" t="str">
            <v>BIKSADSKÁ EMA</v>
          </cell>
        </row>
        <row r="336">
          <cell r="E336" t="str">
            <v>Zápas:</v>
          </cell>
          <cell r="F336" t="str">
            <v xml:space="preserve"> 2-4</v>
          </cell>
        </row>
        <row r="337">
          <cell r="H337" t="str">
            <v>Udelené karty - priestupok</v>
          </cell>
        </row>
        <row r="339">
          <cell r="I339" t="str">
            <v>BIKSADSKÁ EMA</v>
          </cell>
          <cell r="P339" t="str">
            <v>JANKECHOVÁ BARBORA</v>
          </cell>
        </row>
        <row r="340">
          <cell r="H340" t="str">
            <v>Ž</v>
          </cell>
          <cell r="O340" t="str">
            <v>Ž</v>
          </cell>
        </row>
        <row r="341">
          <cell r="H341" t="str">
            <v>ŽČ</v>
          </cell>
          <cell r="O341" t="str">
            <v>ŽČ</v>
          </cell>
        </row>
        <row r="342">
          <cell r="H342" t="str">
            <v>ŽČ</v>
          </cell>
          <cell r="O342" t="str">
            <v>ŽČ</v>
          </cell>
        </row>
        <row r="345">
          <cell r="A345" t="str">
            <v>C 2-4</v>
          </cell>
          <cell r="E345" t="str">
            <v xml:space="preserve">zápas č. </v>
          </cell>
          <cell r="F345">
            <v>18</v>
          </cell>
          <cell r="H345" t="str">
            <v>Servis</v>
          </cell>
          <cell r="V345" t="str">
            <v>pomer</v>
          </cell>
          <cell r="Z345">
            <v>3</v>
          </cell>
          <cell r="AA345">
            <v>1</v>
          </cell>
        </row>
        <row r="346">
          <cell r="G346" t="str">
            <v>Time out</v>
          </cell>
          <cell r="H346" t="str">
            <v>Príjem</v>
          </cell>
          <cell r="N346">
            <v>1</v>
          </cell>
          <cell r="O346">
            <v>2</v>
          </cell>
          <cell r="P346">
            <v>3</v>
          </cell>
          <cell r="Q346">
            <v>4</v>
          </cell>
          <cell r="R346">
            <v>5</v>
          </cell>
          <cell r="S346">
            <v>6</v>
          </cell>
          <cell r="T346">
            <v>7</v>
          </cell>
          <cell r="V346" t="str">
            <v>setov</v>
          </cell>
        </row>
        <row r="347">
          <cell r="A347" t="str">
            <v>C2</v>
          </cell>
          <cell r="E347" t="str">
            <v>Stôl:</v>
          </cell>
          <cell r="F347" t="str">
            <v xml:space="preserve"> </v>
          </cell>
          <cell r="I347" t="str">
            <v>POLÁKOVÁ ALEXANDRA</v>
          </cell>
          <cell r="N347">
            <v>12</v>
          </cell>
          <cell r="O347">
            <v>11</v>
          </cell>
          <cell r="P347">
            <v>7</v>
          </cell>
          <cell r="Q347">
            <v>11</v>
          </cell>
          <cell r="V347">
            <v>3</v>
          </cell>
        </row>
        <row r="349">
          <cell r="E349" t="str">
            <v>Dátum:</v>
          </cell>
          <cell r="F349">
            <v>43211</v>
          </cell>
        </row>
        <row r="350">
          <cell r="A350" t="str">
            <v>C4</v>
          </cell>
          <cell r="E350" t="str">
            <v>Čas:</v>
          </cell>
          <cell r="I350" t="str">
            <v>NAGYOVÁ VERONIKA</v>
          </cell>
          <cell r="N350">
            <v>10</v>
          </cell>
          <cell r="O350">
            <v>9</v>
          </cell>
          <cell r="P350">
            <v>11</v>
          </cell>
          <cell r="Q350">
            <v>7</v>
          </cell>
          <cell r="V350">
            <v>1</v>
          </cell>
        </row>
        <row r="352">
          <cell r="E352" t="str">
            <v>Kategória :</v>
          </cell>
          <cell r="F352" t="str">
            <v>MŽ</v>
          </cell>
        </row>
        <row r="353">
          <cell r="I353" t="str">
            <v>Rozhodca</v>
          </cell>
          <cell r="P353" t="str">
            <v>Víťaz</v>
          </cell>
        </row>
        <row r="354">
          <cell r="E354" t="str">
            <v>Skupina :</v>
          </cell>
          <cell r="F354" t="str">
            <v>C</v>
          </cell>
          <cell r="I354" t="str">
            <v/>
          </cell>
          <cell r="N354" t="str">
            <v>POLÁKOVÁ ALEXANDRA</v>
          </cell>
        </row>
        <row r="356">
          <cell r="E356" t="str">
            <v>Zápas:</v>
          </cell>
          <cell r="F356" t="str">
            <v xml:space="preserve"> 2-4</v>
          </cell>
        </row>
        <row r="357">
          <cell r="H357" t="str">
            <v>Udelené karty - priestupok</v>
          </cell>
        </row>
        <row r="359">
          <cell r="I359" t="str">
            <v>POLÁKOVÁ ALEXANDRA</v>
          </cell>
          <cell r="P359" t="str">
            <v>NAGYOVÁ VERONIKA</v>
          </cell>
        </row>
        <row r="360">
          <cell r="H360" t="str">
            <v>Ž</v>
          </cell>
          <cell r="O360" t="str">
            <v>Ž</v>
          </cell>
        </row>
        <row r="361">
          <cell r="H361" t="str">
            <v>ŽČ</v>
          </cell>
          <cell r="O361" t="str">
            <v>ŽČ</v>
          </cell>
        </row>
        <row r="362">
          <cell r="H362" t="str">
            <v>ŽČ</v>
          </cell>
          <cell r="O362" t="str">
            <v>ŽČ</v>
          </cell>
        </row>
        <row r="365">
          <cell r="A365" t="str">
            <v>D 2-4</v>
          </cell>
          <cell r="E365" t="str">
            <v xml:space="preserve">zápas č. </v>
          </cell>
          <cell r="F365">
            <v>19</v>
          </cell>
          <cell r="H365" t="str">
            <v>Servis</v>
          </cell>
          <cell r="V365" t="str">
            <v>pomer</v>
          </cell>
          <cell r="Z365">
            <v>3</v>
          </cell>
          <cell r="AA365">
            <v>0</v>
          </cell>
        </row>
        <row r="366">
          <cell r="G366" t="str">
            <v>Time out</v>
          </cell>
          <cell r="H366" t="str">
            <v>Príjem</v>
          </cell>
          <cell r="N366">
            <v>1</v>
          </cell>
          <cell r="O366">
            <v>2</v>
          </cell>
          <cell r="P366">
            <v>3</v>
          </cell>
          <cell r="Q366">
            <v>4</v>
          </cell>
          <cell r="R366">
            <v>5</v>
          </cell>
          <cell r="S366">
            <v>6</v>
          </cell>
          <cell r="T366">
            <v>7</v>
          </cell>
          <cell r="V366" t="str">
            <v>setov</v>
          </cell>
        </row>
        <row r="367">
          <cell r="A367" t="str">
            <v>D2</v>
          </cell>
          <cell r="E367" t="str">
            <v>Stôl:</v>
          </cell>
          <cell r="F367" t="str">
            <v xml:space="preserve"> </v>
          </cell>
          <cell r="I367" t="str">
            <v>ŠTETKOVÁ EMA</v>
          </cell>
          <cell r="N367">
            <v>11</v>
          </cell>
          <cell r="O367">
            <v>11</v>
          </cell>
          <cell r="P367">
            <v>11</v>
          </cell>
          <cell r="V367">
            <v>3</v>
          </cell>
        </row>
        <row r="369">
          <cell r="E369" t="str">
            <v>Dátum:</v>
          </cell>
          <cell r="F369">
            <v>43211</v>
          </cell>
        </row>
        <row r="370">
          <cell r="A370" t="str">
            <v>D4</v>
          </cell>
          <cell r="E370" t="str">
            <v>Čas:</v>
          </cell>
          <cell r="I370" t="str">
            <v>POMŠÁROVÁ KATARÍNA</v>
          </cell>
          <cell r="N370">
            <v>3</v>
          </cell>
          <cell r="O370">
            <v>3</v>
          </cell>
          <cell r="P370">
            <v>0</v>
          </cell>
          <cell r="V370">
            <v>0</v>
          </cell>
        </row>
        <row r="372">
          <cell r="E372" t="str">
            <v>Kategória :</v>
          </cell>
          <cell r="F372" t="str">
            <v>MŽ</v>
          </cell>
        </row>
        <row r="373">
          <cell r="I373" t="str">
            <v>Rozhodca</v>
          </cell>
          <cell r="P373" t="str">
            <v>Víťaz</v>
          </cell>
        </row>
        <row r="374">
          <cell r="E374" t="str">
            <v>Skupina :</v>
          </cell>
          <cell r="F374" t="str">
            <v>D</v>
          </cell>
          <cell r="I374" t="str">
            <v/>
          </cell>
          <cell r="N374" t="str">
            <v>ŠTETKOVÁ EMA</v>
          </cell>
        </row>
        <row r="376">
          <cell r="E376" t="str">
            <v>Zápas:</v>
          </cell>
          <cell r="F376" t="str">
            <v xml:space="preserve"> 2-4</v>
          </cell>
        </row>
        <row r="377">
          <cell r="H377" t="str">
            <v>Udelené karty - priestupok</v>
          </cell>
        </row>
        <row r="379">
          <cell r="I379" t="str">
            <v>ŠTETKOVÁ EMA</v>
          </cell>
          <cell r="P379" t="str">
            <v>POMŠÁROVÁ KATARÍNA</v>
          </cell>
        </row>
        <row r="380">
          <cell r="H380" t="str">
            <v>Ž</v>
          </cell>
          <cell r="O380" t="str">
            <v>Ž</v>
          </cell>
        </row>
        <row r="381">
          <cell r="H381" t="str">
            <v>ŽČ</v>
          </cell>
          <cell r="O381" t="str">
            <v>ŽČ</v>
          </cell>
        </row>
        <row r="382">
          <cell r="H382" t="str">
            <v>ŽČ</v>
          </cell>
          <cell r="O382" t="str">
            <v>ŽČ</v>
          </cell>
        </row>
        <row r="385">
          <cell r="A385" t="str">
            <v>E 2-4</v>
          </cell>
          <cell r="E385" t="str">
            <v xml:space="preserve">zápas č. </v>
          </cell>
          <cell r="F385">
            <v>20</v>
          </cell>
          <cell r="H385" t="str">
            <v>Servis</v>
          </cell>
          <cell r="V385" t="str">
            <v>pomer</v>
          </cell>
          <cell r="Z385">
            <v>1</v>
          </cell>
          <cell r="AA385">
            <v>3</v>
          </cell>
        </row>
        <row r="386">
          <cell r="G386" t="str">
            <v>Time out</v>
          </cell>
          <cell r="H386" t="str">
            <v>Príjem</v>
          </cell>
          <cell r="N386">
            <v>1</v>
          </cell>
          <cell r="O386">
            <v>2</v>
          </cell>
          <cell r="P386">
            <v>3</v>
          </cell>
          <cell r="Q386">
            <v>4</v>
          </cell>
          <cell r="R386">
            <v>5</v>
          </cell>
          <cell r="S386">
            <v>6</v>
          </cell>
          <cell r="T386">
            <v>7</v>
          </cell>
          <cell r="V386" t="str">
            <v>setov</v>
          </cell>
        </row>
        <row r="387">
          <cell r="A387" t="str">
            <v>E2</v>
          </cell>
          <cell r="E387" t="str">
            <v>Stôl:</v>
          </cell>
          <cell r="F387" t="str">
            <v xml:space="preserve"> </v>
          </cell>
          <cell r="I387" t="str">
            <v>ĎURANOVÁ DOROTA</v>
          </cell>
          <cell r="N387">
            <v>11</v>
          </cell>
          <cell r="O387">
            <v>9</v>
          </cell>
          <cell r="P387">
            <v>3</v>
          </cell>
          <cell r="Q387">
            <v>7</v>
          </cell>
          <cell r="V387">
            <v>1</v>
          </cell>
        </row>
        <row r="389">
          <cell r="E389" t="str">
            <v>Dátum:</v>
          </cell>
          <cell r="F389">
            <v>43211</v>
          </cell>
        </row>
        <row r="390">
          <cell r="A390" t="str">
            <v>E4</v>
          </cell>
          <cell r="E390" t="str">
            <v>Čas:</v>
          </cell>
          <cell r="I390" t="str">
            <v>POKORNÁ KAROLÍNA</v>
          </cell>
          <cell r="N390">
            <v>9</v>
          </cell>
          <cell r="O390">
            <v>11</v>
          </cell>
          <cell r="P390">
            <v>11</v>
          </cell>
          <cell r="Q390">
            <v>11</v>
          </cell>
          <cell r="V390">
            <v>3</v>
          </cell>
        </row>
        <row r="392">
          <cell r="E392" t="str">
            <v>Kategória :</v>
          </cell>
          <cell r="F392" t="str">
            <v>MŽ</v>
          </cell>
        </row>
        <row r="393">
          <cell r="I393" t="str">
            <v>Rozhodca</v>
          </cell>
          <cell r="P393" t="str">
            <v>Víťaz</v>
          </cell>
        </row>
        <row r="394">
          <cell r="E394" t="str">
            <v>Skupina :</v>
          </cell>
          <cell r="F394" t="str">
            <v>E</v>
          </cell>
          <cell r="I394" t="str">
            <v/>
          </cell>
          <cell r="N394" t="str">
            <v>POKORNÁ KAROLÍNA</v>
          </cell>
        </row>
        <row r="396">
          <cell r="E396" t="str">
            <v>Zápas:</v>
          </cell>
          <cell r="F396" t="str">
            <v xml:space="preserve"> 2-4</v>
          </cell>
        </row>
        <row r="397">
          <cell r="H397" t="str">
            <v>Udelené karty - priestupok</v>
          </cell>
        </row>
        <row r="399">
          <cell r="I399" t="str">
            <v>ĎURANOVÁ DOROTA</v>
          </cell>
          <cell r="P399" t="str">
            <v>POKORNÁ KAROLÍNA</v>
          </cell>
        </row>
        <row r="400">
          <cell r="H400" t="str">
            <v>Ž</v>
          </cell>
          <cell r="O400" t="str">
            <v>Ž</v>
          </cell>
        </row>
        <row r="401">
          <cell r="H401" t="str">
            <v>ŽČ</v>
          </cell>
          <cell r="O401" t="str">
            <v>ŽČ</v>
          </cell>
        </row>
        <row r="402">
          <cell r="H402" t="str">
            <v>ŽČ</v>
          </cell>
          <cell r="O402" t="str">
            <v>ŽČ</v>
          </cell>
        </row>
        <row r="405">
          <cell r="A405" t="str">
            <v>F 2-4</v>
          </cell>
          <cell r="E405" t="str">
            <v xml:space="preserve">zápas č. </v>
          </cell>
          <cell r="F405">
            <v>21</v>
          </cell>
          <cell r="H405" t="str">
            <v>Servis</v>
          </cell>
          <cell r="V405" t="str">
            <v>pomer</v>
          </cell>
          <cell r="Z405">
            <v>3</v>
          </cell>
          <cell r="AA405">
            <v>0</v>
          </cell>
        </row>
        <row r="406">
          <cell r="G406" t="str">
            <v>Time out</v>
          </cell>
          <cell r="H406" t="str">
            <v>Príjem</v>
          </cell>
          <cell r="N406">
            <v>1</v>
          </cell>
          <cell r="O406">
            <v>2</v>
          </cell>
          <cell r="P406">
            <v>3</v>
          </cell>
          <cell r="Q406">
            <v>4</v>
          </cell>
          <cell r="R406">
            <v>5</v>
          </cell>
          <cell r="S406">
            <v>6</v>
          </cell>
          <cell r="T406">
            <v>7</v>
          </cell>
          <cell r="V406" t="str">
            <v>setov</v>
          </cell>
        </row>
        <row r="407">
          <cell r="A407" t="str">
            <v>F2</v>
          </cell>
          <cell r="E407" t="str">
            <v>Stôl:</v>
          </cell>
          <cell r="F407" t="str">
            <v xml:space="preserve"> </v>
          </cell>
          <cell r="I407" t="str">
            <v>KĽUCHOVÁ TERÉZIA</v>
          </cell>
          <cell r="N407">
            <v>11</v>
          </cell>
          <cell r="O407">
            <v>11</v>
          </cell>
          <cell r="P407">
            <v>11</v>
          </cell>
          <cell r="V407">
            <v>3</v>
          </cell>
        </row>
        <row r="409">
          <cell r="E409" t="str">
            <v>Dátum:</v>
          </cell>
          <cell r="F409">
            <v>43211</v>
          </cell>
        </row>
        <row r="410">
          <cell r="A410" t="str">
            <v>F4</v>
          </cell>
          <cell r="E410" t="str">
            <v>Čas:</v>
          </cell>
          <cell r="I410" t="str">
            <v>GARČÁKOVÁ KAROLÍNA</v>
          </cell>
          <cell r="N410">
            <v>4</v>
          </cell>
          <cell r="O410">
            <v>1</v>
          </cell>
          <cell r="P410">
            <v>2</v>
          </cell>
          <cell r="V410">
            <v>0</v>
          </cell>
        </row>
        <row r="412">
          <cell r="E412" t="str">
            <v>Kategória :</v>
          </cell>
          <cell r="F412" t="str">
            <v>MŽ</v>
          </cell>
        </row>
        <row r="413">
          <cell r="I413" t="str">
            <v>Rozhodca</v>
          </cell>
          <cell r="P413" t="str">
            <v>Víťaz</v>
          </cell>
        </row>
        <row r="414">
          <cell r="E414" t="str">
            <v>Skupina :</v>
          </cell>
          <cell r="F414" t="str">
            <v>F</v>
          </cell>
          <cell r="I414" t="str">
            <v/>
          </cell>
          <cell r="N414" t="str">
            <v>KĽUCHOVÁ TERÉZIA</v>
          </cell>
        </row>
        <row r="416">
          <cell r="E416" t="str">
            <v>Zápas:</v>
          </cell>
          <cell r="F416" t="str">
            <v xml:space="preserve"> 2-4</v>
          </cell>
        </row>
        <row r="417">
          <cell r="H417" t="str">
            <v>Udelené karty - priestupok</v>
          </cell>
        </row>
        <row r="419">
          <cell r="I419" t="str">
            <v>KĽUCHOVÁ TERÉZIA</v>
          </cell>
          <cell r="P419" t="str">
            <v>GARČÁKOVÁ KAROLÍNA</v>
          </cell>
        </row>
        <row r="420">
          <cell r="H420" t="str">
            <v>Ž</v>
          </cell>
          <cell r="O420" t="str">
            <v>Ž</v>
          </cell>
        </row>
        <row r="421">
          <cell r="H421" t="str">
            <v>ŽČ</v>
          </cell>
          <cell r="O421" t="str">
            <v>ŽČ</v>
          </cell>
        </row>
        <row r="422">
          <cell r="H422" t="str">
            <v>ŽČ</v>
          </cell>
          <cell r="O422" t="str">
            <v>ŽČ</v>
          </cell>
        </row>
        <row r="425">
          <cell r="A425" t="str">
            <v>G 2-4</v>
          </cell>
          <cell r="E425" t="str">
            <v xml:space="preserve">zápas č. </v>
          </cell>
          <cell r="F425">
            <v>22</v>
          </cell>
          <cell r="H425" t="str">
            <v>Servis</v>
          </cell>
          <cell r="V425" t="str">
            <v>pomer</v>
          </cell>
          <cell r="Z425">
            <v>3</v>
          </cell>
          <cell r="AA425">
            <v>0</v>
          </cell>
        </row>
        <row r="426">
          <cell r="G426" t="str">
            <v>Time out</v>
          </cell>
          <cell r="H426" t="str">
            <v>Príjem</v>
          </cell>
          <cell r="N426">
            <v>1</v>
          </cell>
          <cell r="O426">
            <v>2</v>
          </cell>
          <cell r="P426">
            <v>3</v>
          </cell>
          <cell r="Q426">
            <v>4</v>
          </cell>
          <cell r="R426">
            <v>5</v>
          </cell>
          <cell r="S426">
            <v>6</v>
          </cell>
          <cell r="T426">
            <v>7</v>
          </cell>
          <cell r="V426" t="str">
            <v>setov</v>
          </cell>
        </row>
        <row r="427">
          <cell r="A427" t="str">
            <v>G2</v>
          </cell>
          <cell r="E427" t="str">
            <v>Stôl:</v>
          </cell>
          <cell r="F427" t="str">
            <v xml:space="preserve"> </v>
          </cell>
          <cell r="I427" t="str">
            <v>KRAJČIOVÁ VERONIKA</v>
          </cell>
          <cell r="N427">
            <v>11</v>
          </cell>
          <cell r="O427">
            <v>11</v>
          </cell>
          <cell r="P427">
            <v>11</v>
          </cell>
          <cell r="V427">
            <v>3</v>
          </cell>
        </row>
        <row r="429">
          <cell r="E429" t="str">
            <v>Dátum:</v>
          </cell>
          <cell r="F429">
            <v>43211</v>
          </cell>
        </row>
        <row r="430">
          <cell r="A430" t="str">
            <v>G4</v>
          </cell>
          <cell r="E430" t="str">
            <v>Čas:</v>
          </cell>
          <cell r="I430" t="str">
            <v>FERENČÍKOVÁ SABÍNA</v>
          </cell>
          <cell r="N430">
            <v>4</v>
          </cell>
          <cell r="O430">
            <v>8</v>
          </cell>
          <cell r="P430">
            <v>7</v>
          </cell>
          <cell r="V430">
            <v>0</v>
          </cell>
        </row>
        <row r="432">
          <cell r="E432" t="str">
            <v>Kategória :</v>
          </cell>
          <cell r="F432" t="str">
            <v>MŽ</v>
          </cell>
        </row>
        <row r="433">
          <cell r="I433" t="str">
            <v>Rozhodca</v>
          </cell>
          <cell r="P433" t="str">
            <v>Víťaz</v>
          </cell>
        </row>
        <row r="434">
          <cell r="E434" t="str">
            <v>Skupina :</v>
          </cell>
          <cell r="F434" t="str">
            <v>G</v>
          </cell>
          <cell r="I434" t="str">
            <v/>
          </cell>
          <cell r="N434" t="str">
            <v>KRAJČIOVÁ VERONIKA</v>
          </cell>
        </row>
        <row r="436">
          <cell r="E436" t="str">
            <v>Zápas:</v>
          </cell>
          <cell r="F436" t="str">
            <v xml:space="preserve"> 2-4</v>
          </cell>
        </row>
        <row r="437">
          <cell r="H437" t="str">
            <v>Udelené karty - priestupok</v>
          </cell>
        </row>
        <row r="439">
          <cell r="I439" t="str">
            <v>KRAJČIOVÁ VERONIKA</v>
          </cell>
          <cell r="P439" t="str">
            <v>FERENČÍKOVÁ SABÍNA</v>
          </cell>
        </row>
        <row r="440">
          <cell r="H440" t="str">
            <v>Ž</v>
          </cell>
          <cell r="O440" t="str">
            <v>Ž</v>
          </cell>
        </row>
        <row r="441">
          <cell r="H441" t="str">
            <v>ŽČ</v>
          </cell>
          <cell r="O441" t="str">
            <v>ŽČ</v>
          </cell>
        </row>
        <row r="442">
          <cell r="H442" t="str">
            <v>ŽČ</v>
          </cell>
          <cell r="O442" t="str">
            <v>ŽČ</v>
          </cell>
        </row>
        <row r="445">
          <cell r="A445" t="str">
            <v>H 2-4</v>
          </cell>
          <cell r="E445" t="str">
            <v xml:space="preserve">zápas č. </v>
          </cell>
          <cell r="F445">
            <v>23</v>
          </cell>
          <cell r="H445" t="str">
            <v>Servis</v>
          </cell>
          <cell r="V445" t="str">
            <v>pomer</v>
          </cell>
          <cell r="Z445">
            <v>1</v>
          </cell>
          <cell r="AA445">
            <v>3</v>
          </cell>
        </row>
        <row r="446">
          <cell r="G446" t="str">
            <v>Time out</v>
          </cell>
          <cell r="H446" t="str">
            <v>Príjem</v>
          </cell>
          <cell r="N446">
            <v>1</v>
          </cell>
          <cell r="O446">
            <v>2</v>
          </cell>
          <cell r="P446">
            <v>3</v>
          </cell>
          <cell r="Q446">
            <v>4</v>
          </cell>
          <cell r="R446">
            <v>5</v>
          </cell>
          <cell r="S446">
            <v>6</v>
          </cell>
          <cell r="T446">
            <v>7</v>
          </cell>
          <cell r="V446" t="str">
            <v>setov</v>
          </cell>
        </row>
        <row r="447">
          <cell r="A447" t="str">
            <v>H2</v>
          </cell>
          <cell r="E447" t="str">
            <v>Stôl:</v>
          </cell>
          <cell r="F447" t="str">
            <v xml:space="preserve"> </v>
          </cell>
          <cell r="I447" t="str">
            <v>HREHOVÁ VANESA</v>
          </cell>
          <cell r="N447">
            <v>9</v>
          </cell>
          <cell r="O447">
            <v>10</v>
          </cell>
          <cell r="P447">
            <v>4</v>
          </cell>
          <cell r="Q447">
            <v>5</v>
          </cell>
          <cell r="V447">
            <v>1</v>
          </cell>
        </row>
        <row r="449">
          <cell r="E449" t="str">
            <v>Dátum:</v>
          </cell>
          <cell r="F449">
            <v>43211</v>
          </cell>
        </row>
        <row r="450">
          <cell r="A450" t="str">
            <v>H4</v>
          </cell>
          <cell r="E450" t="str">
            <v>Čas:</v>
          </cell>
          <cell r="I450" t="str">
            <v>DIKOVÁ BIANKA</v>
          </cell>
          <cell r="N450">
            <v>11</v>
          </cell>
          <cell r="O450">
            <v>8</v>
          </cell>
          <cell r="P450">
            <v>11</v>
          </cell>
          <cell r="Q450">
            <v>11</v>
          </cell>
          <cell r="V450">
            <v>3</v>
          </cell>
        </row>
        <row r="452">
          <cell r="E452" t="str">
            <v>Kategória :</v>
          </cell>
          <cell r="F452" t="str">
            <v>MŽ</v>
          </cell>
        </row>
        <row r="453">
          <cell r="I453" t="str">
            <v>Rozhodca</v>
          </cell>
          <cell r="P453" t="str">
            <v>Víťaz</v>
          </cell>
        </row>
        <row r="454">
          <cell r="E454" t="str">
            <v>Skupina :</v>
          </cell>
          <cell r="F454" t="str">
            <v>H</v>
          </cell>
          <cell r="I454" t="str">
            <v/>
          </cell>
          <cell r="N454" t="str">
            <v>DIKOVÁ BIANKA</v>
          </cell>
        </row>
        <row r="456">
          <cell r="E456" t="str">
            <v>Zápas:</v>
          </cell>
          <cell r="F456" t="str">
            <v xml:space="preserve"> 2-4</v>
          </cell>
        </row>
        <row r="457">
          <cell r="H457" t="str">
            <v>Udelené karty - priestupok</v>
          </cell>
        </row>
        <row r="459">
          <cell r="I459" t="str">
            <v>HREHOVÁ VANESA</v>
          </cell>
          <cell r="P459" t="str">
            <v>DIKOVÁ BIANKA</v>
          </cell>
        </row>
        <row r="460">
          <cell r="H460" t="str">
            <v>Ž</v>
          </cell>
          <cell r="O460" t="str">
            <v>Ž</v>
          </cell>
        </row>
        <row r="461">
          <cell r="H461" t="str">
            <v>ŽČ</v>
          </cell>
          <cell r="O461" t="str">
            <v>ŽČ</v>
          </cell>
        </row>
        <row r="462">
          <cell r="H462" t="str">
            <v>ŽČ</v>
          </cell>
          <cell r="O462" t="str">
            <v>ŽČ</v>
          </cell>
        </row>
        <row r="465">
          <cell r="A465" t="str">
            <v>I 2-4</v>
          </cell>
          <cell r="E465" t="str">
            <v xml:space="preserve">zápas č. </v>
          </cell>
          <cell r="F465">
            <v>24</v>
          </cell>
          <cell r="H465" t="str">
            <v>Servis</v>
          </cell>
          <cell r="V465" t="str">
            <v>pomer</v>
          </cell>
          <cell r="Z465">
            <v>3</v>
          </cell>
          <cell r="AA465">
            <v>0</v>
          </cell>
        </row>
        <row r="466">
          <cell r="G466" t="str">
            <v>Time out</v>
          </cell>
          <cell r="H466" t="str">
            <v>Príjem</v>
          </cell>
          <cell r="N466">
            <v>1</v>
          </cell>
          <cell r="O466">
            <v>2</v>
          </cell>
          <cell r="P466">
            <v>3</v>
          </cell>
          <cell r="Q466">
            <v>4</v>
          </cell>
          <cell r="R466">
            <v>5</v>
          </cell>
          <cell r="S466">
            <v>6</v>
          </cell>
          <cell r="T466">
            <v>7</v>
          </cell>
          <cell r="V466" t="str">
            <v>setov</v>
          </cell>
        </row>
        <row r="467">
          <cell r="A467" t="str">
            <v>I2</v>
          </cell>
          <cell r="E467" t="str">
            <v>Stôl:</v>
          </cell>
          <cell r="F467" t="str">
            <v xml:space="preserve"> </v>
          </cell>
          <cell r="I467" t="str">
            <v>NÉMETHOVÁ NINA</v>
          </cell>
          <cell r="N467">
            <v>11</v>
          </cell>
          <cell r="O467">
            <v>11</v>
          </cell>
          <cell r="P467">
            <v>11</v>
          </cell>
          <cell r="V467">
            <v>3</v>
          </cell>
        </row>
        <row r="469">
          <cell r="E469" t="str">
            <v>Dátum:</v>
          </cell>
          <cell r="F469">
            <v>43211</v>
          </cell>
        </row>
        <row r="470">
          <cell r="A470" t="str">
            <v>I4</v>
          </cell>
          <cell r="E470" t="str">
            <v>Čas:</v>
          </cell>
          <cell r="I470" t="str">
            <v>NAGYOVÁ LINDA</v>
          </cell>
          <cell r="N470">
            <v>1</v>
          </cell>
          <cell r="O470">
            <v>4</v>
          </cell>
          <cell r="P470">
            <v>5</v>
          </cell>
          <cell r="V470">
            <v>0</v>
          </cell>
        </row>
        <row r="472">
          <cell r="E472" t="str">
            <v>Kategória :</v>
          </cell>
          <cell r="F472" t="str">
            <v>MŽ</v>
          </cell>
        </row>
        <row r="473">
          <cell r="I473" t="str">
            <v>Rozhodca</v>
          </cell>
          <cell r="P473" t="str">
            <v>Víťaz</v>
          </cell>
        </row>
        <row r="474">
          <cell r="E474" t="str">
            <v>Skupina :</v>
          </cell>
          <cell r="F474" t="str">
            <v>I</v>
          </cell>
          <cell r="I474" t="str">
            <v/>
          </cell>
          <cell r="N474" t="str">
            <v>NÉMETHOVÁ NINA</v>
          </cell>
        </row>
        <row r="476">
          <cell r="E476" t="str">
            <v>Zápas:</v>
          </cell>
          <cell r="F476" t="str">
            <v xml:space="preserve"> 2-4</v>
          </cell>
        </row>
        <row r="477">
          <cell r="H477" t="str">
            <v>Udelené karty - priestupok</v>
          </cell>
        </row>
        <row r="479">
          <cell r="I479" t="str">
            <v>NÉMETHOVÁ NINA</v>
          </cell>
          <cell r="P479" t="str">
            <v>NAGYOVÁ LINDA</v>
          </cell>
        </row>
        <row r="480">
          <cell r="H480" t="str">
            <v>Ž</v>
          </cell>
          <cell r="O480" t="str">
            <v>Ž</v>
          </cell>
        </row>
        <row r="481">
          <cell r="H481" t="str">
            <v>ŽČ</v>
          </cell>
          <cell r="O481" t="str">
            <v>ŽČ</v>
          </cell>
        </row>
        <row r="482">
          <cell r="H482" t="str">
            <v>ŽČ</v>
          </cell>
          <cell r="O482" t="str">
            <v>ŽČ</v>
          </cell>
        </row>
        <row r="485">
          <cell r="A485" t="str">
            <v>J 1-3</v>
          </cell>
          <cell r="E485" t="str">
            <v xml:space="preserve">zápas č. </v>
          </cell>
          <cell r="F485">
            <v>25</v>
          </cell>
          <cell r="H485" t="str">
            <v>Servis</v>
          </cell>
          <cell r="V485" t="str">
            <v>pomer</v>
          </cell>
          <cell r="Z485">
            <v>3</v>
          </cell>
          <cell r="AA485">
            <v>2</v>
          </cell>
        </row>
        <row r="486">
          <cell r="G486" t="str">
            <v>Time out</v>
          </cell>
          <cell r="H486" t="str">
            <v>Príjem</v>
          </cell>
          <cell r="N486">
            <v>1</v>
          </cell>
          <cell r="O486">
            <v>2</v>
          </cell>
          <cell r="P486">
            <v>3</v>
          </cell>
          <cell r="Q486">
            <v>4</v>
          </cell>
          <cell r="R486">
            <v>5</v>
          </cell>
          <cell r="S486">
            <v>6</v>
          </cell>
          <cell r="T486">
            <v>7</v>
          </cell>
          <cell r="V486" t="str">
            <v>setov</v>
          </cell>
        </row>
        <row r="487">
          <cell r="A487" t="str">
            <v>J1</v>
          </cell>
          <cell r="E487" t="str">
            <v>Stôl:</v>
          </cell>
          <cell r="F487" t="str">
            <v xml:space="preserve"> </v>
          </cell>
          <cell r="I487" t="str">
            <v>BITÓOVÁ MICHAELA</v>
          </cell>
          <cell r="N487">
            <v>11</v>
          </cell>
          <cell r="O487">
            <v>5</v>
          </cell>
          <cell r="P487">
            <v>5</v>
          </cell>
          <cell r="Q487">
            <v>11</v>
          </cell>
          <cell r="R487">
            <v>11</v>
          </cell>
          <cell r="V487">
            <v>3</v>
          </cell>
        </row>
        <row r="489">
          <cell r="E489" t="str">
            <v>Dátum:</v>
          </cell>
          <cell r="F489">
            <v>43211</v>
          </cell>
        </row>
        <row r="490">
          <cell r="A490" t="str">
            <v>J3</v>
          </cell>
          <cell r="E490" t="str">
            <v>Čas:</v>
          </cell>
          <cell r="I490" t="str">
            <v>KOTESOVÁ ADELA</v>
          </cell>
          <cell r="N490">
            <v>3</v>
          </cell>
          <cell r="O490">
            <v>11</v>
          </cell>
          <cell r="P490">
            <v>11</v>
          </cell>
          <cell r="Q490">
            <v>5</v>
          </cell>
          <cell r="R490">
            <v>1</v>
          </cell>
          <cell r="V490">
            <v>2</v>
          </cell>
        </row>
        <row r="492">
          <cell r="E492" t="str">
            <v>Kategória :</v>
          </cell>
          <cell r="F492" t="str">
            <v>MŽ</v>
          </cell>
        </row>
        <row r="493">
          <cell r="I493" t="str">
            <v>Rozhodca</v>
          </cell>
          <cell r="P493" t="str">
            <v>Víťaz</v>
          </cell>
        </row>
        <row r="494">
          <cell r="E494" t="str">
            <v>Skupina :</v>
          </cell>
          <cell r="F494" t="str">
            <v>J</v>
          </cell>
          <cell r="I494" t="str">
            <v/>
          </cell>
          <cell r="N494" t="str">
            <v>BITÓOVÁ MICHAELA</v>
          </cell>
        </row>
        <row r="496">
          <cell r="E496" t="str">
            <v>Zápas:</v>
          </cell>
          <cell r="F496" t="str">
            <v xml:space="preserve"> 1-3</v>
          </cell>
        </row>
        <row r="497">
          <cell r="H497" t="str">
            <v>Udelené karty - priestupok</v>
          </cell>
        </row>
        <row r="499">
          <cell r="I499" t="str">
            <v>BITÓOVÁ MICHAELA</v>
          </cell>
          <cell r="P499" t="str">
            <v>KOTESOVÁ ADELA</v>
          </cell>
        </row>
        <row r="500">
          <cell r="H500" t="str">
            <v>Ž</v>
          </cell>
          <cell r="O500" t="str">
            <v>Ž</v>
          </cell>
        </row>
        <row r="501">
          <cell r="H501" t="str">
            <v>ŽČ</v>
          </cell>
          <cell r="O501" t="str">
            <v>ŽČ</v>
          </cell>
        </row>
        <row r="502">
          <cell r="H502" t="str">
            <v>ŽČ</v>
          </cell>
          <cell r="O502" t="str">
            <v>ŽČ</v>
          </cell>
        </row>
        <row r="505">
          <cell r="A505" t="str">
            <v>K 1-3</v>
          </cell>
          <cell r="E505" t="str">
            <v xml:space="preserve">zápas č. </v>
          </cell>
          <cell r="F505">
            <v>26</v>
          </cell>
          <cell r="H505" t="str">
            <v>Servis</v>
          </cell>
          <cell r="V505" t="str">
            <v>pomer</v>
          </cell>
          <cell r="Z505">
            <v>3</v>
          </cell>
          <cell r="AA505">
            <v>1</v>
          </cell>
        </row>
        <row r="506">
          <cell r="G506" t="str">
            <v>Time out</v>
          </cell>
          <cell r="H506" t="str">
            <v>Príjem</v>
          </cell>
          <cell r="N506">
            <v>1</v>
          </cell>
          <cell r="O506">
            <v>2</v>
          </cell>
          <cell r="P506">
            <v>3</v>
          </cell>
          <cell r="Q506">
            <v>4</v>
          </cell>
          <cell r="R506">
            <v>5</v>
          </cell>
          <cell r="S506">
            <v>6</v>
          </cell>
          <cell r="T506">
            <v>7</v>
          </cell>
          <cell r="V506" t="str">
            <v>setov</v>
          </cell>
        </row>
        <row r="507">
          <cell r="A507" t="str">
            <v>K1</v>
          </cell>
          <cell r="E507" t="str">
            <v>Stôl:</v>
          </cell>
          <cell r="F507" t="str">
            <v xml:space="preserve"> </v>
          </cell>
          <cell r="I507" t="str">
            <v>IGAZOVÁ MARTINA</v>
          </cell>
          <cell r="N507">
            <v>11</v>
          </cell>
          <cell r="O507">
            <v>8</v>
          </cell>
          <cell r="P507">
            <v>11</v>
          </cell>
          <cell r="Q507">
            <v>11</v>
          </cell>
          <cell r="V507">
            <v>3</v>
          </cell>
        </row>
        <row r="509">
          <cell r="E509" t="str">
            <v>Dátum:</v>
          </cell>
          <cell r="F509">
            <v>43211</v>
          </cell>
        </row>
        <row r="510">
          <cell r="A510" t="str">
            <v>K3</v>
          </cell>
          <cell r="E510" t="str">
            <v>Čas:</v>
          </cell>
          <cell r="I510" t="str">
            <v>FIALOVÁ SOFIA</v>
          </cell>
          <cell r="N510">
            <v>1</v>
          </cell>
          <cell r="O510">
            <v>11</v>
          </cell>
          <cell r="P510">
            <v>8</v>
          </cell>
          <cell r="Q510">
            <v>7</v>
          </cell>
          <cell r="V510">
            <v>1</v>
          </cell>
        </row>
        <row r="512">
          <cell r="E512" t="str">
            <v>Kategória :</v>
          </cell>
          <cell r="F512" t="str">
            <v>MŽ</v>
          </cell>
        </row>
        <row r="513">
          <cell r="I513" t="str">
            <v>Rozhodca</v>
          </cell>
          <cell r="P513" t="str">
            <v>Víťaz</v>
          </cell>
        </row>
        <row r="514">
          <cell r="E514" t="str">
            <v>Skupina :</v>
          </cell>
          <cell r="F514" t="str">
            <v>K</v>
          </cell>
          <cell r="I514" t="str">
            <v/>
          </cell>
          <cell r="N514" t="str">
            <v>IGAZOVÁ MARTINA</v>
          </cell>
        </row>
        <row r="516">
          <cell r="E516" t="str">
            <v>Zápas:</v>
          </cell>
          <cell r="F516" t="str">
            <v xml:space="preserve"> 1-3</v>
          </cell>
        </row>
        <row r="517">
          <cell r="H517" t="str">
            <v>Udelené karty - priestupok</v>
          </cell>
        </row>
        <row r="519">
          <cell r="I519" t="str">
            <v>IGAZOVÁ MARTINA</v>
          </cell>
          <cell r="P519" t="str">
            <v>FIALOVÁ SOFIA</v>
          </cell>
        </row>
        <row r="520">
          <cell r="H520" t="str">
            <v>Ž</v>
          </cell>
          <cell r="O520" t="str">
            <v>Ž</v>
          </cell>
        </row>
        <row r="521">
          <cell r="H521" t="str">
            <v>ŽČ</v>
          </cell>
          <cell r="O521" t="str">
            <v>ŽČ</v>
          </cell>
        </row>
        <row r="522">
          <cell r="H522" t="str">
            <v>ŽČ</v>
          </cell>
          <cell r="O522" t="str">
            <v>ŽČ</v>
          </cell>
        </row>
        <row r="525">
          <cell r="A525" t="str">
            <v>L 1-3</v>
          </cell>
          <cell r="E525" t="str">
            <v xml:space="preserve">zápas č. </v>
          </cell>
          <cell r="F525">
            <v>27</v>
          </cell>
          <cell r="H525" t="str">
            <v>Servis</v>
          </cell>
          <cell r="V525" t="str">
            <v>pomer</v>
          </cell>
          <cell r="Z525">
            <v>3</v>
          </cell>
          <cell r="AA525">
            <v>2</v>
          </cell>
        </row>
        <row r="526">
          <cell r="G526" t="str">
            <v>Time out</v>
          </cell>
          <cell r="H526" t="str">
            <v>Príjem</v>
          </cell>
          <cell r="N526">
            <v>1</v>
          </cell>
          <cell r="O526">
            <v>2</v>
          </cell>
          <cell r="P526">
            <v>3</v>
          </cell>
          <cell r="Q526">
            <v>4</v>
          </cell>
          <cell r="R526">
            <v>5</v>
          </cell>
          <cell r="S526">
            <v>6</v>
          </cell>
          <cell r="T526">
            <v>7</v>
          </cell>
          <cell r="V526" t="str">
            <v>setov</v>
          </cell>
        </row>
        <row r="527">
          <cell r="A527" t="str">
            <v>L1</v>
          </cell>
          <cell r="E527" t="str">
            <v>Stôl:</v>
          </cell>
          <cell r="F527" t="str">
            <v xml:space="preserve"> </v>
          </cell>
          <cell r="I527" t="str">
            <v>DAROVCOVÁ NINA</v>
          </cell>
          <cell r="N527">
            <v>11</v>
          </cell>
          <cell r="O527">
            <v>10</v>
          </cell>
          <cell r="P527">
            <v>11</v>
          </cell>
          <cell r="Q527">
            <v>9</v>
          </cell>
          <cell r="R527">
            <v>11</v>
          </cell>
          <cell r="V527">
            <v>3</v>
          </cell>
        </row>
        <row r="529">
          <cell r="E529" t="str">
            <v>Dátum:</v>
          </cell>
          <cell r="F529">
            <v>43211</v>
          </cell>
        </row>
        <row r="530">
          <cell r="A530" t="str">
            <v>L3</v>
          </cell>
          <cell r="E530" t="str">
            <v>Čas:</v>
          </cell>
          <cell r="I530" t="str">
            <v>KORF CAROLINA</v>
          </cell>
          <cell r="N530">
            <v>8</v>
          </cell>
          <cell r="O530">
            <v>12</v>
          </cell>
          <cell r="P530">
            <v>3</v>
          </cell>
          <cell r="Q530">
            <v>11</v>
          </cell>
          <cell r="R530">
            <v>6</v>
          </cell>
          <cell r="V530">
            <v>2</v>
          </cell>
        </row>
        <row r="532">
          <cell r="E532" t="str">
            <v>Kategória :</v>
          </cell>
          <cell r="F532" t="str">
            <v>MŽ</v>
          </cell>
        </row>
        <row r="533">
          <cell r="I533" t="str">
            <v>Rozhodca</v>
          </cell>
          <cell r="P533" t="str">
            <v>Víťaz</v>
          </cell>
        </row>
        <row r="534">
          <cell r="E534" t="str">
            <v>Skupina :</v>
          </cell>
          <cell r="F534" t="str">
            <v>L</v>
          </cell>
          <cell r="I534" t="str">
            <v/>
          </cell>
          <cell r="N534" t="str">
            <v>DAROVCOVÁ NINA</v>
          </cell>
        </row>
        <row r="536">
          <cell r="E536" t="str">
            <v>Zápas:</v>
          </cell>
          <cell r="F536" t="str">
            <v xml:space="preserve"> 1-3</v>
          </cell>
        </row>
        <row r="537">
          <cell r="H537" t="str">
            <v>Udelené karty - priestupok</v>
          </cell>
        </row>
        <row r="539">
          <cell r="I539" t="str">
            <v>DAROVCOVÁ NINA</v>
          </cell>
          <cell r="P539" t="str">
            <v>KORF CAROLINA</v>
          </cell>
        </row>
        <row r="540">
          <cell r="H540" t="str">
            <v>Ž</v>
          </cell>
          <cell r="O540" t="str">
            <v>Ž</v>
          </cell>
        </row>
        <row r="541">
          <cell r="H541" t="str">
            <v>ŽČ</v>
          </cell>
          <cell r="O541" t="str">
            <v>ŽČ</v>
          </cell>
        </row>
        <row r="542">
          <cell r="H542" t="str">
            <v>ŽČ</v>
          </cell>
          <cell r="O542" t="str">
            <v>ŽČ</v>
          </cell>
        </row>
        <row r="545">
          <cell r="A545" t="str">
            <v>J 5-4</v>
          </cell>
          <cell r="E545" t="str">
            <v xml:space="preserve">zápas č. </v>
          </cell>
          <cell r="F545">
            <v>28</v>
          </cell>
          <cell r="H545" t="str">
            <v>Servis</v>
          </cell>
          <cell r="V545" t="str">
            <v>pomer</v>
          </cell>
          <cell r="Z545">
            <v>0</v>
          </cell>
          <cell r="AA545">
            <v>3</v>
          </cell>
        </row>
        <row r="546">
          <cell r="G546" t="str">
            <v>Time out</v>
          </cell>
          <cell r="H546" t="str">
            <v>Príjem</v>
          </cell>
          <cell r="N546">
            <v>1</v>
          </cell>
          <cell r="O546">
            <v>2</v>
          </cell>
          <cell r="P546">
            <v>3</v>
          </cell>
          <cell r="Q546">
            <v>4</v>
          </cell>
          <cell r="R546">
            <v>5</v>
          </cell>
          <cell r="S546">
            <v>6</v>
          </cell>
          <cell r="T546">
            <v>7</v>
          </cell>
          <cell r="V546" t="str">
            <v>setov</v>
          </cell>
        </row>
        <row r="547">
          <cell r="A547" t="str">
            <v>J5</v>
          </cell>
          <cell r="E547" t="str">
            <v>Stôl:</v>
          </cell>
          <cell r="F547" t="str">
            <v xml:space="preserve"> </v>
          </cell>
          <cell r="I547" t="str">
            <v>KUCHARÍKOVÁ VIKTÓRIA</v>
          </cell>
          <cell r="N547">
            <v>9</v>
          </cell>
          <cell r="O547">
            <v>2</v>
          </cell>
          <cell r="P547">
            <v>6</v>
          </cell>
          <cell r="V547">
            <v>0</v>
          </cell>
        </row>
        <row r="549">
          <cell r="E549" t="str">
            <v>Dátum:</v>
          </cell>
          <cell r="F549">
            <v>43211</v>
          </cell>
        </row>
        <row r="550">
          <cell r="A550" t="str">
            <v>J4</v>
          </cell>
          <cell r="E550" t="str">
            <v>Čas:</v>
          </cell>
          <cell r="I550" t="str">
            <v>HAVIERNIKOVÁ LINDA</v>
          </cell>
          <cell r="N550">
            <v>11</v>
          </cell>
          <cell r="O550">
            <v>11</v>
          </cell>
          <cell r="P550">
            <v>11</v>
          </cell>
          <cell r="V550">
            <v>3</v>
          </cell>
        </row>
        <row r="552">
          <cell r="E552" t="str">
            <v>Kategória :</v>
          </cell>
          <cell r="F552" t="str">
            <v>MŽ</v>
          </cell>
        </row>
        <row r="553">
          <cell r="I553" t="str">
            <v>Rozhodca</v>
          </cell>
          <cell r="P553" t="str">
            <v>Víťaz</v>
          </cell>
        </row>
        <row r="554">
          <cell r="E554" t="str">
            <v>Skupina :</v>
          </cell>
          <cell r="F554" t="str">
            <v>J</v>
          </cell>
          <cell r="I554" t="str">
            <v/>
          </cell>
          <cell r="N554" t="str">
            <v>HAVIERNIKOVÁ LINDA</v>
          </cell>
        </row>
        <row r="556">
          <cell r="E556" t="str">
            <v>Zápas:</v>
          </cell>
          <cell r="F556" t="str">
            <v xml:space="preserve"> 5-4</v>
          </cell>
        </row>
        <row r="557">
          <cell r="H557" t="str">
            <v>Udelené karty - priestupok</v>
          </cell>
        </row>
        <row r="559">
          <cell r="I559" t="str">
            <v>KUCHARÍKOVÁ VIKTÓRIA</v>
          </cell>
          <cell r="P559" t="str">
            <v>HAVIERNIKOVÁ LINDA</v>
          </cell>
        </row>
        <row r="560">
          <cell r="H560" t="str">
            <v>Ž</v>
          </cell>
          <cell r="O560" t="str">
            <v>Ž</v>
          </cell>
        </row>
        <row r="561">
          <cell r="H561" t="str">
            <v>ŽČ</v>
          </cell>
          <cell r="O561" t="str">
            <v>ŽČ</v>
          </cell>
        </row>
        <row r="562">
          <cell r="H562" t="str">
            <v>ŽČ</v>
          </cell>
          <cell r="O562" t="str">
            <v>ŽČ</v>
          </cell>
        </row>
        <row r="565">
          <cell r="A565" t="str">
            <v>K 5-4</v>
          </cell>
          <cell r="E565" t="str">
            <v xml:space="preserve">zápas č. </v>
          </cell>
          <cell r="F565">
            <v>29</v>
          </cell>
          <cell r="H565" t="str">
            <v>Servis</v>
          </cell>
          <cell r="V565" t="str">
            <v>pomer</v>
          </cell>
          <cell r="Z565">
            <v>0</v>
          </cell>
          <cell r="AA565">
            <v>3</v>
          </cell>
        </row>
        <row r="566">
          <cell r="G566" t="str">
            <v>Time out</v>
          </cell>
          <cell r="H566" t="str">
            <v>Príjem</v>
          </cell>
          <cell r="N566">
            <v>1</v>
          </cell>
          <cell r="O566">
            <v>2</v>
          </cell>
          <cell r="P566">
            <v>3</v>
          </cell>
          <cell r="Q566">
            <v>4</v>
          </cell>
          <cell r="R566">
            <v>5</v>
          </cell>
          <cell r="S566">
            <v>6</v>
          </cell>
          <cell r="T566">
            <v>7</v>
          </cell>
          <cell r="V566" t="str">
            <v>setov</v>
          </cell>
        </row>
        <row r="567">
          <cell r="A567" t="str">
            <v>K5</v>
          </cell>
          <cell r="E567" t="str">
            <v>Stôl:</v>
          </cell>
          <cell r="F567" t="str">
            <v xml:space="preserve"> </v>
          </cell>
          <cell r="I567" t="str">
            <v>LEE NINKA</v>
          </cell>
          <cell r="N567">
            <v>10</v>
          </cell>
          <cell r="O567">
            <v>9</v>
          </cell>
          <cell r="P567">
            <v>11</v>
          </cell>
          <cell r="V567">
            <v>0</v>
          </cell>
        </row>
        <row r="569">
          <cell r="E569" t="str">
            <v>Dátum:</v>
          </cell>
          <cell r="F569">
            <v>43211</v>
          </cell>
        </row>
        <row r="570">
          <cell r="A570" t="str">
            <v>K4</v>
          </cell>
          <cell r="E570" t="str">
            <v>Čas:</v>
          </cell>
          <cell r="I570" t="str">
            <v>SZABOVÁ LAURA</v>
          </cell>
          <cell r="N570">
            <v>12</v>
          </cell>
          <cell r="O570">
            <v>11</v>
          </cell>
          <cell r="P570">
            <v>13</v>
          </cell>
          <cell r="V570">
            <v>3</v>
          </cell>
        </row>
        <row r="572">
          <cell r="E572" t="str">
            <v>Kategória :</v>
          </cell>
          <cell r="F572" t="str">
            <v>MŽ</v>
          </cell>
        </row>
        <row r="573">
          <cell r="I573" t="str">
            <v>Rozhodca</v>
          </cell>
          <cell r="P573" t="str">
            <v>Víťaz</v>
          </cell>
        </row>
        <row r="574">
          <cell r="E574" t="str">
            <v>Skupina :</v>
          </cell>
          <cell r="F574" t="str">
            <v>K</v>
          </cell>
          <cell r="I574" t="str">
            <v/>
          </cell>
          <cell r="N574" t="str">
            <v>SZABOVÁ LAURA</v>
          </cell>
        </row>
        <row r="576">
          <cell r="E576" t="str">
            <v>Zápas:</v>
          </cell>
          <cell r="F576" t="str">
            <v xml:space="preserve"> 5-4</v>
          </cell>
        </row>
        <row r="577">
          <cell r="H577" t="str">
            <v>Udelené karty - priestupok</v>
          </cell>
        </row>
        <row r="579">
          <cell r="I579" t="str">
            <v>LEE NINKA</v>
          </cell>
          <cell r="P579" t="str">
            <v>SZABOVÁ LAURA</v>
          </cell>
        </row>
        <row r="580">
          <cell r="H580" t="str">
            <v>Ž</v>
          </cell>
          <cell r="O580" t="str">
            <v>Ž</v>
          </cell>
        </row>
        <row r="581">
          <cell r="H581" t="str">
            <v>ŽČ</v>
          </cell>
          <cell r="O581" t="str">
            <v>ŽČ</v>
          </cell>
        </row>
        <row r="582">
          <cell r="H582" t="str">
            <v>ŽČ</v>
          </cell>
          <cell r="O582" t="str">
            <v>ŽČ</v>
          </cell>
        </row>
        <row r="585">
          <cell r="A585" t="str">
            <v>L 5-4</v>
          </cell>
          <cell r="E585" t="str">
            <v xml:space="preserve">zápas č. </v>
          </cell>
          <cell r="F585">
            <v>30</v>
          </cell>
          <cell r="H585" t="str">
            <v>Servis</v>
          </cell>
          <cell r="V585" t="str">
            <v>pomer</v>
          </cell>
          <cell r="Z585">
            <v>1</v>
          </cell>
          <cell r="AA585">
            <v>3</v>
          </cell>
        </row>
        <row r="586">
          <cell r="G586" t="str">
            <v>Time out</v>
          </cell>
          <cell r="H586" t="str">
            <v>Príjem</v>
          </cell>
          <cell r="N586">
            <v>1</v>
          </cell>
          <cell r="O586">
            <v>2</v>
          </cell>
          <cell r="P586">
            <v>3</v>
          </cell>
          <cell r="Q586">
            <v>4</v>
          </cell>
          <cell r="R586">
            <v>5</v>
          </cell>
          <cell r="S586">
            <v>6</v>
          </cell>
          <cell r="T586">
            <v>7</v>
          </cell>
          <cell r="V586" t="str">
            <v>setov</v>
          </cell>
        </row>
        <row r="587">
          <cell r="A587" t="str">
            <v>L5</v>
          </cell>
          <cell r="E587" t="str">
            <v>Stôl:</v>
          </cell>
          <cell r="F587" t="str">
            <v xml:space="preserve"> </v>
          </cell>
          <cell r="I587" t="str">
            <v>SVETLÍKOVÁ SOFIA</v>
          </cell>
          <cell r="N587">
            <v>4</v>
          </cell>
          <cell r="O587">
            <v>11</v>
          </cell>
          <cell r="P587">
            <v>9</v>
          </cell>
          <cell r="Q587">
            <v>7</v>
          </cell>
          <cell r="V587">
            <v>1</v>
          </cell>
        </row>
        <row r="589">
          <cell r="E589" t="str">
            <v>Dátum:</v>
          </cell>
          <cell r="F589">
            <v>43211</v>
          </cell>
        </row>
        <row r="590">
          <cell r="A590" t="str">
            <v>L4</v>
          </cell>
          <cell r="E590" t="str">
            <v>Čas:</v>
          </cell>
          <cell r="I590" t="str">
            <v>KOLESÁROVÁ DARINA</v>
          </cell>
          <cell r="N590">
            <v>11</v>
          </cell>
          <cell r="O590">
            <v>9</v>
          </cell>
          <cell r="P590">
            <v>11</v>
          </cell>
          <cell r="Q590">
            <v>11</v>
          </cell>
          <cell r="V590">
            <v>3</v>
          </cell>
        </row>
        <row r="592">
          <cell r="E592" t="str">
            <v>Kategória :</v>
          </cell>
          <cell r="F592" t="str">
            <v>MŽ</v>
          </cell>
        </row>
        <row r="593">
          <cell r="I593" t="str">
            <v>Rozhodca</v>
          </cell>
          <cell r="P593" t="str">
            <v>Víťaz</v>
          </cell>
        </row>
        <row r="594">
          <cell r="E594" t="str">
            <v>Skupina :</v>
          </cell>
          <cell r="F594" t="str">
            <v>L</v>
          </cell>
          <cell r="I594" t="str">
            <v/>
          </cell>
          <cell r="N594" t="str">
            <v>KOLESÁROVÁ DARINA</v>
          </cell>
        </row>
        <row r="596">
          <cell r="E596" t="str">
            <v>Zápas:</v>
          </cell>
          <cell r="F596" t="str">
            <v xml:space="preserve"> 5-4</v>
          </cell>
        </row>
        <row r="597">
          <cell r="H597" t="str">
            <v>Udelené karty - priestupok</v>
          </cell>
        </row>
        <row r="599">
          <cell r="I599" t="str">
            <v>SVETLÍKOVÁ SOFIA</v>
          </cell>
          <cell r="P599" t="str">
            <v>KOLESÁROVÁ DARINA</v>
          </cell>
        </row>
        <row r="600">
          <cell r="H600" t="str">
            <v>Ž</v>
          </cell>
          <cell r="O600" t="str">
            <v>Ž</v>
          </cell>
        </row>
        <row r="601">
          <cell r="H601" t="str">
            <v>ŽČ</v>
          </cell>
          <cell r="O601" t="str">
            <v>ŽČ</v>
          </cell>
        </row>
        <row r="602">
          <cell r="H602" t="str">
            <v>ŽČ</v>
          </cell>
          <cell r="O602" t="str">
            <v>ŽČ</v>
          </cell>
        </row>
        <row r="605">
          <cell r="A605" t="str">
            <v>A 1-2</v>
          </cell>
          <cell r="E605" t="str">
            <v xml:space="preserve">zápas č. </v>
          </cell>
          <cell r="F605">
            <v>31</v>
          </cell>
          <cell r="H605" t="str">
            <v>Servis</v>
          </cell>
          <cell r="V605" t="str">
            <v>pomer</v>
          </cell>
          <cell r="Z605">
            <v>3</v>
          </cell>
          <cell r="AA605">
            <v>0</v>
          </cell>
        </row>
        <row r="606">
          <cell r="G606" t="str">
            <v>Time out</v>
          </cell>
          <cell r="H606" t="str">
            <v>Príjem</v>
          </cell>
          <cell r="N606">
            <v>1</v>
          </cell>
          <cell r="O606">
            <v>2</v>
          </cell>
          <cell r="P606">
            <v>3</v>
          </cell>
          <cell r="Q606">
            <v>4</v>
          </cell>
          <cell r="R606">
            <v>5</v>
          </cell>
          <cell r="S606">
            <v>6</v>
          </cell>
          <cell r="T606">
            <v>7</v>
          </cell>
          <cell r="V606" t="str">
            <v>setov</v>
          </cell>
        </row>
        <row r="607">
          <cell r="A607" t="str">
            <v>A1</v>
          </cell>
          <cell r="E607" t="str">
            <v>Stôl:</v>
          </cell>
          <cell r="F607" t="str">
            <v xml:space="preserve"> </v>
          </cell>
          <cell r="I607" t="str">
            <v>ČINČUROVÁ EMA</v>
          </cell>
          <cell r="N607">
            <v>11</v>
          </cell>
          <cell r="O607">
            <v>11</v>
          </cell>
          <cell r="P607">
            <v>11</v>
          </cell>
          <cell r="V607">
            <v>3</v>
          </cell>
        </row>
        <row r="609">
          <cell r="E609" t="str">
            <v>Dátum:</v>
          </cell>
          <cell r="F609">
            <v>43211</v>
          </cell>
        </row>
        <row r="610">
          <cell r="A610" t="str">
            <v>A2</v>
          </cell>
          <cell r="E610" t="str">
            <v>Čas:</v>
          </cell>
          <cell r="I610" t="str">
            <v>DRBIAKOVÁ KARIN</v>
          </cell>
          <cell r="N610">
            <v>2</v>
          </cell>
          <cell r="O610">
            <v>8</v>
          </cell>
          <cell r="P610">
            <v>6</v>
          </cell>
          <cell r="V610">
            <v>0</v>
          </cell>
        </row>
        <row r="612">
          <cell r="E612" t="str">
            <v>Kategória :</v>
          </cell>
          <cell r="F612" t="str">
            <v>MŽ</v>
          </cell>
        </row>
        <row r="613">
          <cell r="I613" t="str">
            <v>Rozhodca</v>
          </cell>
          <cell r="P613" t="str">
            <v>Víťaz</v>
          </cell>
        </row>
        <row r="614">
          <cell r="E614" t="str">
            <v>Skupina :</v>
          </cell>
          <cell r="F614" t="str">
            <v>A</v>
          </cell>
          <cell r="I614" t="str">
            <v/>
          </cell>
          <cell r="N614" t="str">
            <v>ČINČUROVÁ EMA</v>
          </cell>
        </row>
        <row r="616">
          <cell r="E616" t="str">
            <v>Zápas:</v>
          </cell>
          <cell r="F616" t="str">
            <v xml:space="preserve"> 1-2</v>
          </cell>
        </row>
        <row r="617">
          <cell r="H617" t="str">
            <v>Udelené karty - priestupok</v>
          </cell>
        </row>
        <row r="619">
          <cell r="I619" t="str">
            <v>ČINČUROVÁ EMA</v>
          </cell>
          <cell r="P619" t="str">
            <v>DRBIAKOVÁ KARIN</v>
          </cell>
        </row>
        <row r="620">
          <cell r="H620" t="str">
            <v>Ž</v>
          </cell>
          <cell r="O620" t="str">
            <v>Ž</v>
          </cell>
        </row>
        <row r="621">
          <cell r="H621" t="str">
            <v>ŽČ</v>
          </cell>
          <cell r="O621" t="str">
            <v>ŽČ</v>
          </cell>
        </row>
        <row r="622">
          <cell r="H622" t="str">
            <v>ŽČ</v>
          </cell>
          <cell r="O622" t="str">
            <v>ŽČ</v>
          </cell>
        </row>
        <row r="625">
          <cell r="A625" t="str">
            <v>B 1-2</v>
          </cell>
          <cell r="E625" t="str">
            <v xml:space="preserve">zápas č. </v>
          </cell>
          <cell r="F625">
            <v>32</v>
          </cell>
          <cell r="H625" t="str">
            <v>Servis</v>
          </cell>
          <cell r="V625" t="str">
            <v>pomer</v>
          </cell>
          <cell r="Z625">
            <v>3</v>
          </cell>
          <cell r="AA625">
            <v>0</v>
          </cell>
        </row>
        <row r="626">
          <cell r="G626" t="str">
            <v>Time out</v>
          </cell>
          <cell r="H626" t="str">
            <v>Príjem</v>
          </cell>
          <cell r="N626">
            <v>1</v>
          </cell>
          <cell r="O626">
            <v>2</v>
          </cell>
          <cell r="P626">
            <v>3</v>
          </cell>
          <cell r="Q626">
            <v>4</v>
          </cell>
          <cell r="R626">
            <v>5</v>
          </cell>
          <cell r="S626">
            <v>6</v>
          </cell>
          <cell r="T626">
            <v>7</v>
          </cell>
          <cell r="V626" t="str">
            <v>setov</v>
          </cell>
        </row>
        <row r="627">
          <cell r="A627" t="str">
            <v>B1</v>
          </cell>
          <cell r="E627" t="str">
            <v>Stôl:</v>
          </cell>
          <cell r="F627" t="str">
            <v xml:space="preserve"> </v>
          </cell>
          <cell r="I627" t="str">
            <v>VINCZEOVÁ LAURA</v>
          </cell>
          <cell r="N627">
            <v>11</v>
          </cell>
          <cell r="O627">
            <v>11</v>
          </cell>
          <cell r="P627">
            <v>11</v>
          </cell>
          <cell r="V627">
            <v>3</v>
          </cell>
        </row>
        <row r="629">
          <cell r="E629" t="str">
            <v>Dátum:</v>
          </cell>
          <cell r="F629">
            <v>43211</v>
          </cell>
        </row>
        <row r="630">
          <cell r="A630" t="str">
            <v>B2</v>
          </cell>
          <cell r="E630" t="str">
            <v>Čas:</v>
          </cell>
          <cell r="I630" t="str">
            <v>BIKSADSKÁ EMA</v>
          </cell>
          <cell r="N630">
            <v>5</v>
          </cell>
          <cell r="O630">
            <v>1</v>
          </cell>
          <cell r="P630">
            <v>2</v>
          </cell>
          <cell r="V630">
            <v>0</v>
          </cell>
        </row>
        <row r="632">
          <cell r="E632" t="str">
            <v>Kategória :</v>
          </cell>
          <cell r="F632" t="str">
            <v>MŽ</v>
          </cell>
        </row>
        <row r="633">
          <cell r="I633" t="str">
            <v>Rozhodca</v>
          </cell>
          <cell r="P633" t="str">
            <v>Víťaz</v>
          </cell>
        </row>
        <row r="634">
          <cell r="E634" t="str">
            <v>Skupina :</v>
          </cell>
          <cell r="F634" t="str">
            <v>B</v>
          </cell>
          <cell r="I634" t="str">
            <v/>
          </cell>
          <cell r="N634" t="str">
            <v>VINCZEOVÁ LAURA</v>
          </cell>
        </row>
        <row r="636">
          <cell r="E636" t="str">
            <v>Zápas:</v>
          </cell>
          <cell r="F636" t="str">
            <v xml:space="preserve"> 1-2</v>
          </cell>
        </row>
        <row r="637">
          <cell r="H637" t="str">
            <v>Udelené karty - priestupok</v>
          </cell>
        </row>
        <row r="639">
          <cell r="I639" t="str">
            <v>VINCZEOVÁ LAURA</v>
          </cell>
          <cell r="P639" t="str">
            <v>BIKSADSKÁ EMA</v>
          </cell>
        </row>
        <row r="640">
          <cell r="H640" t="str">
            <v>Ž</v>
          </cell>
          <cell r="O640" t="str">
            <v>Ž</v>
          </cell>
        </row>
        <row r="641">
          <cell r="H641" t="str">
            <v>ŽČ</v>
          </cell>
          <cell r="O641" t="str">
            <v>ŽČ</v>
          </cell>
        </row>
        <row r="642">
          <cell r="H642" t="str">
            <v>ŽČ</v>
          </cell>
          <cell r="O642" t="str">
            <v>ŽČ</v>
          </cell>
        </row>
        <row r="645">
          <cell r="A645" t="str">
            <v>C 1-2</v>
          </cell>
          <cell r="E645" t="str">
            <v xml:space="preserve">zápas č. </v>
          </cell>
          <cell r="F645">
            <v>33</v>
          </cell>
          <cell r="H645" t="str">
            <v>Servis</v>
          </cell>
          <cell r="V645" t="str">
            <v>pomer</v>
          </cell>
          <cell r="Z645">
            <v>3</v>
          </cell>
          <cell r="AA645">
            <v>1</v>
          </cell>
        </row>
        <row r="646">
          <cell r="G646" t="str">
            <v>Time out</v>
          </cell>
          <cell r="H646" t="str">
            <v>Príjem</v>
          </cell>
          <cell r="N646">
            <v>1</v>
          </cell>
          <cell r="O646">
            <v>2</v>
          </cell>
          <cell r="P646">
            <v>3</v>
          </cell>
          <cell r="Q646">
            <v>4</v>
          </cell>
          <cell r="R646">
            <v>5</v>
          </cell>
          <cell r="S646">
            <v>6</v>
          </cell>
          <cell r="T646">
            <v>7</v>
          </cell>
          <cell r="V646" t="str">
            <v>setov</v>
          </cell>
        </row>
        <row r="647">
          <cell r="A647" t="str">
            <v>C1</v>
          </cell>
          <cell r="E647" t="str">
            <v>Stôl:</v>
          </cell>
          <cell r="F647" t="str">
            <v xml:space="preserve"> </v>
          </cell>
          <cell r="I647" t="str">
            <v>WALLENFELSOVÁ ANETA</v>
          </cell>
          <cell r="N647">
            <v>11</v>
          </cell>
          <cell r="O647">
            <v>2</v>
          </cell>
          <cell r="P647">
            <v>11</v>
          </cell>
          <cell r="Q647">
            <v>15</v>
          </cell>
          <cell r="V647">
            <v>3</v>
          </cell>
        </row>
        <row r="649">
          <cell r="E649" t="str">
            <v>Dátum:</v>
          </cell>
          <cell r="F649">
            <v>43211</v>
          </cell>
        </row>
        <row r="650">
          <cell r="A650" t="str">
            <v>C2</v>
          </cell>
          <cell r="E650" t="str">
            <v>Čas:</v>
          </cell>
          <cell r="I650" t="str">
            <v>POLÁKOVÁ ALEXANDRA</v>
          </cell>
          <cell r="N650">
            <v>5</v>
          </cell>
          <cell r="O650">
            <v>11</v>
          </cell>
          <cell r="P650">
            <v>5</v>
          </cell>
          <cell r="Q650">
            <v>13</v>
          </cell>
          <cell r="V650">
            <v>1</v>
          </cell>
        </row>
        <row r="652">
          <cell r="E652" t="str">
            <v>Kategória :</v>
          </cell>
          <cell r="F652" t="str">
            <v>MŽ</v>
          </cell>
        </row>
        <row r="653">
          <cell r="I653" t="str">
            <v>Rozhodca</v>
          </cell>
          <cell r="P653" t="str">
            <v>Víťaz</v>
          </cell>
        </row>
        <row r="654">
          <cell r="E654" t="str">
            <v>Skupina :</v>
          </cell>
          <cell r="F654" t="str">
            <v>C</v>
          </cell>
          <cell r="I654" t="str">
            <v/>
          </cell>
          <cell r="N654" t="str">
            <v>WALLENFELSOVÁ ANETA</v>
          </cell>
        </row>
        <row r="656">
          <cell r="E656" t="str">
            <v>Zápas:</v>
          </cell>
          <cell r="F656" t="str">
            <v xml:space="preserve"> 1-2</v>
          </cell>
        </row>
        <row r="657">
          <cell r="H657" t="str">
            <v>Udelené karty - priestupok</v>
          </cell>
        </row>
        <row r="659">
          <cell r="I659" t="str">
            <v>WALLENFELSOVÁ ANETA</v>
          </cell>
          <cell r="P659" t="str">
            <v>POLÁKOVÁ ALEXANDRA</v>
          </cell>
        </row>
        <row r="660">
          <cell r="H660" t="str">
            <v>Ž</v>
          </cell>
          <cell r="O660" t="str">
            <v>Ž</v>
          </cell>
        </row>
        <row r="661">
          <cell r="H661" t="str">
            <v>ŽČ</v>
          </cell>
          <cell r="O661" t="str">
            <v>ŽČ</v>
          </cell>
        </row>
        <row r="662">
          <cell r="H662" t="str">
            <v>ŽČ</v>
          </cell>
          <cell r="O662" t="str">
            <v>ŽČ</v>
          </cell>
        </row>
        <row r="665">
          <cell r="A665" t="str">
            <v>D 1-2</v>
          </cell>
          <cell r="E665" t="str">
            <v xml:space="preserve">zápas č. </v>
          </cell>
          <cell r="F665">
            <v>34</v>
          </cell>
          <cell r="H665" t="str">
            <v>Servis</v>
          </cell>
          <cell r="V665" t="str">
            <v>pomer</v>
          </cell>
          <cell r="Z665">
            <v>3</v>
          </cell>
          <cell r="AA665">
            <v>1</v>
          </cell>
        </row>
        <row r="666">
          <cell r="G666" t="str">
            <v>Time out</v>
          </cell>
          <cell r="H666" t="str">
            <v>Príjem</v>
          </cell>
          <cell r="N666">
            <v>1</v>
          </cell>
          <cell r="O666">
            <v>2</v>
          </cell>
          <cell r="P666">
            <v>3</v>
          </cell>
          <cell r="Q666">
            <v>4</v>
          </cell>
          <cell r="R666">
            <v>5</v>
          </cell>
          <cell r="S666">
            <v>6</v>
          </cell>
          <cell r="T666">
            <v>7</v>
          </cell>
          <cell r="V666" t="str">
            <v>setov</v>
          </cell>
        </row>
        <row r="667">
          <cell r="A667" t="str">
            <v>D1</v>
          </cell>
          <cell r="E667" t="str">
            <v>Stôl:</v>
          </cell>
          <cell r="F667" t="str">
            <v xml:space="preserve"> </v>
          </cell>
          <cell r="I667" t="str">
            <v>ŠINKAROVÁ MONIKA</v>
          </cell>
          <cell r="N667">
            <v>9</v>
          </cell>
          <cell r="O667">
            <v>12</v>
          </cell>
          <cell r="P667">
            <v>11</v>
          </cell>
          <cell r="Q667">
            <v>11</v>
          </cell>
          <cell r="V667">
            <v>3</v>
          </cell>
        </row>
        <row r="669">
          <cell r="E669" t="str">
            <v>Dátum:</v>
          </cell>
          <cell r="F669">
            <v>43211</v>
          </cell>
        </row>
        <row r="670">
          <cell r="A670" t="str">
            <v>D2</v>
          </cell>
          <cell r="E670" t="str">
            <v>Čas:</v>
          </cell>
          <cell r="I670" t="str">
            <v>ŠTETKOVÁ EMA</v>
          </cell>
          <cell r="N670">
            <v>11</v>
          </cell>
          <cell r="O670">
            <v>10</v>
          </cell>
          <cell r="P670">
            <v>7</v>
          </cell>
          <cell r="Q670">
            <v>8</v>
          </cell>
          <cell r="V670">
            <v>1</v>
          </cell>
        </row>
        <row r="672">
          <cell r="E672" t="str">
            <v>Kategória :</v>
          </cell>
          <cell r="F672" t="str">
            <v>MŽ</v>
          </cell>
        </row>
        <row r="673">
          <cell r="I673" t="str">
            <v>Rozhodca</v>
          </cell>
          <cell r="P673" t="str">
            <v>Víťaz</v>
          </cell>
        </row>
        <row r="674">
          <cell r="E674" t="str">
            <v>Skupina :</v>
          </cell>
          <cell r="F674" t="str">
            <v>D</v>
          </cell>
          <cell r="I674" t="str">
            <v/>
          </cell>
          <cell r="N674" t="str">
            <v>ŠINKAROVÁ MONIKA</v>
          </cell>
        </row>
        <row r="676">
          <cell r="E676" t="str">
            <v>Zápas:</v>
          </cell>
          <cell r="F676" t="str">
            <v xml:space="preserve"> 1-2</v>
          </cell>
        </row>
        <row r="677">
          <cell r="H677" t="str">
            <v>Udelené karty - priestupok</v>
          </cell>
        </row>
        <row r="679">
          <cell r="I679" t="str">
            <v>ŠINKAROVÁ MONIKA</v>
          </cell>
          <cell r="P679" t="str">
            <v>ŠTETKOVÁ EMA</v>
          </cell>
        </row>
        <row r="680">
          <cell r="H680" t="str">
            <v>Ž</v>
          </cell>
          <cell r="O680" t="str">
            <v>Ž</v>
          </cell>
        </row>
        <row r="681">
          <cell r="H681" t="str">
            <v>ŽČ</v>
          </cell>
          <cell r="O681" t="str">
            <v>ŽČ</v>
          </cell>
        </row>
        <row r="682">
          <cell r="H682" t="str">
            <v>ŽČ</v>
          </cell>
          <cell r="O682" t="str">
            <v>ŽČ</v>
          </cell>
        </row>
        <row r="685">
          <cell r="A685" t="str">
            <v>E 1-2</v>
          </cell>
          <cell r="E685" t="str">
            <v xml:space="preserve">zápas č. </v>
          </cell>
          <cell r="F685">
            <v>35</v>
          </cell>
          <cell r="H685" t="str">
            <v>Servis</v>
          </cell>
          <cell r="V685" t="str">
            <v>pomer</v>
          </cell>
          <cell r="Z685">
            <v>3</v>
          </cell>
          <cell r="AA685">
            <v>0</v>
          </cell>
        </row>
        <row r="686">
          <cell r="G686" t="str">
            <v>Time out</v>
          </cell>
          <cell r="H686" t="str">
            <v>Príjem</v>
          </cell>
          <cell r="N686">
            <v>1</v>
          </cell>
          <cell r="O686">
            <v>2</v>
          </cell>
          <cell r="P686">
            <v>3</v>
          </cell>
          <cell r="Q686">
            <v>4</v>
          </cell>
          <cell r="R686">
            <v>5</v>
          </cell>
          <cell r="S686">
            <v>6</v>
          </cell>
          <cell r="T686">
            <v>7</v>
          </cell>
          <cell r="V686" t="str">
            <v>setov</v>
          </cell>
        </row>
        <row r="687">
          <cell r="A687" t="str">
            <v>E1</v>
          </cell>
          <cell r="E687" t="str">
            <v>Stôl:</v>
          </cell>
          <cell r="F687" t="str">
            <v xml:space="preserve"> </v>
          </cell>
          <cell r="I687" t="str">
            <v>BILKOVIČOVÁ SÁRA</v>
          </cell>
          <cell r="N687">
            <v>11</v>
          </cell>
          <cell r="O687">
            <v>11</v>
          </cell>
          <cell r="P687">
            <v>11</v>
          </cell>
          <cell r="V687">
            <v>3</v>
          </cell>
        </row>
        <row r="689">
          <cell r="E689" t="str">
            <v>Dátum:</v>
          </cell>
          <cell r="F689">
            <v>43211</v>
          </cell>
        </row>
        <row r="690">
          <cell r="A690" t="str">
            <v>E2</v>
          </cell>
          <cell r="E690" t="str">
            <v>Čas:</v>
          </cell>
          <cell r="I690" t="str">
            <v>ĎURANOVÁ DOROTA</v>
          </cell>
          <cell r="N690">
            <v>2</v>
          </cell>
          <cell r="O690">
            <v>5</v>
          </cell>
          <cell r="P690">
            <v>6</v>
          </cell>
          <cell r="V690">
            <v>0</v>
          </cell>
        </row>
        <row r="692">
          <cell r="E692" t="str">
            <v>Kategória :</v>
          </cell>
          <cell r="F692" t="str">
            <v>MŽ</v>
          </cell>
        </row>
        <row r="693">
          <cell r="I693" t="str">
            <v>Rozhodca</v>
          </cell>
          <cell r="P693" t="str">
            <v>Víťaz</v>
          </cell>
        </row>
        <row r="694">
          <cell r="E694" t="str">
            <v>Skupina :</v>
          </cell>
          <cell r="F694" t="str">
            <v>E</v>
          </cell>
          <cell r="I694" t="str">
            <v/>
          </cell>
          <cell r="N694" t="str">
            <v>BILKOVIČOVÁ SÁRA</v>
          </cell>
        </row>
        <row r="696">
          <cell r="E696" t="str">
            <v>Zápas:</v>
          </cell>
          <cell r="F696" t="str">
            <v xml:space="preserve"> 1-2</v>
          </cell>
        </row>
        <row r="697">
          <cell r="H697" t="str">
            <v>Udelené karty - priestupok</v>
          </cell>
        </row>
        <row r="699">
          <cell r="I699" t="str">
            <v>BILKOVIČOVÁ SÁRA</v>
          </cell>
          <cell r="P699" t="str">
            <v>ĎURANOVÁ DOROTA</v>
          </cell>
        </row>
        <row r="700">
          <cell r="H700" t="str">
            <v>Ž</v>
          </cell>
          <cell r="O700" t="str">
            <v>Ž</v>
          </cell>
        </row>
        <row r="701">
          <cell r="H701" t="str">
            <v>ŽČ</v>
          </cell>
          <cell r="O701" t="str">
            <v>ŽČ</v>
          </cell>
        </row>
        <row r="702">
          <cell r="H702" t="str">
            <v>ŽČ</v>
          </cell>
          <cell r="O702" t="str">
            <v>ŽČ</v>
          </cell>
        </row>
        <row r="705">
          <cell r="A705" t="str">
            <v>F 1-2</v>
          </cell>
          <cell r="E705" t="str">
            <v xml:space="preserve">zápas č. </v>
          </cell>
          <cell r="F705">
            <v>36</v>
          </cell>
          <cell r="H705" t="str">
            <v>Servis</v>
          </cell>
          <cell r="V705" t="str">
            <v>pomer</v>
          </cell>
          <cell r="Z705">
            <v>3</v>
          </cell>
          <cell r="AA705">
            <v>1</v>
          </cell>
        </row>
        <row r="706">
          <cell r="G706" t="str">
            <v>Time out</v>
          </cell>
          <cell r="H706" t="str">
            <v>Príjem</v>
          </cell>
          <cell r="N706">
            <v>1</v>
          </cell>
          <cell r="O706">
            <v>2</v>
          </cell>
          <cell r="P706">
            <v>3</v>
          </cell>
          <cell r="Q706">
            <v>4</v>
          </cell>
          <cell r="R706">
            <v>5</v>
          </cell>
          <cell r="S706">
            <v>6</v>
          </cell>
          <cell r="T706">
            <v>7</v>
          </cell>
          <cell r="V706" t="str">
            <v>setov</v>
          </cell>
        </row>
        <row r="707">
          <cell r="A707" t="str">
            <v>F1</v>
          </cell>
          <cell r="E707" t="str">
            <v>Stôl:</v>
          </cell>
          <cell r="F707" t="str">
            <v xml:space="preserve"> </v>
          </cell>
          <cell r="I707" t="str">
            <v>MÜLLEROVÁ EMA</v>
          </cell>
          <cell r="N707">
            <v>11</v>
          </cell>
          <cell r="O707">
            <v>8</v>
          </cell>
          <cell r="P707">
            <v>11</v>
          </cell>
          <cell r="Q707">
            <v>11</v>
          </cell>
          <cell r="V707">
            <v>3</v>
          </cell>
        </row>
        <row r="709">
          <cell r="E709" t="str">
            <v>Dátum:</v>
          </cell>
          <cell r="F709">
            <v>43211</v>
          </cell>
        </row>
        <row r="710">
          <cell r="A710" t="str">
            <v>F2</v>
          </cell>
          <cell r="E710" t="str">
            <v>Čas:</v>
          </cell>
          <cell r="I710" t="str">
            <v>KĽUCHOVÁ TERÉZIA</v>
          </cell>
          <cell r="N710">
            <v>6</v>
          </cell>
          <cell r="O710">
            <v>11</v>
          </cell>
          <cell r="P710">
            <v>2</v>
          </cell>
          <cell r="Q710">
            <v>2</v>
          </cell>
          <cell r="V710">
            <v>1</v>
          </cell>
        </row>
        <row r="712">
          <cell r="E712" t="str">
            <v>Kategória :</v>
          </cell>
          <cell r="F712" t="str">
            <v>MŽ</v>
          </cell>
        </row>
        <row r="713">
          <cell r="I713" t="str">
            <v>Rozhodca</v>
          </cell>
          <cell r="P713" t="str">
            <v>Víťaz</v>
          </cell>
        </row>
        <row r="714">
          <cell r="E714" t="str">
            <v>Skupina :</v>
          </cell>
          <cell r="F714" t="str">
            <v>F</v>
          </cell>
          <cell r="I714" t="str">
            <v/>
          </cell>
          <cell r="N714" t="str">
            <v>MÜLLEROVÁ EMA</v>
          </cell>
        </row>
        <row r="716">
          <cell r="E716" t="str">
            <v>Zápas:</v>
          </cell>
          <cell r="F716" t="str">
            <v xml:space="preserve"> 1-2</v>
          </cell>
        </row>
        <row r="717">
          <cell r="H717" t="str">
            <v>Udelené karty - priestupok</v>
          </cell>
        </row>
        <row r="719">
          <cell r="I719" t="str">
            <v>MÜLLEROVÁ EMA</v>
          </cell>
          <cell r="P719" t="str">
            <v>KĽUCHOVÁ TERÉZIA</v>
          </cell>
        </row>
        <row r="720">
          <cell r="H720" t="str">
            <v>Ž</v>
          </cell>
          <cell r="O720" t="str">
            <v>Ž</v>
          </cell>
        </row>
        <row r="721">
          <cell r="H721" t="str">
            <v>ŽČ</v>
          </cell>
          <cell r="O721" t="str">
            <v>ŽČ</v>
          </cell>
        </row>
        <row r="722">
          <cell r="H722" t="str">
            <v>ŽČ</v>
          </cell>
          <cell r="O722" t="str">
            <v>ŽČ</v>
          </cell>
        </row>
        <row r="725">
          <cell r="A725" t="str">
            <v>G 1-2</v>
          </cell>
          <cell r="E725" t="str">
            <v xml:space="preserve">zápas č. </v>
          </cell>
          <cell r="F725">
            <v>37</v>
          </cell>
          <cell r="H725" t="str">
            <v>Servis</v>
          </cell>
          <cell r="V725" t="str">
            <v>pomer</v>
          </cell>
          <cell r="Z725">
            <v>2</v>
          </cell>
          <cell r="AA725">
            <v>3</v>
          </cell>
        </row>
        <row r="726">
          <cell r="G726" t="str">
            <v>Time out</v>
          </cell>
          <cell r="H726" t="str">
            <v>Príjem</v>
          </cell>
          <cell r="N726">
            <v>1</v>
          </cell>
          <cell r="O726">
            <v>2</v>
          </cell>
          <cell r="P726">
            <v>3</v>
          </cell>
          <cell r="Q726">
            <v>4</v>
          </cell>
          <cell r="R726">
            <v>5</v>
          </cell>
          <cell r="S726">
            <v>6</v>
          </cell>
          <cell r="T726">
            <v>7</v>
          </cell>
          <cell r="V726" t="str">
            <v>setov</v>
          </cell>
        </row>
        <row r="727">
          <cell r="A727" t="str">
            <v>G1</v>
          </cell>
          <cell r="E727" t="str">
            <v>Stôl:</v>
          </cell>
          <cell r="F727" t="str">
            <v xml:space="preserve"> </v>
          </cell>
          <cell r="I727" t="str">
            <v>IVANČÁKOVÁ SIMONA</v>
          </cell>
          <cell r="N727">
            <v>11</v>
          </cell>
          <cell r="O727">
            <v>8</v>
          </cell>
          <cell r="P727">
            <v>12</v>
          </cell>
          <cell r="Q727">
            <v>15</v>
          </cell>
          <cell r="R727">
            <v>4</v>
          </cell>
          <cell r="V727">
            <v>2</v>
          </cell>
        </row>
        <row r="729">
          <cell r="E729" t="str">
            <v>Dátum:</v>
          </cell>
          <cell r="F729">
            <v>43211</v>
          </cell>
        </row>
        <row r="730">
          <cell r="A730" t="str">
            <v>G2</v>
          </cell>
          <cell r="E730" t="str">
            <v>Čas:</v>
          </cell>
          <cell r="I730" t="str">
            <v>KRAJČIOVÁ VERONIKA</v>
          </cell>
          <cell r="N730">
            <v>8</v>
          </cell>
          <cell r="O730">
            <v>11</v>
          </cell>
          <cell r="P730">
            <v>10</v>
          </cell>
          <cell r="Q730">
            <v>17</v>
          </cell>
          <cell r="R730">
            <v>11</v>
          </cell>
          <cell r="V730">
            <v>3</v>
          </cell>
        </row>
        <row r="732">
          <cell r="E732" t="str">
            <v>Kategória :</v>
          </cell>
          <cell r="F732" t="str">
            <v>MŽ</v>
          </cell>
        </row>
        <row r="733">
          <cell r="I733" t="str">
            <v>Rozhodca</v>
          </cell>
          <cell r="P733" t="str">
            <v>Víťaz</v>
          </cell>
        </row>
        <row r="734">
          <cell r="E734" t="str">
            <v>Skupina :</v>
          </cell>
          <cell r="F734" t="str">
            <v>G</v>
          </cell>
          <cell r="I734" t="str">
            <v/>
          </cell>
          <cell r="N734" t="str">
            <v>KRAJČIOVÁ VERONIKA</v>
          </cell>
        </row>
        <row r="736">
          <cell r="E736" t="str">
            <v>Zápas:</v>
          </cell>
          <cell r="F736" t="str">
            <v xml:space="preserve"> 1-2</v>
          </cell>
        </row>
        <row r="737">
          <cell r="H737" t="str">
            <v>Udelené karty - priestupok</v>
          </cell>
        </row>
        <row r="739">
          <cell r="I739" t="str">
            <v>IVANČÁKOVÁ SIMONA</v>
          </cell>
          <cell r="P739" t="str">
            <v>KRAJČIOVÁ VERONIKA</v>
          </cell>
        </row>
        <row r="740">
          <cell r="H740" t="str">
            <v>Ž</v>
          </cell>
          <cell r="O740" t="str">
            <v>Ž</v>
          </cell>
        </row>
        <row r="741">
          <cell r="H741" t="str">
            <v>ŽČ</v>
          </cell>
          <cell r="O741" t="str">
            <v>ŽČ</v>
          </cell>
        </row>
        <row r="742">
          <cell r="H742" t="str">
            <v>ŽČ</v>
          </cell>
          <cell r="O742" t="str">
            <v>ŽČ</v>
          </cell>
        </row>
        <row r="745">
          <cell r="A745" t="str">
            <v>H 1-2</v>
          </cell>
          <cell r="E745" t="str">
            <v xml:space="preserve">zápas č. </v>
          </cell>
          <cell r="F745">
            <v>38</v>
          </cell>
          <cell r="H745" t="str">
            <v>Servis</v>
          </cell>
          <cell r="V745" t="str">
            <v>pomer</v>
          </cell>
          <cell r="Z745">
            <v>3</v>
          </cell>
          <cell r="AA745">
            <v>0</v>
          </cell>
        </row>
        <row r="746">
          <cell r="G746" t="str">
            <v>Time out</v>
          </cell>
          <cell r="H746" t="str">
            <v>Príjem</v>
          </cell>
          <cell r="N746">
            <v>1</v>
          </cell>
          <cell r="O746">
            <v>2</v>
          </cell>
          <cell r="P746">
            <v>3</v>
          </cell>
          <cell r="Q746">
            <v>4</v>
          </cell>
          <cell r="R746">
            <v>5</v>
          </cell>
          <cell r="S746">
            <v>6</v>
          </cell>
          <cell r="T746">
            <v>7</v>
          </cell>
          <cell r="V746" t="str">
            <v>setov</v>
          </cell>
        </row>
        <row r="747">
          <cell r="A747" t="str">
            <v>H1</v>
          </cell>
          <cell r="E747" t="str">
            <v>Stôl:</v>
          </cell>
          <cell r="F747" t="str">
            <v xml:space="preserve"> </v>
          </cell>
          <cell r="I747" t="str">
            <v>DZIEWICZOVÁ LEA</v>
          </cell>
          <cell r="N747">
            <v>11</v>
          </cell>
          <cell r="O747">
            <v>11</v>
          </cell>
          <cell r="P747">
            <v>11</v>
          </cell>
          <cell r="V747">
            <v>3</v>
          </cell>
        </row>
        <row r="749">
          <cell r="E749" t="str">
            <v>Dátum:</v>
          </cell>
          <cell r="F749">
            <v>43211</v>
          </cell>
        </row>
        <row r="750">
          <cell r="A750" t="str">
            <v>H2</v>
          </cell>
          <cell r="E750" t="str">
            <v>Čas:</v>
          </cell>
          <cell r="I750" t="str">
            <v>HREHOVÁ VANESA</v>
          </cell>
          <cell r="N750">
            <v>7</v>
          </cell>
          <cell r="O750">
            <v>1</v>
          </cell>
          <cell r="P750">
            <v>1</v>
          </cell>
          <cell r="V750">
            <v>0</v>
          </cell>
        </row>
        <row r="752">
          <cell r="E752" t="str">
            <v>Kategória :</v>
          </cell>
          <cell r="F752" t="str">
            <v>MŽ</v>
          </cell>
        </row>
        <row r="753">
          <cell r="I753" t="str">
            <v>Rozhodca</v>
          </cell>
          <cell r="P753" t="str">
            <v>Víťaz</v>
          </cell>
        </row>
        <row r="754">
          <cell r="E754" t="str">
            <v>Skupina :</v>
          </cell>
          <cell r="F754" t="str">
            <v>H</v>
          </cell>
          <cell r="I754" t="str">
            <v/>
          </cell>
          <cell r="N754" t="str">
            <v>DZIEWICZOVÁ LEA</v>
          </cell>
        </row>
        <row r="756">
          <cell r="E756" t="str">
            <v>Zápas:</v>
          </cell>
          <cell r="F756" t="str">
            <v xml:space="preserve"> 1-2</v>
          </cell>
        </row>
        <row r="757">
          <cell r="H757" t="str">
            <v>Udelené karty - priestupok</v>
          </cell>
        </row>
        <row r="759">
          <cell r="I759" t="str">
            <v>DZIEWICZOVÁ LEA</v>
          </cell>
          <cell r="P759" t="str">
            <v>HREHOVÁ VANESA</v>
          </cell>
        </row>
        <row r="760">
          <cell r="H760" t="str">
            <v>Ž</v>
          </cell>
          <cell r="O760" t="str">
            <v>Ž</v>
          </cell>
        </row>
        <row r="761">
          <cell r="H761" t="str">
            <v>ŽČ</v>
          </cell>
          <cell r="O761" t="str">
            <v>ŽČ</v>
          </cell>
        </row>
        <row r="762">
          <cell r="H762" t="str">
            <v>ŽČ</v>
          </cell>
          <cell r="O762" t="str">
            <v>ŽČ</v>
          </cell>
        </row>
        <row r="765">
          <cell r="A765" t="str">
            <v>I 1-2</v>
          </cell>
          <cell r="E765" t="str">
            <v xml:space="preserve">zápas č. </v>
          </cell>
          <cell r="F765">
            <v>39</v>
          </cell>
          <cell r="H765" t="str">
            <v>Servis</v>
          </cell>
          <cell r="V765" t="str">
            <v>pomer</v>
          </cell>
          <cell r="Z765">
            <v>0</v>
          </cell>
          <cell r="AA765">
            <v>3</v>
          </cell>
        </row>
        <row r="766">
          <cell r="G766" t="str">
            <v>Time out</v>
          </cell>
          <cell r="H766" t="str">
            <v>Príjem</v>
          </cell>
          <cell r="N766">
            <v>1</v>
          </cell>
          <cell r="O766">
            <v>2</v>
          </cell>
          <cell r="P766">
            <v>3</v>
          </cell>
          <cell r="Q766">
            <v>4</v>
          </cell>
          <cell r="R766">
            <v>5</v>
          </cell>
          <cell r="S766">
            <v>6</v>
          </cell>
          <cell r="T766">
            <v>7</v>
          </cell>
          <cell r="V766" t="str">
            <v>setov</v>
          </cell>
        </row>
        <row r="767">
          <cell r="A767" t="str">
            <v>I1</v>
          </cell>
          <cell r="E767" t="str">
            <v>Stôl:</v>
          </cell>
          <cell r="F767" t="str">
            <v xml:space="preserve"> </v>
          </cell>
          <cell r="I767" t="str">
            <v>MAJERČÍKOVÁ LINDA</v>
          </cell>
          <cell r="N767">
            <v>12</v>
          </cell>
          <cell r="O767">
            <v>9</v>
          </cell>
          <cell r="P767">
            <v>7</v>
          </cell>
          <cell r="V767">
            <v>0</v>
          </cell>
        </row>
        <row r="769">
          <cell r="E769" t="str">
            <v>Dátum:</v>
          </cell>
          <cell r="F769">
            <v>43211</v>
          </cell>
        </row>
        <row r="770">
          <cell r="A770" t="str">
            <v>I2</v>
          </cell>
          <cell r="E770" t="str">
            <v>Čas:</v>
          </cell>
          <cell r="I770" t="str">
            <v>NÉMETHOVÁ NINA</v>
          </cell>
          <cell r="N770">
            <v>14</v>
          </cell>
          <cell r="O770">
            <v>11</v>
          </cell>
          <cell r="P770">
            <v>11</v>
          </cell>
          <cell r="V770">
            <v>3</v>
          </cell>
        </row>
        <row r="772">
          <cell r="E772" t="str">
            <v>Kategória :</v>
          </cell>
          <cell r="F772" t="str">
            <v>MŽ</v>
          </cell>
        </row>
        <row r="773">
          <cell r="I773" t="str">
            <v>Rozhodca</v>
          </cell>
          <cell r="P773" t="str">
            <v>Víťaz</v>
          </cell>
        </row>
        <row r="774">
          <cell r="E774" t="str">
            <v>Skupina :</v>
          </cell>
          <cell r="F774" t="str">
            <v>I</v>
          </cell>
          <cell r="I774" t="str">
            <v/>
          </cell>
          <cell r="N774" t="str">
            <v>NÉMETHOVÁ NINA</v>
          </cell>
        </row>
        <row r="776">
          <cell r="E776" t="str">
            <v>Zápas:</v>
          </cell>
          <cell r="F776" t="str">
            <v xml:space="preserve"> 1-2</v>
          </cell>
        </row>
        <row r="777">
          <cell r="H777" t="str">
            <v>Udelené karty - priestupok</v>
          </cell>
        </row>
        <row r="779">
          <cell r="I779" t="str">
            <v>MAJERČÍKOVÁ LINDA</v>
          </cell>
          <cell r="P779" t="str">
            <v>NÉMETHOVÁ NINA</v>
          </cell>
        </row>
        <row r="780">
          <cell r="H780" t="str">
            <v>Ž</v>
          </cell>
          <cell r="O780" t="str">
            <v>Ž</v>
          </cell>
        </row>
        <row r="781">
          <cell r="H781" t="str">
            <v>ŽČ</v>
          </cell>
          <cell r="O781" t="str">
            <v>ŽČ</v>
          </cell>
        </row>
        <row r="782">
          <cell r="H782" t="str">
            <v>ŽČ</v>
          </cell>
          <cell r="O782" t="str">
            <v>ŽČ</v>
          </cell>
        </row>
        <row r="785">
          <cell r="A785" t="str">
            <v>J 1-2</v>
          </cell>
          <cell r="E785" t="str">
            <v xml:space="preserve">zápas č. </v>
          </cell>
          <cell r="F785">
            <v>40</v>
          </cell>
          <cell r="H785" t="str">
            <v>Servis</v>
          </cell>
          <cell r="V785" t="str">
            <v>pomer</v>
          </cell>
          <cell r="Z785">
            <v>3</v>
          </cell>
          <cell r="AA785">
            <v>2</v>
          </cell>
        </row>
        <row r="786">
          <cell r="G786" t="str">
            <v>Time out</v>
          </cell>
          <cell r="H786" t="str">
            <v>Príjem</v>
          </cell>
          <cell r="N786">
            <v>1</v>
          </cell>
          <cell r="O786">
            <v>2</v>
          </cell>
          <cell r="P786">
            <v>3</v>
          </cell>
          <cell r="Q786">
            <v>4</v>
          </cell>
          <cell r="R786">
            <v>5</v>
          </cell>
          <cell r="S786">
            <v>6</v>
          </cell>
          <cell r="T786">
            <v>7</v>
          </cell>
          <cell r="V786" t="str">
            <v>setov</v>
          </cell>
        </row>
        <row r="787">
          <cell r="A787" t="str">
            <v>J1</v>
          </cell>
          <cell r="E787" t="str">
            <v>Stôl:</v>
          </cell>
          <cell r="F787" t="str">
            <v xml:space="preserve"> </v>
          </cell>
          <cell r="I787" t="str">
            <v>BITÓOVÁ MICHAELA</v>
          </cell>
          <cell r="N787">
            <v>12</v>
          </cell>
          <cell r="O787">
            <v>19</v>
          </cell>
          <cell r="P787">
            <v>13</v>
          </cell>
          <cell r="Q787">
            <v>7</v>
          </cell>
          <cell r="R787">
            <v>11</v>
          </cell>
          <cell r="V787">
            <v>3</v>
          </cell>
        </row>
        <row r="789">
          <cell r="E789" t="str">
            <v>Dátum:</v>
          </cell>
          <cell r="F789">
            <v>43211</v>
          </cell>
        </row>
        <row r="790">
          <cell r="A790" t="str">
            <v>J2</v>
          </cell>
          <cell r="E790" t="str">
            <v>Čas:</v>
          </cell>
          <cell r="I790" t="str">
            <v>FERENČÍKOVÁ SÁRA</v>
          </cell>
          <cell r="N790">
            <v>10</v>
          </cell>
          <cell r="O790">
            <v>17</v>
          </cell>
          <cell r="P790">
            <v>15</v>
          </cell>
          <cell r="Q790">
            <v>11</v>
          </cell>
          <cell r="R790">
            <v>7</v>
          </cell>
          <cell r="V790">
            <v>2</v>
          </cell>
        </row>
        <row r="792">
          <cell r="E792" t="str">
            <v>Kategória :</v>
          </cell>
          <cell r="F792" t="str">
            <v>MŽ</v>
          </cell>
        </row>
        <row r="793">
          <cell r="I793" t="str">
            <v>Rozhodca</v>
          </cell>
          <cell r="P793" t="str">
            <v>Víťaz</v>
          </cell>
        </row>
        <row r="794">
          <cell r="E794" t="str">
            <v>Skupina :</v>
          </cell>
          <cell r="F794" t="str">
            <v>J</v>
          </cell>
          <cell r="I794" t="str">
            <v/>
          </cell>
          <cell r="N794" t="str">
            <v>BITÓOVÁ MICHAELA</v>
          </cell>
        </row>
        <row r="796">
          <cell r="E796" t="str">
            <v>Zápas:</v>
          </cell>
          <cell r="F796" t="str">
            <v xml:space="preserve"> 1-2</v>
          </cell>
        </row>
        <row r="797">
          <cell r="H797" t="str">
            <v>Udelené karty - priestupok</v>
          </cell>
        </row>
        <row r="799">
          <cell r="I799" t="str">
            <v>BITÓOVÁ MICHAELA</v>
          </cell>
          <cell r="P799" t="str">
            <v>FERENČÍKOVÁ SÁRA</v>
          </cell>
        </row>
        <row r="800">
          <cell r="H800" t="str">
            <v>Ž</v>
          </cell>
          <cell r="O800" t="str">
            <v>Ž</v>
          </cell>
        </row>
        <row r="801">
          <cell r="H801" t="str">
            <v>ŽČ</v>
          </cell>
          <cell r="O801" t="str">
            <v>ŽČ</v>
          </cell>
        </row>
        <row r="802">
          <cell r="H802" t="str">
            <v>ŽČ</v>
          </cell>
          <cell r="O802" t="str">
            <v>ŽČ</v>
          </cell>
        </row>
        <row r="805">
          <cell r="A805" t="str">
            <v>K 1-2</v>
          </cell>
          <cell r="E805" t="str">
            <v xml:space="preserve">zápas č. </v>
          </cell>
          <cell r="F805">
            <v>41</v>
          </cell>
          <cell r="H805" t="str">
            <v>Servis</v>
          </cell>
          <cell r="V805" t="str">
            <v>pomer</v>
          </cell>
          <cell r="Z805">
            <v>3</v>
          </cell>
          <cell r="AA805">
            <v>1</v>
          </cell>
        </row>
        <row r="806">
          <cell r="G806" t="str">
            <v>Time out</v>
          </cell>
          <cell r="H806" t="str">
            <v>Príjem</v>
          </cell>
          <cell r="N806">
            <v>1</v>
          </cell>
          <cell r="O806">
            <v>2</v>
          </cell>
          <cell r="P806">
            <v>3</v>
          </cell>
          <cell r="Q806">
            <v>4</v>
          </cell>
          <cell r="R806">
            <v>5</v>
          </cell>
          <cell r="S806">
            <v>6</v>
          </cell>
          <cell r="T806">
            <v>7</v>
          </cell>
          <cell r="V806" t="str">
            <v>setov</v>
          </cell>
        </row>
        <row r="807">
          <cell r="A807" t="str">
            <v>K1</v>
          </cell>
          <cell r="E807" t="str">
            <v>Stôl:</v>
          </cell>
          <cell r="F807" t="str">
            <v xml:space="preserve"> </v>
          </cell>
          <cell r="I807" t="str">
            <v>IGAZOVÁ MARTINA</v>
          </cell>
          <cell r="N807">
            <v>11</v>
          </cell>
          <cell r="O807">
            <v>11</v>
          </cell>
          <cell r="P807">
            <v>9</v>
          </cell>
          <cell r="Q807">
            <v>11</v>
          </cell>
          <cell r="V807">
            <v>3</v>
          </cell>
        </row>
        <row r="809">
          <cell r="E809" t="str">
            <v>Dátum:</v>
          </cell>
          <cell r="F809">
            <v>43211</v>
          </cell>
        </row>
        <row r="810">
          <cell r="A810" t="str">
            <v>K2</v>
          </cell>
          <cell r="E810" t="str">
            <v>Čas:</v>
          </cell>
          <cell r="I810" t="str">
            <v>ČULKOVÁ SIMONA</v>
          </cell>
          <cell r="N810">
            <v>4</v>
          </cell>
          <cell r="O810">
            <v>3</v>
          </cell>
          <cell r="P810">
            <v>11</v>
          </cell>
          <cell r="Q810">
            <v>3</v>
          </cell>
          <cell r="V810">
            <v>1</v>
          </cell>
        </row>
        <row r="812">
          <cell r="E812" t="str">
            <v>Kategória :</v>
          </cell>
          <cell r="F812" t="str">
            <v>MŽ</v>
          </cell>
        </row>
        <row r="813">
          <cell r="I813" t="str">
            <v>Rozhodca</v>
          </cell>
          <cell r="P813" t="str">
            <v>Víťaz</v>
          </cell>
        </row>
        <row r="814">
          <cell r="E814" t="str">
            <v>Skupina :</v>
          </cell>
          <cell r="F814" t="str">
            <v>K</v>
          </cell>
          <cell r="I814" t="str">
            <v/>
          </cell>
          <cell r="N814" t="str">
            <v>IGAZOVÁ MARTINA</v>
          </cell>
        </row>
        <row r="816">
          <cell r="E816" t="str">
            <v>Zápas:</v>
          </cell>
          <cell r="F816" t="str">
            <v xml:space="preserve"> 1-2</v>
          </cell>
        </row>
        <row r="817">
          <cell r="H817" t="str">
            <v>Udelené karty - priestupok</v>
          </cell>
        </row>
        <row r="819">
          <cell r="I819" t="str">
            <v>IGAZOVÁ MARTINA</v>
          </cell>
          <cell r="P819" t="str">
            <v>ČULKOVÁ SIMONA</v>
          </cell>
        </row>
        <row r="820">
          <cell r="H820" t="str">
            <v>Ž</v>
          </cell>
          <cell r="O820" t="str">
            <v>Ž</v>
          </cell>
        </row>
        <row r="821">
          <cell r="H821" t="str">
            <v>ŽČ</v>
          </cell>
          <cell r="O821" t="str">
            <v>ŽČ</v>
          </cell>
        </row>
        <row r="822">
          <cell r="H822" t="str">
            <v>ŽČ</v>
          </cell>
          <cell r="O822" t="str">
            <v>ŽČ</v>
          </cell>
        </row>
        <row r="825">
          <cell r="A825" t="str">
            <v>L 1-2</v>
          </cell>
          <cell r="E825" t="str">
            <v xml:space="preserve">zápas č. </v>
          </cell>
          <cell r="F825">
            <v>42</v>
          </cell>
          <cell r="H825" t="str">
            <v>Servis</v>
          </cell>
          <cell r="V825" t="str">
            <v>pomer</v>
          </cell>
          <cell r="Z825">
            <v>3</v>
          </cell>
          <cell r="AA825">
            <v>0</v>
          </cell>
        </row>
        <row r="826">
          <cell r="G826" t="str">
            <v>Time out</v>
          </cell>
          <cell r="H826" t="str">
            <v>Príjem</v>
          </cell>
          <cell r="N826">
            <v>1</v>
          </cell>
          <cell r="O826">
            <v>2</v>
          </cell>
          <cell r="P826">
            <v>3</v>
          </cell>
          <cell r="Q826">
            <v>4</v>
          </cell>
          <cell r="R826">
            <v>5</v>
          </cell>
          <cell r="S826">
            <v>6</v>
          </cell>
          <cell r="T826">
            <v>7</v>
          </cell>
          <cell r="V826" t="str">
            <v>setov</v>
          </cell>
        </row>
        <row r="827">
          <cell r="A827" t="str">
            <v>L1</v>
          </cell>
          <cell r="E827" t="str">
            <v>Stôl:</v>
          </cell>
          <cell r="F827" t="str">
            <v xml:space="preserve"> </v>
          </cell>
          <cell r="I827" t="str">
            <v>DAROVCOVÁ NINA</v>
          </cell>
          <cell r="N827">
            <v>11</v>
          </cell>
          <cell r="O827">
            <v>13</v>
          </cell>
          <cell r="P827">
            <v>11</v>
          </cell>
          <cell r="V827">
            <v>3</v>
          </cell>
        </row>
        <row r="829">
          <cell r="E829" t="str">
            <v>Dátum:</v>
          </cell>
          <cell r="F829">
            <v>43211</v>
          </cell>
        </row>
        <row r="830">
          <cell r="A830" t="str">
            <v>L2</v>
          </cell>
          <cell r="E830" t="str">
            <v>Čas:</v>
          </cell>
          <cell r="I830" t="str">
            <v>ĎUTMENTOVÁ KARIN</v>
          </cell>
          <cell r="N830">
            <v>8</v>
          </cell>
          <cell r="O830">
            <v>11</v>
          </cell>
          <cell r="P830">
            <v>7</v>
          </cell>
          <cell r="V830">
            <v>0</v>
          </cell>
        </row>
        <row r="832">
          <cell r="E832" t="str">
            <v>Kategória :</v>
          </cell>
          <cell r="F832" t="str">
            <v>MŽ</v>
          </cell>
        </row>
        <row r="833">
          <cell r="I833" t="str">
            <v>Rozhodca</v>
          </cell>
          <cell r="P833" t="str">
            <v>Víťaz</v>
          </cell>
        </row>
        <row r="834">
          <cell r="E834" t="str">
            <v>Skupina :</v>
          </cell>
          <cell r="F834" t="str">
            <v>L</v>
          </cell>
          <cell r="I834" t="str">
            <v/>
          </cell>
          <cell r="N834" t="str">
            <v>DAROVCOVÁ NINA</v>
          </cell>
        </row>
        <row r="836">
          <cell r="E836" t="str">
            <v>Zápas:</v>
          </cell>
          <cell r="F836" t="str">
            <v xml:space="preserve"> 1-2</v>
          </cell>
        </row>
        <row r="837">
          <cell r="H837" t="str">
            <v>Udelené karty - priestupok</v>
          </cell>
        </row>
        <row r="839">
          <cell r="I839" t="str">
            <v>DAROVCOVÁ NINA</v>
          </cell>
          <cell r="P839" t="str">
            <v>ĎUTMENTOVÁ KARIN</v>
          </cell>
        </row>
        <row r="840">
          <cell r="H840" t="str">
            <v>Ž</v>
          </cell>
          <cell r="O840" t="str">
            <v>Ž</v>
          </cell>
        </row>
        <row r="841">
          <cell r="H841" t="str">
            <v>ŽČ</v>
          </cell>
          <cell r="O841" t="str">
            <v>ŽČ</v>
          </cell>
        </row>
        <row r="842">
          <cell r="H842" t="str">
            <v>ŽČ</v>
          </cell>
          <cell r="O842" t="str">
            <v>ŽČ</v>
          </cell>
        </row>
        <row r="845">
          <cell r="A845" t="str">
            <v>J 3-4</v>
          </cell>
          <cell r="E845" t="str">
            <v xml:space="preserve">zápas č. </v>
          </cell>
          <cell r="F845">
            <v>43</v>
          </cell>
          <cell r="H845" t="str">
            <v>Servis</v>
          </cell>
          <cell r="V845" t="str">
            <v>pomer</v>
          </cell>
          <cell r="Z845">
            <v>1</v>
          </cell>
          <cell r="AA845">
            <v>3</v>
          </cell>
        </row>
        <row r="846">
          <cell r="G846" t="str">
            <v>Time out</v>
          </cell>
          <cell r="H846" t="str">
            <v>Príjem</v>
          </cell>
          <cell r="N846">
            <v>1</v>
          </cell>
          <cell r="O846">
            <v>2</v>
          </cell>
          <cell r="P846">
            <v>3</v>
          </cell>
          <cell r="Q846">
            <v>4</v>
          </cell>
          <cell r="R846">
            <v>5</v>
          </cell>
          <cell r="S846">
            <v>6</v>
          </cell>
          <cell r="T846">
            <v>7</v>
          </cell>
          <cell r="V846" t="str">
            <v>setov</v>
          </cell>
        </row>
        <row r="847">
          <cell r="A847" t="str">
            <v>J3</v>
          </cell>
          <cell r="E847" t="str">
            <v>Stôl:</v>
          </cell>
          <cell r="F847" t="str">
            <v xml:space="preserve"> </v>
          </cell>
          <cell r="I847" t="str">
            <v>KOTESOVÁ ADELA</v>
          </cell>
          <cell r="N847">
            <v>5</v>
          </cell>
          <cell r="O847">
            <v>4</v>
          </cell>
          <cell r="P847">
            <v>11</v>
          </cell>
          <cell r="Q847">
            <v>9</v>
          </cell>
          <cell r="V847">
            <v>1</v>
          </cell>
        </row>
        <row r="849">
          <cell r="E849" t="str">
            <v>Dátum:</v>
          </cell>
          <cell r="F849">
            <v>43211</v>
          </cell>
        </row>
        <row r="850">
          <cell r="A850" t="str">
            <v>J4</v>
          </cell>
          <cell r="E850" t="str">
            <v>Čas:</v>
          </cell>
          <cell r="I850" t="str">
            <v>HAVIERNIKOVÁ LINDA</v>
          </cell>
          <cell r="N850">
            <v>11</v>
          </cell>
          <cell r="O850">
            <v>11</v>
          </cell>
          <cell r="P850">
            <v>6</v>
          </cell>
          <cell r="Q850">
            <v>11</v>
          </cell>
          <cell r="V850">
            <v>3</v>
          </cell>
        </row>
        <row r="852">
          <cell r="E852" t="str">
            <v>Kategória :</v>
          </cell>
          <cell r="F852" t="str">
            <v>MŽ</v>
          </cell>
        </row>
        <row r="853">
          <cell r="I853" t="str">
            <v>Rozhodca</v>
          </cell>
          <cell r="P853" t="str">
            <v>Víťaz</v>
          </cell>
        </row>
        <row r="854">
          <cell r="E854" t="str">
            <v>Skupina :</v>
          </cell>
          <cell r="F854" t="str">
            <v>J</v>
          </cell>
          <cell r="I854" t="str">
            <v/>
          </cell>
          <cell r="N854" t="str">
            <v>HAVIERNIKOVÁ LINDA</v>
          </cell>
        </row>
        <row r="856">
          <cell r="E856" t="str">
            <v>Zápas:</v>
          </cell>
          <cell r="F856" t="str">
            <v xml:space="preserve"> 3-4</v>
          </cell>
        </row>
        <row r="857">
          <cell r="H857" t="str">
            <v>Udelené karty - priestupok</v>
          </cell>
        </row>
        <row r="859">
          <cell r="I859" t="str">
            <v>KOTESOVÁ ADELA</v>
          </cell>
          <cell r="P859" t="str">
            <v>HAVIERNIKOVÁ LINDA</v>
          </cell>
        </row>
        <row r="860">
          <cell r="H860" t="str">
            <v>Ž</v>
          </cell>
          <cell r="O860" t="str">
            <v>Ž</v>
          </cell>
        </row>
        <row r="861">
          <cell r="H861" t="str">
            <v>ŽČ</v>
          </cell>
          <cell r="O861" t="str">
            <v>ŽČ</v>
          </cell>
        </row>
        <row r="862">
          <cell r="H862" t="str">
            <v>ŽČ</v>
          </cell>
          <cell r="O862" t="str">
            <v>ŽČ</v>
          </cell>
        </row>
        <row r="865">
          <cell r="A865" t="str">
            <v>K 3-4</v>
          </cell>
          <cell r="E865" t="str">
            <v xml:space="preserve">zápas č. </v>
          </cell>
          <cell r="F865">
            <v>44</v>
          </cell>
          <cell r="H865" t="str">
            <v>Servis</v>
          </cell>
          <cell r="V865" t="str">
            <v>pomer</v>
          </cell>
          <cell r="Z865">
            <v>3</v>
          </cell>
          <cell r="AA865">
            <v>0</v>
          </cell>
        </row>
        <row r="866">
          <cell r="G866" t="str">
            <v>Time out</v>
          </cell>
          <cell r="H866" t="str">
            <v>Príjem</v>
          </cell>
          <cell r="N866">
            <v>1</v>
          </cell>
          <cell r="O866">
            <v>2</v>
          </cell>
          <cell r="P866">
            <v>3</v>
          </cell>
          <cell r="Q866">
            <v>4</v>
          </cell>
          <cell r="R866">
            <v>5</v>
          </cell>
          <cell r="S866">
            <v>6</v>
          </cell>
          <cell r="T866">
            <v>7</v>
          </cell>
          <cell r="V866" t="str">
            <v>setov</v>
          </cell>
        </row>
        <row r="867">
          <cell r="A867" t="str">
            <v>K3</v>
          </cell>
          <cell r="E867" t="str">
            <v>Stôl:</v>
          </cell>
          <cell r="F867" t="str">
            <v xml:space="preserve"> </v>
          </cell>
          <cell r="I867" t="str">
            <v>FIALOVÁ SOFIA</v>
          </cell>
          <cell r="N867">
            <v>11</v>
          </cell>
          <cell r="O867">
            <v>11</v>
          </cell>
          <cell r="P867">
            <v>11</v>
          </cell>
          <cell r="V867">
            <v>3</v>
          </cell>
        </row>
        <row r="869">
          <cell r="E869" t="str">
            <v>Dátum:</v>
          </cell>
          <cell r="F869">
            <v>43211</v>
          </cell>
        </row>
        <row r="870">
          <cell r="A870" t="str">
            <v>K4</v>
          </cell>
          <cell r="E870" t="str">
            <v>Čas:</v>
          </cell>
          <cell r="I870" t="str">
            <v>SZABOVÁ LAURA</v>
          </cell>
          <cell r="N870">
            <v>3</v>
          </cell>
          <cell r="O870">
            <v>3</v>
          </cell>
          <cell r="P870">
            <v>3</v>
          </cell>
          <cell r="V870">
            <v>0</v>
          </cell>
        </row>
        <row r="872">
          <cell r="E872" t="str">
            <v>Kategória :</v>
          </cell>
          <cell r="F872" t="str">
            <v>MŽ</v>
          </cell>
        </row>
        <row r="873">
          <cell r="I873" t="str">
            <v>Rozhodca</v>
          </cell>
          <cell r="P873" t="str">
            <v>Víťaz</v>
          </cell>
        </row>
        <row r="874">
          <cell r="E874" t="str">
            <v>Skupina :</v>
          </cell>
          <cell r="F874" t="str">
            <v>K</v>
          </cell>
          <cell r="I874" t="str">
            <v/>
          </cell>
          <cell r="N874" t="str">
            <v>FIALOVÁ SOFIA</v>
          </cell>
        </row>
        <row r="876">
          <cell r="E876" t="str">
            <v>Zápas:</v>
          </cell>
          <cell r="F876" t="str">
            <v xml:space="preserve"> 3-4</v>
          </cell>
        </row>
        <row r="877">
          <cell r="H877" t="str">
            <v>Udelené karty - priestupok</v>
          </cell>
        </row>
        <row r="879">
          <cell r="I879" t="str">
            <v>FIALOVÁ SOFIA</v>
          </cell>
          <cell r="P879" t="str">
            <v>SZABOVÁ LAURA</v>
          </cell>
        </row>
        <row r="880">
          <cell r="H880" t="str">
            <v>Ž</v>
          </cell>
          <cell r="O880" t="str">
            <v>Ž</v>
          </cell>
        </row>
        <row r="881">
          <cell r="H881" t="str">
            <v>ŽČ</v>
          </cell>
          <cell r="O881" t="str">
            <v>ŽČ</v>
          </cell>
        </row>
        <row r="882">
          <cell r="H882" t="str">
            <v>ŽČ</v>
          </cell>
          <cell r="O882" t="str">
            <v>ŽČ</v>
          </cell>
        </row>
        <row r="885">
          <cell r="A885" t="str">
            <v>L 3-4</v>
          </cell>
          <cell r="E885" t="str">
            <v xml:space="preserve">zápas č. </v>
          </cell>
          <cell r="F885">
            <v>45</v>
          </cell>
          <cell r="H885" t="str">
            <v>Servis</v>
          </cell>
          <cell r="V885" t="str">
            <v>pomer</v>
          </cell>
          <cell r="Z885">
            <v>3</v>
          </cell>
          <cell r="AA885">
            <v>0</v>
          </cell>
        </row>
        <row r="886">
          <cell r="G886" t="str">
            <v>Time out</v>
          </cell>
          <cell r="H886" t="str">
            <v>Príjem</v>
          </cell>
          <cell r="N886">
            <v>1</v>
          </cell>
          <cell r="O886">
            <v>2</v>
          </cell>
          <cell r="P886">
            <v>3</v>
          </cell>
          <cell r="Q886">
            <v>4</v>
          </cell>
          <cell r="R886">
            <v>5</v>
          </cell>
          <cell r="S886">
            <v>6</v>
          </cell>
          <cell r="T886">
            <v>7</v>
          </cell>
          <cell r="V886" t="str">
            <v>setov</v>
          </cell>
        </row>
        <row r="887">
          <cell r="A887" t="str">
            <v>L3</v>
          </cell>
          <cell r="E887" t="str">
            <v>Stôl:</v>
          </cell>
          <cell r="F887" t="str">
            <v xml:space="preserve"> </v>
          </cell>
          <cell r="I887" t="str">
            <v>KORF CAROLINA</v>
          </cell>
          <cell r="N887">
            <v>11</v>
          </cell>
          <cell r="O887">
            <v>11</v>
          </cell>
          <cell r="P887">
            <v>11</v>
          </cell>
          <cell r="V887">
            <v>3</v>
          </cell>
        </row>
        <row r="889">
          <cell r="E889" t="str">
            <v>Dátum:</v>
          </cell>
          <cell r="F889">
            <v>43211</v>
          </cell>
        </row>
        <row r="890">
          <cell r="A890" t="str">
            <v>L4</v>
          </cell>
          <cell r="E890" t="str">
            <v>Čas:</v>
          </cell>
          <cell r="I890" t="str">
            <v>KOLESÁROVÁ DARINA</v>
          </cell>
          <cell r="N890">
            <v>7</v>
          </cell>
          <cell r="O890">
            <v>2</v>
          </cell>
          <cell r="P890">
            <v>4</v>
          </cell>
          <cell r="V890">
            <v>0</v>
          </cell>
        </row>
        <row r="892">
          <cell r="E892" t="str">
            <v>Kategória :</v>
          </cell>
          <cell r="F892" t="str">
            <v>MŽ</v>
          </cell>
        </row>
        <row r="893">
          <cell r="I893" t="str">
            <v>Rozhodca</v>
          </cell>
          <cell r="P893" t="str">
            <v>Víťaz</v>
          </cell>
        </row>
        <row r="894">
          <cell r="E894" t="str">
            <v>Skupina :</v>
          </cell>
          <cell r="F894" t="str">
            <v>L</v>
          </cell>
          <cell r="I894" t="str">
            <v/>
          </cell>
          <cell r="N894" t="str">
            <v>KORF CAROLINA</v>
          </cell>
        </row>
        <row r="896">
          <cell r="E896" t="str">
            <v>Zápas:</v>
          </cell>
          <cell r="F896" t="str">
            <v xml:space="preserve"> 3-4</v>
          </cell>
        </row>
        <row r="897">
          <cell r="H897" t="str">
            <v>Udelené karty - priestupok</v>
          </cell>
        </row>
        <row r="899">
          <cell r="I899" t="str">
            <v>KORF CAROLINA</v>
          </cell>
          <cell r="P899" t="str">
            <v>KOLESÁROVÁ DARINA</v>
          </cell>
        </row>
        <row r="900">
          <cell r="H900" t="str">
            <v>Ž</v>
          </cell>
          <cell r="O900" t="str">
            <v>Ž</v>
          </cell>
        </row>
        <row r="901">
          <cell r="H901" t="str">
            <v>ŽČ</v>
          </cell>
          <cell r="O901" t="str">
            <v>ŽČ</v>
          </cell>
        </row>
        <row r="902">
          <cell r="H902" t="str">
            <v>ŽČ</v>
          </cell>
          <cell r="O902" t="str">
            <v>ŽČ</v>
          </cell>
        </row>
        <row r="905">
          <cell r="A905" t="str">
            <v>A 3-4</v>
          </cell>
          <cell r="E905" t="str">
            <v xml:space="preserve">zápas č. </v>
          </cell>
          <cell r="F905">
            <v>46</v>
          </cell>
          <cell r="H905" t="str">
            <v>Servis</v>
          </cell>
          <cell r="V905" t="str">
            <v>pomer</v>
          </cell>
          <cell r="Z905">
            <v>3</v>
          </cell>
          <cell r="AA905">
            <v>1</v>
          </cell>
        </row>
        <row r="906">
          <cell r="G906" t="str">
            <v>Time out</v>
          </cell>
          <cell r="H906" t="str">
            <v>Príjem</v>
          </cell>
          <cell r="N906">
            <v>1</v>
          </cell>
          <cell r="O906">
            <v>2</v>
          </cell>
          <cell r="P906">
            <v>3</v>
          </cell>
          <cell r="Q906">
            <v>4</v>
          </cell>
          <cell r="R906">
            <v>5</v>
          </cell>
          <cell r="S906">
            <v>6</v>
          </cell>
          <cell r="T906">
            <v>7</v>
          </cell>
          <cell r="V906" t="str">
            <v>setov</v>
          </cell>
        </row>
        <row r="907">
          <cell r="A907" t="str">
            <v>A3</v>
          </cell>
          <cell r="E907" t="str">
            <v>Stôl:</v>
          </cell>
          <cell r="F907" t="str">
            <v xml:space="preserve"> </v>
          </cell>
          <cell r="I907" t="str">
            <v>VČELKOVÁ ADELA</v>
          </cell>
          <cell r="N907">
            <v>11</v>
          </cell>
          <cell r="O907">
            <v>11</v>
          </cell>
          <cell r="P907">
            <v>6</v>
          </cell>
          <cell r="Q907">
            <v>11</v>
          </cell>
          <cell r="V907">
            <v>3</v>
          </cell>
        </row>
        <row r="909">
          <cell r="E909" t="str">
            <v>Dátum:</v>
          </cell>
          <cell r="F909">
            <v>43211</v>
          </cell>
        </row>
        <row r="910">
          <cell r="A910" t="str">
            <v>A4</v>
          </cell>
          <cell r="E910" t="str">
            <v>Čas:</v>
          </cell>
          <cell r="I910" t="str">
            <v>GERÁTOVÁ SOŇA</v>
          </cell>
          <cell r="N910">
            <v>9</v>
          </cell>
          <cell r="O910">
            <v>5</v>
          </cell>
          <cell r="P910">
            <v>11</v>
          </cell>
          <cell r="Q910">
            <v>8</v>
          </cell>
          <cell r="V910">
            <v>1</v>
          </cell>
        </row>
        <row r="912">
          <cell r="E912" t="str">
            <v>Kategória :</v>
          </cell>
          <cell r="F912" t="str">
            <v>MŽ</v>
          </cell>
        </row>
        <row r="913">
          <cell r="I913" t="str">
            <v>Rozhodca</v>
          </cell>
          <cell r="P913" t="str">
            <v>Víťaz</v>
          </cell>
        </row>
        <row r="914">
          <cell r="E914" t="str">
            <v>Skupina :</v>
          </cell>
          <cell r="F914" t="str">
            <v>A</v>
          </cell>
          <cell r="I914" t="str">
            <v/>
          </cell>
          <cell r="N914" t="str">
            <v>VČELKOVÁ ADELA</v>
          </cell>
        </row>
        <row r="916">
          <cell r="E916" t="str">
            <v>Zápas:</v>
          </cell>
          <cell r="F916" t="str">
            <v xml:space="preserve"> 3-4</v>
          </cell>
        </row>
        <row r="917">
          <cell r="H917" t="str">
            <v>Udelené karty - priestupok</v>
          </cell>
        </row>
        <row r="919">
          <cell r="I919" t="str">
            <v>VČELKOVÁ ADELA</v>
          </cell>
          <cell r="P919" t="str">
            <v>GERÁTOVÁ SOŇA</v>
          </cell>
        </row>
        <row r="920">
          <cell r="H920" t="str">
            <v>Ž</v>
          </cell>
          <cell r="O920" t="str">
            <v>Ž</v>
          </cell>
        </row>
        <row r="921">
          <cell r="H921" t="str">
            <v>ŽČ</v>
          </cell>
          <cell r="O921" t="str">
            <v>ŽČ</v>
          </cell>
        </row>
        <row r="922">
          <cell r="H922" t="str">
            <v>ŽČ</v>
          </cell>
          <cell r="O922" t="str">
            <v>ŽČ</v>
          </cell>
        </row>
        <row r="925">
          <cell r="A925" t="str">
            <v>B 3-4</v>
          </cell>
          <cell r="E925" t="str">
            <v xml:space="preserve">zápas č. </v>
          </cell>
          <cell r="F925">
            <v>47</v>
          </cell>
          <cell r="H925" t="str">
            <v>Servis</v>
          </cell>
          <cell r="V925" t="str">
            <v>pomer</v>
          </cell>
          <cell r="Z925">
            <v>0</v>
          </cell>
          <cell r="AA925">
            <v>3</v>
          </cell>
        </row>
        <row r="926">
          <cell r="G926" t="str">
            <v>Time out</v>
          </cell>
          <cell r="H926" t="str">
            <v>Príjem</v>
          </cell>
          <cell r="N926">
            <v>1</v>
          </cell>
          <cell r="O926">
            <v>2</v>
          </cell>
          <cell r="P926">
            <v>3</v>
          </cell>
          <cell r="Q926">
            <v>4</v>
          </cell>
          <cell r="R926">
            <v>5</v>
          </cell>
          <cell r="S926">
            <v>6</v>
          </cell>
          <cell r="T926">
            <v>7</v>
          </cell>
          <cell r="V926" t="str">
            <v>setov</v>
          </cell>
        </row>
        <row r="927">
          <cell r="A927" t="str">
            <v>B3</v>
          </cell>
          <cell r="E927" t="str">
            <v>Stôl:</v>
          </cell>
          <cell r="F927" t="str">
            <v xml:space="preserve"> </v>
          </cell>
          <cell r="I927" t="str">
            <v>BUGOVÁ JESSICA</v>
          </cell>
          <cell r="N927">
            <v>5</v>
          </cell>
          <cell r="O927">
            <v>13</v>
          </cell>
          <cell r="P927">
            <v>3</v>
          </cell>
          <cell r="V927">
            <v>0</v>
          </cell>
        </row>
        <row r="929">
          <cell r="E929" t="str">
            <v>Dátum:</v>
          </cell>
          <cell r="F929">
            <v>43211</v>
          </cell>
        </row>
        <row r="930">
          <cell r="A930" t="str">
            <v>B4</v>
          </cell>
          <cell r="E930" t="str">
            <v>Čas:</v>
          </cell>
          <cell r="I930" t="str">
            <v>JANKECHOVÁ BARBORA</v>
          </cell>
          <cell r="N930">
            <v>11</v>
          </cell>
          <cell r="O930">
            <v>15</v>
          </cell>
          <cell r="P930">
            <v>11</v>
          </cell>
          <cell r="V930">
            <v>3</v>
          </cell>
        </row>
        <row r="932">
          <cell r="E932" t="str">
            <v>Kategória :</v>
          </cell>
          <cell r="F932" t="str">
            <v>MŽ</v>
          </cell>
        </row>
        <row r="933">
          <cell r="I933" t="str">
            <v>Rozhodca</v>
          </cell>
          <cell r="P933" t="str">
            <v>Víťaz</v>
          </cell>
        </row>
        <row r="934">
          <cell r="E934" t="str">
            <v>Skupina :</v>
          </cell>
          <cell r="F934" t="str">
            <v>B</v>
          </cell>
          <cell r="I934" t="str">
            <v/>
          </cell>
          <cell r="N934" t="str">
            <v>JANKECHOVÁ BARBORA</v>
          </cell>
        </row>
        <row r="936">
          <cell r="E936" t="str">
            <v>Zápas:</v>
          </cell>
          <cell r="F936" t="str">
            <v xml:space="preserve"> 3-4</v>
          </cell>
        </row>
        <row r="937">
          <cell r="H937" t="str">
            <v>Udelené karty - priestupok</v>
          </cell>
        </row>
        <row r="939">
          <cell r="I939" t="str">
            <v>BUGOVÁ JESSICA</v>
          </cell>
          <cell r="P939" t="str">
            <v>JANKECHOVÁ BARBORA</v>
          </cell>
        </row>
        <row r="940">
          <cell r="H940" t="str">
            <v>Ž</v>
          </cell>
          <cell r="O940" t="str">
            <v>Ž</v>
          </cell>
        </row>
        <row r="941">
          <cell r="H941" t="str">
            <v>ŽČ</v>
          </cell>
          <cell r="O941" t="str">
            <v>ŽČ</v>
          </cell>
        </row>
        <row r="942">
          <cell r="H942" t="str">
            <v>ŽČ</v>
          </cell>
          <cell r="O942" t="str">
            <v>ŽČ</v>
          </cell>
        </row>
        <row r="945">
          <cell r="A945" t="str">
            <v>C 3-4</v>
          </cell>
          <cell r="E945" t="str">
            <v xml:space="preserve">zápas č. </v>
          </cell>
          <cell r="F945">
            <v>48</v>
          </cell>
          <cell r="H945" t="str">
            <v>Servis</v>
          </cell>
          <cell r="V945" t="str">
            <v>pomer</v>
          </cell>
          <cell r="Z945">
            <v>3</v>
          </cell>
          <cell r="AA945">
            <v>1</v>
          </cell>
        </row>
        <row r="946">
          <cell r="G946" t="str">
            <v>Time out</v>
          </cell>
          <cell r="H946" t="str">
            <v>Príjem</v>
          </cell>
          <cell r="N946">
            <v>1</v>
          </cell>
          <cell r="O946">
            <v>2</v>
          </cell>
          <cell r="P946">
            <v>3</v>
          </cell>
          <cell r="Q946">
            <v>4</v>
          </cell>
          <cell r="R946">
            <v>5</v>
          </cell>
          <cell r="S946">
            <v>6</v>
          </cell>
          <cell r="T946">
            <v>7</v>
          </cell>
          <cell r="V946" t="str">
            <v>setov</v>
          </cell>
        </row>
        <row r="947">
          <cell r="A947" t="str">
            <v>C3</v>
          </cell>
          <cell r="E947" t="str">
            <v>Stôl:</v>
          </cell>
          <cell r="F947" t="str">
            <v xml:space="preserve"> </v>
          </cell>
          <cell r="I947" t="str">
            <v>VANIŠOVÁ VANDA</v>
          </cell>
          <cell r="N947">
            <v>9</v>
          </cell>
          <cell r="O947">
            <v>11</v>
          </cell>
          <cell r="P947">
            <v>11</v>
          </cell>
          <cell r="Q947">
            <v>11</v>
          </cell>
          <cell r="V947">
            <v>3</v>
          </cell>
        </row>
        <row r="949">
          <cell r="E949" t="str">
            <v>Dátum:</v>
          </cell>
          <cell r="F949">
            <v>43211</v>
          </cell>
        </row>
        <row r="950">
          <cell r="A950" t="str">
            <v>C4</v>
          </cell>
          <cell r="E950" t="str">
            <v>Čas:</v>
          </cell>
          <cell r="I950" t="str">
            <v>NAGYOVÁ VERONIKA</v>
          </cell>
          <cell r="N950">
            <v>11</v>
          </cell>
          <cell r="O950">
            <v>8</v>
          </cell>
          <cell r="P950">
            <v>8</v>
          </cell>
          <cell r="Q950">
            <v>8</v>
          </cell>
          <cell r="V950">
            <v>1</v>
          </cell>
        </row>
        <row r="952">
          <cell r="E952" t="str">
            <v>Kategória :</v>
          </cell>
          <cell r="F952" t="str">
            <v>MŽ</v>
          </cell>
        </row>
        <row r="953">
          <cell r="I953" t="str">
            <v>Rozhodca</v>
          </cell>
          <cell r="P953" t="str">
            <v>Víťaz</v>
          </cell>
        </row>
        <row r="954">
          <cell r="E954" t="str">
            <v>Skupina :</v>
          </cell>
          <cell r="F954" t="str">
            <v>C</v>
          </cell>
          <cell r="I954" t="str">
            <v/>
          </cell>
          <cell r="N954" t="str">
            <v>VANIŠOVÁ VANDA</v>
          </cell>
        </row>
        <row r="956">
          <cell r="E956" t="str">
            <v>Zápas:</v>
          </cell>
          <cell r="F956" t="str">
            <v xml:space="preserve"> 3-4</v>
          </cell>
        </row>
        <row r="957">
          <cell r="H957" t="str">
            <v>Udelené karty - priestupok</v>
          </cell>
        </row>
        <row r="959">
          <cell r="I959" t="str">
            <v>VANIŠOVÁ VANDA</v>
          </cell>
          <cell r="P959" t="str">
            <v>NAGYOVÁ VERONIKA</v>
          </cell>
        </row>
        <row r="960">
          <cell r="H960" t="str">
            <v>Ž</v>
          </cell>
          <cell r="O960" t="str">
            <v>Ž</v>
          </cell>
        </row>
        <row r="961">
          <cell r="H961" t="str">
            <v>ŽČ</v>
          </cell>
          <cell r="O961" t="str">
            <v>ŽČ</v>
          </cell>
        </row>
        <row r="962">
          <cell r="H962" t="str">
            <v>ŽČ</v>
          </cell>
          <cell r="O962" t="str">
            <v>ŽČ</v>
          </cell>
        </row>
        <row r="965">
          <cell r="A965" t="str">
            <v>D 3-4</v>
          </cell>
          <cell r="E965" t="str">
            <v xml:space="preserve">zápas č. </v>
          </cell>
          <cell r="F965">
            <v>49</v>
          </cell>
          <cell r="H965" t="str">
            <v>Servis</v>
          </cell>
          <cell r="V965" t="str">
            <v>pomer</v>
          </cell>
          <cell r="Z965">
            <v>3</v>
          </cell>
          <cell r="AA965">
            <v>0</v>
          </cell>
        </row>
        <row r="966">
          <cell r="G966" t="str">
            <v>Time out</v>
          </cell>
          <cell r="H966" t="str">
            <v>Príjem</v>
          </cell>
          <cell r="N966">
            <v>1</v>
          </cell>
          <cell r="O966">
            <v>2</v>
          </cell>
          <cell r="P966">
            <v>3</v>
          </cell>
          <cell r="Q966">
            <v>4</v>
          </cell>
          <cell r="R966">
            <v>5</v>
          </cell>
          <cell r="S966">
            <v>6</v>
          </cell>
          <cell r="T966">
            <v>7</v>
          </cell>
          <cell r="V966" t="str">
            <v>setov</v>
          </cell>
        </row>
        <row r="967">
          <cell r="A967" t="str">
            <v>D3</v>
          </cell>
          <cell r="E967" t="str">
            <v>Stôl:</v>
          </cell>
          <cell r="F967" t="str">
            <v xml:space="preserve"> </v>
          </cell>
          <cell r="I967" t="str">
            <v>STRAKOVÁ JANKA</v>
          </cell>
          <cell r="N967">
            <v>11</v>
          </cell>
          <cell r="O967">
            <v>11</v>
          </cell>
          <cell r="P967">
            <v>11</v>
          </cell>
          <cell r="V967">
            <v>3</v>
          </cell>
        </row>
        <row r="969">
          <cell r="E969" t="str">
            <v>Dátum:</v>
          </cell>
          <cell r="F969">
            <v>43211</v>
          </cell>
        </row>
        <row r="970">
          <cell r="A970" t="str">
            <v>D4</v>
          </cell>
          <cell r="E970" t="str">
            <v>Čas:</v>
          </cell>
          <cell r="I970" t="str">
            <v>POMŠÁROVÁ KATARÍNA</v>
          </cell>
          <cell r="N970">
            <v>7</v>
          </cell>
          <cell r="O970">
            <v>3</v>
          </cell>
          <cell r="P970">
            <v>3</v>
          </cell>
          <cell r="V970">
            <v>0</v>
          </cell>
        </row>
        <row r="972">
          <cell r="E972" t="str">
            <v>Kategória :</v>
          </cell>
          <cell r="F972" t="str">
            <v>MŽ</v>
          </cell>
        </row>
        <row r="973">
          <cell r="I973" t="str">
            <v>Rozhodca</v>
          </cell>
          <cell r="P973" t="str">
            <v>Víťaz</v>
          </cell>
        </row>
        <row r="974">
          <cell r="E974" t="str">
            <v>Skupina :</v>
          </cell>
          <cell r="F974" t="str">
            <v>D</v>
          </cell>
          <cell r="I974" t="str">
            <v/>
          </cell>
          <cell r="N974" t="str">
            <v>STRAKOVÁ JANKA</v>
          </cell>
        </row>
        <row r="976">
          <cell r="E976" t="str">
            <v>Zápas:</v>
          </cell>
          <cell r="F976" t="str">
            <v xml:space="preserve"> 3-4</v>
          </cell>
        </row>
        <row r="977">
          <cell r="H977" t="str">
            <v>Udelené karty - priestupok</v>
          </cell>
        </row>
        <row r="979">
          <cell r="I979" t="str">
            <v>STRAKOVÁ JANKA</v>
          </cell>
          <cell r="P979" t="str">
            <v>POMŠÁROVÁ KATARÍNA</v>
          </cell>
        </row>
        <row r="980">
          <cell r="H980" t="str">
            <v>Ž</v>
          </cell>
          <cell r="O980" t="str">
            <v>Ž</v>
          </cell>
        </row>
        <row r="981">
          <cell r="H981" t="str">
            <v>ŽČ</v>
          </cell>
          <cell r="O981" t="str">
            <v>ŽČ</v>
          </cell>
        </row>
        <row r="982">
          <cell r="H982" t="str">
            <v>ŽČ</v>
          </cell>
          <cell r="O982" t="str">
            <v>ŽČ</v>
          </cell>
        </row>
        <row r="985">
          <cell r="A985" t="str">
            <v>E 3-4</v>
          </cell>
          <cell r="E985" t="str">
            <v xml:space="preserve">zápas č. </v>
          </cell>
          <cell r="F985">
            <v>50</v>
          </cell>
          <cell r="H985" t="str">
            <v>Servis</v>
          </cell>
          <cell r="V985" t="str">
            <v>pomer</v>
          </cell>
          <cell r="Z985">
            <v>0</v>
          </cell>
          <cell r="AA985">
            <v>3</v>
          </cell>
        </row>
        <row r="986">
          <cell r="G986" t="str">
            <v>Time out</v>
          </cell>
          <cell r="H986" t="str">
            <v>Príjem</v>
          </cell>
          <cell r="N986">
            <v>1</v>
          </cell>
          <cell r="O986">
            <v>2</v>
          </cell>
          <cell r="P986">
            <v>3</v>
          </cell>
          <cell r="Q986">
            <v>4</v>
          </cell>
          <cell r="R986">
            <v>5</v>
          </cell>
          <cell r="S986">
            <v>6</v>
          </cell>
          <cell r="T986">
            <v>7</v>
          </cell>
          <cell r="V986" t="str">
            <v>setov</v>
          </cell>
        </row>
        <row r="987">
          <cell r="A987" t="str">
            <v>E3</v>
          </cell>
          <cell r="E987" t="str">
            <v>Stôl:</v>
          </cell>
          <cell r="F987" t="str">
            <v xml:space="preserve"> </v>
          </cell>
          <cell r="I987" t="str">
            <v>ČERMÁKOVÁ IVANA</v>
          </cell>
          <cell r="N987">
            <v>1</v>
          </cell>
          <cell r="O987">
            <v>4</v>
          </cell>
          <cell r="P987">
            <v>10</v>
          </cell>
          <cell r="V987">
            <v>0</v>
          </cell>
        </row>
        <row r="989">
          <cell r="E989" t="str">
            <v>Dátum:</v>
          </cell>
          <cell r="F989">
            <v>43211</v>
          </cell>
        </row>
        <row r="990">
          <cell r="A990" t="str">
            <v>E4</v>
          </cell>
          <cell r="E990" t="str">
            <v>Čas:</v>
          </cell>
          <cell r="I990" t="str">
            <v>POKORNÁ KAROLÍNA</v>
          </cell>
          <cell r="N990">
            <v>11</v>
          </cell>
          <cell r="O990">
            <v>11</v>
          </cell>
          <cell r="P990">
            <v>12</v>
          </cell>
          <cell r="V990">
            <v>3</v>
          </cell>
        </row>
        <row r="992">
          <cell r="E992" t="str">
            <v>Kategória :</v>
          </cell>
          <cell r="F992" t="str">
            <v>MŽ</v>
          </cell>
        </row>
        <row r="993">
          <cell r="I993" t="str">
            <v>Rozhodca</v>
          </cell>
          <cell r="P993" t="str">
            <v>Víťaz</v>
          </cell>
        </row>
        <row r="994">
          <cell r="E994" t="str">
            <v>Skupina :</v>
          </cell>
          <cell r="F994" t="str">
            <v>E</v>
          </cell>
          <cell r="I994" t="str">
            <v/>
          </cell>
          <cell r="N994" t="str">
            <v>POKORNÁ KAROLÍNA</v>
          </cell>
        </row>
        <row r="996">
          <cell r="E996" t="str">
            <v>Zápas:</v>
          </cell>
          <cell r="F996" t="str">
            <v xml:space="preserve"> 3-4</v>
          </cell>
        </row>
        <row r="997">
          <cell r="H997" t="str">
            <v>Udelené karty - priestupok</v>
          </cell>
        </row>
        <row r="999">
          <cell r="I999" t="str">
            <v>ČERMÁKOVÁ IVANA</v>
          </cell>
          <cell r="P999" t="str">
            <v>POKORNÁ KAROLÍNA</v>
          </cell>
        </row>
        <row r="1000">
          <cell r="H1000" t="str">
            <v>Ž</v>
          </cell>
          <cell r="O1000" t="str">
            <v>Ž</v>
          </cell>
        </row>
        <row r="1001">
          <cell r="H1001" t="str">
            <v>ŽČ</v>
          </cell>
          <cell r="O1001" t="str">
            <v>ŽČ</v>
          </cell>
        </row>
        <row r="1002">
          <cell r="H1002" t="str">
            <v>ŽČ</v>
          </cell>
          <cell r="O1002" t="str">
            <v>ŽČ</v>
          </cell>
        </row>
        <row r="1005">
          <cell r="A1005" t="str">
            <v>F 3-4</v>
          </cell>
          <cell r="E1005" t="str">
            <v xml:space="preserve">zápas č. </v>
          </cell>
          <cell r="F1005">
            <v>51</v>
          </cell>
          <cell r="H1005" t="str">
            <v>Servis</v>
          </cell>
          <cell r="V1005" t="str">
            <v>pomer</v>
          </cell>
          <cell r="Z1005">
            <v>3</v>
          </cell>
          <cell r="AA1005">
            <v>0</v>
          </cell>
        </row>
        <row r="1006">
          <cell r="G1006" t="str">
            <v>Time out</v>
          </cell>
          <cell r="H1006" t="str">
            <v>Príjem</v>
          </cell>
          <cell r="N1006">
            <v>1</v>
          </cell>
          <cell r="O1006">
            <v>2</v>
          </cell>
          <cell r="P1006">
            <v>3</v>
          </cell>
          <cell r="Q1006">
            <v>4</v>
          </cell>
          <cell r="R1006">
            <v>5</v>
          </cell>
          <cell r="S1006">
            <v>6</v>
          </cell>
          <cell r="T1006">
            <v>7</v>
          </cell>
          <cell r="V1006" t="str">
            <v>setov</v>
          </cell>
        </row>
        <row r="1007">
          <cell r="A1007" t="str">
            <v>F3</v>
          </cell>
          <cell r="E1007" t="str">
            <v>Stôl:</v>
          </cell>
          <cell r="F1007" t="str">
            <v xml:space="preserve"> </v>
          </cell>
          <cell r="I1007" t="str">
            <v>KUBJATKOVÁ ALICA</v>
          </cell>
          <cell r="N1007">
            <v>11</v>
          </cell>
          <cell r="O1007">
            <v>11</v>
          </cell>
          <cell r="P1007">
            <v>11</v>
          </cell>
          <cell r="V1007">
            <v>3</v>
          </cell>
        </row>
        <row r="1009">
          <cell r="E1009" t="str">
            <v>Dátum:</v>
          </cell>
          <cell r="F1009">
            <v>43211</v>
          </cell>
        </row>
        <row r="1010">
          <cell r="A1010" t="str">
            <v>F4</v>
          </cell>
          <cell r="E1010" t="str">
            <v>Čas:</v>
          </cell>
          <cell r="I1010" t="str">
            <v>GARČÁKOVÁ KAROLÍNA</v>
          </cell>
          <cell r="N1010">
            <v>4</v>
          </cell>
          <cell r="O1010">
            <v>1</v>
          </cell>
          <cell r="P1010">
            <v>1</v>
          </cell>
          <cell r="V1010">
            <v>0</v>
          </cell>
        </row>
        <row r="1012">
          <cell r="E1012" t="str">
            <v>Kategória :</v>
          </cell>
          <cell r="F1012" t="str">
            <v>MŽ</v>
          </cell>
        </row>
        <row r="1013">
          <cell r="I1013" t="str">
            <v>Rozhodca</v>
          </cell>
          <cell r="P1013" t="str">
            <v>Víťaz</v>
          </cell>
        </row>
        <row r="1014">
          <cell r="E1014" t="str">
            <v>Skupina :</v>
          </cell>
          <cell r="F1014" t="str">
            <v>F</v>
          </cell>
          <cell r="I1014" t="str">
            <v/>
          </cell>
          <cell r="N1014" t="str">
            <v>KUBJATKOVÁ ALICA</v>
          </cell>
        </row>
        <row r="1016">
          <cell r="E1016" t="str">
            <v>Zápas:</v>
          </cell>
          <cell r="F1016" t="str">
            <v xml:space="preserve"> 3-4</v>
          </cell>
        </row>
        <row r="1017">
          <cell r="H1017" t="str">
            <v>Udelené karty - priestupok</v>
          </cell>
        </row>
        <row r="1019">
          <cell r="I1019" t="str">
            <v>KUBJATKOVÁ ALICA</v>
          </cell>
          <cell r="P1019" t="str">
            <v>GARČÁKOVÁ KAROLÍNA</v>
          </cell>
        </row>
        <row r="1020">
          <cell r="H1020" t="str">
            <v>Ž</v>
          </cell>
          <cell r="O1020" t="str">
            <v>Ž</v>
          </cell>
        </row>
        <row r="1021">
          <cell r="H1021" t="str">
            <v>ŽČ</v>
          </cell>
          <cell r="O1021" t="str">
            <v>ŽČ</v>
          </cell>
        </row>
        <row r="1022">
          <cell r="H1022" t="str">
            <v>ŽČ</v>
          </cell>
          <cell r="O1022" t="str">
            <v>ŽČ</v>
          </cell>
        </row>
        <row r="1025">
          <cell r="A1025" t="str">
            <v>G 3-4</v>
          </cell>
          <cell r="E1025" t="str">
            <v xml:space="preserve">zápas č. </v>
          </cell>
          <cell r="F1025">
            <v>52</v>
          </cell>
          <cell r="H1025" t="str">
            <v>Servis</v>
          </cell>
          <cell r="V1025" t="str">
            <v>pomer</v>
          </cell>
          <cell r="Z1025">
            <v>3</v>
          </cell>
          <cell r="AA1025">
            <v>1</v>
          </cell>
        </row>
        <row r="1026">
          <cell r="G1026" t="str">
            <v>Time out</v>
          </cell>
          <cell r="H1026" t="str">
            <v>Príjem</v>
          </cell>
          <cell r="N1026">
            <v>1</v>
          </cell>
          <cell r="O1026">
            <v>2</v>
          </cell>
          <cell r="P1026">
            <v>3</v>
          </cell>
          <cell r="Q1026">
            <v>4</v>
          </cell>
          <cell r="R1026">
            <v>5</v>
          </cell>
          <cell r="S1026">
            <v>6</v>
          </cell>
          <cell r="T1026">
            <v>7</v>
          </cell>
          <cell r="V1026" t="str">
            <v>setov</v>
          </cell>
        </row>
        <row r="1027">
          <cell r="A1027" t="str">
            <v>G3</v>
          </cell>
          <cell r="E1027" t="str">
            <v>Stôl:</v>
          </cell>
          <cell r="F1027" t="str">
            <v xml:space="preserve"> </v>
          </cell>
          <cell r="I1027" t="str">
            <v>SABOLOVÁ LAURA</v>
          </cell>
          <cell r="N1027">
            <v>11</v>
          </cell>
          <cell r="O1027">
            <v>8</v>
          </cell>
          <cell r="P1027">
            <v>11</v>
          </cell>
          <cell r="Q1027">
            <v>11</v>
          </cell>
          <cell r="V1027">
            <v>3</v>
          </cell>
        </row>
        <row r="1029">
          <cell r="E1029" t="str">
            <v>Dátum:</v>
          </cell>
          <cell r="F1029">
            <v>43211</v>
          </cell>
        </row>
        <row r="1030">
          <cell r="A1030" t="str">
            <v>G4</v>
          </cell>
          <cell r="E1030" t="str">
            <v>Čas:</v>
          </cell>
          <cell r="I1030" t="str">
            <v>FERENČÍKOVÁ SABÍNA</v>
          </cell>
          <cell r="N1030">
            <v>7</v>
          </cell>
          <cell r="O1030">
            <v>11</v>
          </cell>
          <cell r="P1030">
            <v>4</v>
          </cell>
          <cell r="Q1030">
            <v>7</v>
          </cell>
          <cell r="V1030">
            <v>1</v>
          </cell>
        </row>
        <row r="1032">
          <cell r="E1032" t="str">
            <v>Kategória :</v>
          </cell>
          <cell r="F1032" t="str">
            <v>MŽ</v>
          </cell>
        </row>
        <row r="1033">
          <cell r="I1033" t="str">
            <v>Rozhodca</v>
          </cell>
          <cell r="P1033" t="str">
            <v>Víťaz</v>
          </cell>
        </row>
        <row r="1034">
          <cell r="E1034" t="str">
            <v>Skupina :</v>
          </cell>
          <cell r="F1034" t="str">
            <v>G</v>
          </cell>
          <cell r="I1034" t="str">
            <v/>
          </cell>
          <cell r="N1034" t="str">
            <v>SABOLOVÁ LAURA</v>
          </cell>
        </row>
        <row r="1036">
          <cell r="E1036" t="str">
            <v>Zápas:</v>
          </cell>
          <cell r="F1036" t="str">
            <v xml:space="preserve"> 3-4</v>
          </cell>
        </row>
        <row r="1037">
          <cell r="H1037" t="str">
            <v>Udelené karty - priestupok</v>
          </cell>
        </row>
        <row r="1039">
          <cell r="I1039" t="str">
            <v>SABOLOVÁ LAURA</v>
          </cell>
          <cell r="P1039" t="str">
            <v>FERENČÍKOVÁ SABÍNA</v>
          </cell>
        </row>
        <row r="1040">
          <cell r="H1040" t="str">
            <v>Ž</v>
          </cell>
          <cell r="O1040" t="str">
            <v>Ž</v>
          </cell>
        </row>
        <row r="1041">
          <cell r="H1041" t="str">
            <v>ŽČ</v>
          </cell>
          <cell r="O1041" t="str">
            <v>ŽČ</v>
          </cell>
        </row>
        <row r="1042">
          <cell r="H1042" t="str">
            <v>ŽČ</v>
          </cell>
          <cell r="O1042" t="str">
            <v>ŽČ</v>
          </cell>
        </row>
        <row r="1045">
          <cell r="A1045" t="str">
            <v>H 3-4</v>
          </cell>
          <cell r="E1045" t="str">
            <v xml:space="preserve">zápas č. </v>
          </cell>
          <cell r="F1045">
            <v>53</v>
          </cell>
          <cell r="H1045" t="str">
            <v>Servis</v>
          </cell>
          <cell r="V1045" t="str">
            <v>pomer</v>
          </cell>
          <cell r="Z1045">
            <v>0</v>
          </cell>
          <cell r="AA1045">
            <v>3</v>
          </cell>
        </row>
        <row r="1046">
          <cell r="G1046" t="str">
            <v>Time out</v>
          </cell>
          <cell r="H1046" t="str">
            <v>Príjem</v>
          </cell>
          <cell r="N1046">
            <v>1</v>
          </cell>
          <cell r="O1046">
            <v>2</v>
          </cell>
          <cell r="P1046">
            <v>3</v>
          </cell>
          <cell r="Q1046">
            <v>4</v>
          </cell>
          <cell r="R1046">
            <v>5</v>
          </cell>
          <cell r="S1046">
            <v>6</v>
          </cell>
          <cell r="T1046">
            <v>7</v>
          </cell>
          <cell r="V1046" t="str">
            <v>setov</v>
          </cell>
        </row>
        <row r="1047">
          <cell r="A1047" t="str">
            <v>H3</v>
          </cell>
          <cell r="E1047" t="str">
            <v>Stôl:</v>
          </cell>
          <cell r="F1047" t="str">
            <v xml:space="preserve"> </v>
          </cell>
          <cell r="I1047" t="str">
            <v>KOVÁČOVÁ LENKA</v>
          </cell>
          <cell r="N1047">
            <v>4</v>
          </cell>
          <cell r="O1047">
            <v>6</v>
          </cell>
          <cell r="P1047">
            <v>9</v>
          </cell>
          <cell r="V1047">
            <v>0</v>
          </cell>
        </row>
        <row r="1049">
          <cell r="E1049" t="str">
            <v>Dátum:</v>
          </cell>
          <cell r="F1049">
            <v>43211</v>
          </cell>
        </row>
        <row r="1050">
          <cell r="A1050" t="str">
            <v>H4</v>
          </cell>
          <cell r="E1050" t="str">
            <v>Čas:</v>
          </cell>
          <cell r="I1050" t="str">
            <v>DIKOVÁ BIANKA</v>
          </cell>
          <cell r="N1050">
            <v>11</v>
          </cell>
          <cell r="O1050">
            <v>11</v>
          </cell>
          <cell r="P1050">
            <v>11</v>
          </cell>
          <cell r="V1050">
            <v>3</v>
          </cell>
        </row>
        <row r="1052">
          <cell r="E1052" t="str">
            <v>Kategória :</v>
          </cell>
          <cell r="F1052" t="str">
            <v>MŽ</v>
          </cell>
        </row>
        <row r="1053">
          <cell r="I1053" t="str">
            <v>Rozhodca</v>
          </cell>
          <cell r="P1053" t="str">
            <v>Víťaz</v>
          </cell>
        </row>
        <row r="1054">
          <cell r="E1054" t="str">
            <v>Skupina :</v>
          </cell>
          <cell r="F1054" t="str">
            <v>H</v>
          </cell>
          <cell r="I1054" t="str">
            <v/>
          </cell>
          <cell r="N1054" t="str">
            <v>DIKOVÁ BIANKA</v>
          </cell>
        </row>
        <row r="1056">
          <cell r="E1056" t="str">
            <v>Zápas:</v>
          </cell>
          <cell r="F1056" t="str">
            <v xml:space="preserve"> 3-4</v>
          </cell>
        </row>
        <row r="1057">
          <cell r="H1057" t="str">
            <v>Udelené karty - priestupok</v>
          </cell>
        </row>
        <row r="1059">
          <cell r="I1059" t="str">
            <v>KOVÁČOVÁ LENKA</v>
          </cell>
          <cell r="P1059" t="str">
            <v>DIKOVÁ BIANKA</v>
          </cell>
        </row>
        <row r="1060">
          <cell r="H1060" t="str">
            <v>Ž</v>
          </cell>
          <cell r="O1060" t="str">
            <v>Ž</v>
          </cell>
        </row>
        <row r="1061">
          <cell r="H1061" t="str">
            <v>ŽČ</v>
          </cell>
          <cell r="O1061" t="str">
            <v>ŽČ</v>
          </cell>
        </row>
        <row r="1062">
          <cell r="H1062" t="str">
            <v>ŽČ</v>
          </cell>
          <cell r="O1062" t="str">
            <v>ŽČ</v>
          </cell>
        </row>
        <row r="1065">
          <cell r="A1065" t="str">
            <v>I 3-4</v>
          </cell>
          <cell r="E1065" t="str">
            <v xml:space="preserve">zápas č. </v>
          </cell>
          <cell r="F1065">
            <v>54</v>
          </cell>
          <cell r="H1065" t="str">
            <v>Servis</v>
          </cell>
          <cell r="V1065" t="str">
            <v>pomer</v>
          </cell>
          <cell r="Z1065">
            <v>3</v>
          </cell>
          <cell r="AA1065">
            <v>0</v>
          </cell>
        </row>
        <row r="1066">
          <cell r="G1066" t="str">
            <v>Time out</v>
          </cell>
          <cell r="H1066" t="str">
            <v>Príjem</v>
          </cell>
          <cell r="N1066">
            <v>1</v>
          </cell>
          <cell r="O1066">
            <v>2</v>
          </cell>
          <cell r="P1066">
            <v>3</v>
          </cell>
          <cell r="Q1066">
            <v>4</v>
          </cell>
          <cell r="R1066">
            <v>5</v>
          </cell>
          <cell r="S1066">
            <v>6</v>
          </cell>
          <cell r="T1066">
            <v>7</v>
          </cell>
          <cell r="V1066" t="str">
            <v>setov</v>
          </cell>
        </row>
        <row r="1067">
          <cell r="A1067" t="str">
            <v>I3</v>
          </cell>
          <cell r="E1067" t="str">
            <v>Stôl:</v>
          </cell>
          <cell r="F1067" t="str">
            <v xml:space="preserve"> </v>
          </cell>
          <cell r="I1067" t="str">
            <v>BOHÁČOVÁ SABÍNA</v>
          </cell>
          <cell r="N1067">
            <v>11</v>
          </cell>
          <cell r="O1067">
            <v>11</v>
          </cell>
          <cell r="P1067">
            <v>11</v>
          </cell>
          <cell r="V1067">
            <v>3</v>
          </cell>
        </row>
        <row r="1069">
          <cell r="E1069" t="str">
            <v>Dátum:</v>
          </cell>
          <cell r="F1069">
            <v>43211</v>
          </cell>
        </row>
        <row r="1070">
          <cell r="A1070" t="str">
            <v>I4</v>
          </cell>
          <cell r="E1070" t="str">
            <v>Čas:</v>
          </cell>
          <cell r="I1070" t="str">
            <v>NAGYOVÁ LINDA</v>
          </cell>
          <cell r="N1070">
            <v>2</v>
          </cell>
          <cell r="O1070">
            <v>4</v>
          </cell>
          <cell r="P1070">
            <v>5</v>
          </cell>
          <cell r="V1070">
            <v>0</v>
          </cell>
        </row>
        <row r="1072">
          <cell r="E1072" t="str">
            <v>Kategória :</v>
          </cell>
          <cell r="F1072" t="str">
            <v>MŽ</v>
          </cell>
        </row>
        <row r="1073">
          <cell r="I1073" t="str">
            <v>Rozhodca</v>
          </cell>
          <cell r="P1073" t="str">
            <v>Víťaz</v>
          </cell>
        </row>
        <row r="1074">
          <cell r="E1074" t="str">
            <v>Skupina :</v>
          </cell>
          <cell r="F1074" t="str">
            <v>I</v>
          </cell>
          <cell r="I1074" t="str">
            <v/>
          </cell>
          <cell r="N1074" t="str">
            <v>BOHÁČOVÁ SABÍNA</v>
          </cell>
        </row>
        <row r="1076">
          <cell r="E1076" t="str">
            <v>Zápas:</v>
          </cell>
          <cell r="F1076" t="str">
            <v xml:space="preserve"> 3-4</v>
          </cell>
        </row>
        <row r="1077">
          <cell r="H1077" t="str">
            <v>Udelené karty - priestupok</v>
          </cell>
        </row>
        <row r="1079">
          <cell r="I1079" t="str">
            <v>BOHÁČOVÁ SABÍNA</v>
          </cell>
          <cell r="P1079" t="str">
            <v>NAGYOVÁ LINDA</v>
          </cell>
        </row>
        <row r="1080">
          <cell r="H1080" t="str">
            <v>Ž</v>
          </cell>
          <cell r="O1080" t="str">
            <v>Ž</v>
          </cell>
        </row>
        <row r="1081">
          <cell r="H1081" t="str">
            <v>ŽČ</v>
          </cell>
          <cell r="O1081" t="str">
            <v>ŽČ</v>
          </cell>
        </row>
        <row r="1082">
          <cell r="H1082" t="str">
            <v>ŽČ</v>
          </cell>
          <cell r="O1082" t="str">
            <v>ŽČ</v>
          </cell>
        </row>
        <row r="1085">
          <cell r="A1085" t="str">
            <v>J 1-4</v>
          </cell>
          <cell r="E1085" t="str">
            <v xml:space="preserve">zápas č. </v>
          </cell>
          <cell r="F1085">
            <v>55</v>
          </cell>
          <cell r="H1085" t="str">
            <v>Servis</v>
          </cell>
          <cell r="V1085" t="str">
            <v>pomer</v>
          </cell>
          <cell r="Z1085">
            <v>3</v>
          </cell>
          <cell r="AA1085">
            <v>0</v>
          </cell>
        </row>
        <row r="1086">
          <cell r="G1086" t="str">
            <v>Time out</v>
          </cell>
          <cell r="H1086" t="str">
            <v>Príjem</v>
          </cell>
          <cell r="N1086">
            <v>1</v>
          </cell>
          <cell r="O1086">
            <v>2</v>
          </cell>
          <cell r="P1086">
            <v>3</v>
          </cell>
          <cell r="Q1086">
            <v>4</v>
          </cell>
          <cell r="R1086">
            <v>5</v>
          </cell>
          <cell r="S1086">
            <v>6</v>
          </cell>
          <cell r="T1086">
            <v>7</v>
          </cell>
          <cell r="V1086" t="str">
            <v>setov</v>
          </cell>
        </row>
        <row r="1087">
          <cell r="A1087" t="str">
            <v>J1</v>
          </cell>
          <cell r="E1087" t="str">
            <v>Stôl:</v>
          </cell>
          <cell r="F1087" t="str">
            <v xml:space="preserve"> </v>
          </cell>
          <cell r="I1087" t="str">
            <v>BITÓOVÁ MICHAELA</v>
          </cell>
          <cell r="N1087">
            <v>11</v>
          </cell>
          <cell r="O1087">
            <v>11</v>
          </cell>
          <cell r="P1087">
            <v>11</v>
          </cell>
          <cell r="V1087">
            <v>3</v>
          </cell>
        </row>
        <row r="1089">
          <cell r="E1089" t="str">
            <v>Dátum:</v>
          </cell>
          <cell r="F1089">
            <v>43211</v>
          </cell>
        </row>
        <row r="1090">
          <cell r="A1090" t="str">
            <v>J4</v>
          </cell>
          <cell r="E1090" t="str">
            <v>Čas:</v>
          </cell>
          <cell r="I1090" t="str">
            <v>HAVIERNIKOVÁ LINDA</v>
          </cell>
          <cell r="N1090">
            <v>5</v>
          </cell>
          <cell r="O1090">
            <v>4</v>
          </cell>
          <cell r="P1090">
            <v>3</v>
          </cell>
          <cell r="V1090">
            <v>0</v>
          </cell>
        </row>
        <row r="1092">
          <cell r="E1092" t="str">
            <v>Kategória :</v>
          </cell>
          <cell r="F1092" t="str">
            <v>MŽ</v>
          </cell>
        </row>
        <row r="1093">
          <cell r="I1093" t="str">
            <v>Rozhodca</v>
          </cell>
          <cell r="P1093" t="str">
            <v>Víťaz</v>
          </cell>
        </row>
        <row r="1094">
          <cell r="E1094" t="str">
            <v>Skupina :</v>
          </cell>
          <cell r="F1094" t="str">
            <v>J</v>
          </cell>
          <cell r="I1094" t="str">
            <v/>
          </cell>
          <cell r="N1094" t="str">
            <v>BITÓOVÁ MICHAELA</v>
          </cell>
        </row>
        <row r="1096">
          <cell r="E1096" t="str">
            <v>Zápas:</v>
          </cell>
          <cell r="F1096" t="str">
            <v xml:space="preserve"> 1-4</v>
          </cell>
        </row>
        <row r="1097">
          <cell r="H1097" t="str">
            <v>Udelené karty - priestupok</v>
          </cell>
        </row>
        <row r="1099">
          <cell r="I1099" t="str">
            <v>BITÓOVÁ MICHAELA</v>
          </cell>
          <cell r="P1099" t="str">
            <v>HAVIERNIKOVÁ LINDA</v>
          </cell>
        </row>
        <row r="1100">
          <cell r="H1100" t="str">
            <v>Ž</v>
          </cell>
          <cell r="O1100" t="str">
            <v>Ž</v>
          </cell>
        </row>
        <row r="1101">
          <cell r="H1101" t="str">
            <v>ŽČ</v>
          </cell>
          <cell r="O1101" t="str">
            <v>ŽČ</v>
          </cell>
        </row>
        <row r="1102">
          <cell r="H1102" t="str">
            <v>ŽČ</v>
          </cell>
          <cell r="O1102" t="str">
            <v>ŽČ</v>
          </cell>
        </row>
        <row r="1105">
          <cell r="A1105" t="str">
            <v>K 1-4</v>
          </cell>
          <cell r="E1105" t="str">
            <v xml:space="preserve">zápas č. </v>
          </cell>
          <cell r="F1105">
            <v>56</v>
          </cell>
          <cell r="H1105" t="str">
            <v>Servis</v>
          </cell>
          <cell r="V1105" t="str">
            <v>pomer</v>
          </cell>
          <cell r="Z1105">
            <v>3</v>
          </cell>
          <cell r="AA1105">
            <v>0</v>
          </cell>
        </row>
        <row r="1106">
          <cell r="G1106" t="str">
            <v>Time out</v>
          </cell>
          <cell r="H1106" t="str">
            <v>Príjem</v>
          </cell>
          <cell r="N1106">
            <v>1</v>
          </cell>
          <cell r="O1106">
            <v>2</v>
          </cell>
          <cell r="P1106">
            <v>3</v>
          </cell>
          <cell r="Q1106">
            <v>4</v>
          </cell>
          <cell r="R1106">
            <v>5</v>
          </cell>
          <cell r="S1106">
            <v>6</v>
          </cell>
          <cell r="T1106">
            <v>7</v>
          </cell>
          <cell r="V1106" t="str">
            <v>setov</v>
          </cell>
        </row>
        <row r="1107">
          <cell r="A1107" t="str">
            <v>K1</v>
          </cell>
          <cell r="E1107" t="str">
            <v>Stôl:</v>
          </cell>
          <cell r="F1107" t="str">
            <v xml:space="preserve"> </v>
          </cell>
          <cell r="I1107" t="str">
            <v>IGAZOVÁ MARTINA</v>
          </cell>
          <cell r="N1107">
            <v>11</v>
          </cell>
          <cell r="O1107">
            <v>11</v>
          </cell>
          <cell r="P1107">
            <v>11</v>
          </cell>
          <cell r="V1107">
            <v>3</v>
          </cell>
        </row>
        <row r="1109">
          <cell r="E1109" t="str">
            <v>Dátum:</v>
          </cell>
          <cell r="F1109">
            <v>43211</v>
          </cell>
        </row>
        <row r="1110">
          <cell r="A1110" t="str">
            <v>K4</v>
          </cell>
          <cell r="E1110" t="str">
            <v>Čas:</v>
          </cell>
          <cell r="I1110" t="str">
            <v>SZABOVÁ LAURA</v>
          </cell>
          <cell r="N1110">
            <v>4</v>
          </cell>
          <cell r="O1110">
            <v>4</v>
          </cell>
          <cell r="P1110">
            <v>2</v>
          </cell>
          <cell r="V1110">
            <v>0</v>
          </cell>
        </row>
        <row r="1112">
          <cell r="E1112" t="str">
            <v>Kategória :</v>
          </cell>
          <cell r="F1112" t="str">
            <v>MŽ</v>
          </cell>
        </row>
        <row r="1113">
          <cell r="I1113" t="str">
            <v>Rozhodca</v>
          </cell>
          <cell r="P1113" t="str">
            <v>Víťaz</v>
          </cell>
        </row>
        <row r="1114">
          <cell r="E1114" t="str">
            <v>Skupina :</v>
          </cell>
          <cell r="F1114" t="str">
            <v>K</v>
          </cell>
          <cell r="I1114" t="str">
            <v/>
          </cell>
          <cell r="N1114" t="str">
            <v>IGAZOVÁ MARTINA</v>
          </cell>
        </row>
        <row r="1116">
          <cell r="E1116" t="str">
            <v>Zápas:</v>
          </cell>
          <cell r="F1116" t="str">
            <v xml:space="preserve"> 1-4</v>
          </cell>
        </row>
        <row r="1117">
          <cell r="H1117" t="str">
            <v>Udelené karty - priestupok</v>
          </cell>
        </row>
        <row r="1119">
          <cell r="I1119" t="str">
            <v>IGAZOVÁ MARTINA</v>
          </cell>
          <cell r="P1119" t="str">
            <v>SZABOVÁ LAURA</v>
          </cell>
        </row>
        <row r="1120">
          <cell r="H1120" t="str">
            <v>Ž</v>
          </cell>
          <cell r="O1120" t="str">
            <v>Ž</v>
          </cell>
        </row>
        <row r="1121">
          <cell r="H1121" t="str">
            <v>ŽČ</v>
          </cell>
          <cell r="O1121" t="str">
            <v>ŽČ</v>
          </cell>
        </row>
        <row r="1122">
          <cell r="H1122" t="str">
            <v>ŽČ</v>
          </cell>
          <cell r="O1122" t="str">
            <v>ŽČ</v>
          </cell>
        </row>
        <row r="1125">
          <cell r="A1125" t="str">
            <v>L 1-4</v>
          </cell>
          <cell r="E1125" t="str">
            <v xml:space="preserve">zápas č. </v>
          </cell>
          <cell r="F1125">
            <v>57</v>
          </cell>
          <cell r="H1125" t="str">
            <v>Servis</v>
          </cell>
          <cell r="V1125" t="str">
            <v>pomer</v>
          </cell>
          <cell r="Z1125">
            <v>3</v>
          </cell>
          <cell r="AA1125">
            <v>0</v>
          </cell>
        </row>
        <row r="1126">
          <cell r="G1126" t="str">
            <v>Time out</v>
          </cell>
          <cell r="H1126" t="str">
            <v>Príjem</v>
          </cell>
          <cell r="N1126">
            <v>1</v>
          </cell>
          <cell r="O1126">
            <v>2</v>
          </cell>
          <cell r="P1126">
            <v>3</v>
          </cell>
          <cell r="Q1126">
            <v>4</v>
          </cell>
          <cell r="R1126">
            <v>5</v>
          </cell>
          <cell r="S1126">
            <v>6</v>
          </cell>
          <cell r="T1126">
            <v>7</v>
          </cell>
          <cell r="V1126" t="str">
            <v>setov</v>
          </cell>
        </row>
        <row r="1127">
          <cell r="A1127" t="str">
            <v>L1</v>
          </cell>
          <cell r="E1127" t="str">
            <v>Stôl:</v>
          </cell>
          <cell r="F1127" t="str">
            <v xml:space="preserve"> </v>
          </cell>
          <cell r="I1127" t="str">
            <v>DAROVCOVÁ NINA</v>
          </cell>
          <cell r="N1127">
            <v>11</v>
          </cell>
          <cell r="O1127">
            <v>11</v>
          </cell>
          <cell r="P1127">
            <v>11</v>
          </cell>
          <cell r="V1127">
            <v>3</v>
          </cell>
        </row>
        <row r="1129">
          <cell r="E1129" t="str">
            <v>Dátum:</v>
          </cell>
          <cell r="F1129">
            <v>43211</v>
          </cell>
        </row>
        <row r="1130">
          <cell r="A1130" t="str">
            <v>L4</v>
          </cell>
          <cell r="E1130" t="str">
            <v>Čas:</v>
          </cell>
          <cell r="I1130" t="str">
            <v>KOLESÁROVÁ DARINA</v>
          </cell>
          <cell r="N1130">
            <v>6</v>
          </cell>
          <cell r="O1130">
            <v>5</v>
          </cell>
          <cell r="P1130">
            <v>5</v>
          </cell>
          <cell r="V1130">
            <v>0</v>
          </cell>
        </row>
        <row r="1132">
          <cell r="E1132" t="str">
            <v>Kategória :</v>
          </cell>
          <cell r="F1132" t="str">
            <v>MŽ</v>
          </cell>
        </row>
        <row r="1133">
          <cell r="I1133" t="str">
            <v>Rozhodca</v>
          </cell>
          <cell r="P1133" t="str">
            <v>Víťaz</v>
          </cell>
        </row>
        <row r="1134">
          <cell r="E1134" t="str">
            <v>Skupina :</v>
          </cell>
          <cell r="F1134" t="str">
            <v>L</v>
          </cell>
          <cell r="I1134" t="str">
            <v/>
          </cell>
          <cell r="N1134" t="str">
            <v>DAROVCOVÁ NINA</v>
          </cell>
        </row>
        <row r="1136">
          <cell r="E1136" t="str">
            <v>Zápas:</v>
          </cell>
          <cell r="F1136" t="str">
            <v xml:space="preserve"> 1-4</v>
          </cell>
        </row>
        <row r="1137">
          <cell r="H1137" t="str">
            <v>Udelené karty - priestupok</v>
          </cell>
        </row>
        <row r="1139">
          <cell r="I1139" t="str">
            <v>DAROVCOVÁ NINA</v>
          </cell>
          <cell r="P1139" t="str">
            <v>KOLESÁROVÁ DARINA</v>
          </cell>
        </row>
        <row r="1140">
          <cell r="H1140" t="str">
            <v>Ž</v>
          </cell>
          <cell r="O1140" t="str">
            <v>Ž</v>
          </cell>
        </row>
        <row r="1141">
          <cell r="H1141" t="str">
            <v>ŽČ</v>
          </cell>
          <cell r="O1141" t="str">
            <v>ŽČ</v>
          </cell>
        </row>
        <row r="1142">
          <cell r="H1142" t="str">
            <v>ŽČ</v>
          </cell>
          <cell r="O1142" t="str">
            <v>ŽČ</v>
          </cell>
        </row>
        <row r="1145">
          <cell r="A1145" t="str">
            <v>J 2-5</v>
          </cell>
          <cell r="E1145" t="str">
            <v xml:space="preserve">zápas č. </v>
          </cell>
          <cell r="F1145">
            <v>58</v>
          </cell>
          <cell r="H1145" t="str">
            <v>Servis</v>
          </cell>
          <cell r="V1145" t="str">
            <v>pomer</v>
          </cell>
          <cell r="Z1145">
            <v>3</v>
          </cell>
          <cell r="AA1145">
            <v>0</v>
          </cell>
        </row>
        <row r="1146">
          <cell r="G1146" t="str">
            <v>Time out</v>
          </cell>
          <cell r="H1146" t="str">
            <v>Príjem</v>
          </cell>
          <cell r="N1146">
            <v>1</v>
          </cell>
          <cell r="O1146">
            <v>2</v>
          </cell>
          <cell r="P1146">
            <v>3</v>
          </cell>
          <cell r="Q1146">
            <v>4</v>
          </cell>
          <cell r="R1146">
            <v>5</v>
          </cell>
          <cell r="S1146">
            <v>6</v>
          </cell>
          <cell r="T1146">
            <v>7</v>
          </cell>
          <cell r="V1146" t="str">
            <v>setov</v>
          </cell>
        </row>
        <row r="1147">
          <cell r="A1147" t="str">
            <v>J2</v>
          </cell>
          <cell r="E1147" t="str">
            <v>Stôl:</v>
          </cell>
          <cell r="F1147" t="str">
            <v xml:space="preserve"> </v>
          </cell>
          <cell r="I1147" t="str">
            <v>FERENČÍKOVÁ SÁRA</v>
          </cell>
          <cell r="N1147">
            <v>11</v>
          </cell>
          <cell r="O1147">
            <v>11</v>
          </cell>
          <cell r="P1147">
            <v>11</v>
          </cell>
          <cell r="V1147">
            <v>3</v>
          </cell>
        </row>
        <row r="1149">
          <cell r="E1149" t="str">
            <v>Dátum:</v>
          </cell>
          <cell r="F1149">
            <v>43211</v>
          </cell>
        </row>
        <row r="1150">
          <cell r="A1150" t="str">
            <v>J5</v>
          </cell>
          <cell r="E1150" t="str">
            <v>Čas:</v>
          </cell>
          <cell r="I1150" t="str">
            <v>KUCHARÍKOVÁ VIKTÓRIA</v>
          </cell>
          <cell r="N1150">
            <v>4</v>
          </cell>
          <cell r="O1150">
            <v>2</v>
          </cell>
          <cell r="P1150">
            <v>2</v>
          </cell>
          <cell r="V1150">
            <v>0</v>
          </cell>
        </row>
        <row r="1152">
          <cell r="E1152" t="str">
            <v>Kategória :</v>
          </cell>
          <cell r="F1152" t="str">
            <v>MŽ</v>
          </cell>
        </row>
        <row r="1153">
          <cell r="I1153" t="str">
            <v>Rozhodca</v>
          </cell>
          <cell r="P1153" t="str">
            <v>Víťaz</v>
          </cell>
        </row>
        <row r="1154">
          <cell r="E1154" t="str">
            <v>Skupina :</v>
          </cell>
          <cell r="F1154" t="str">
            <v>J</v>
          </cell>
          <cell r="I1154" t="str">
            <v/>
          </cell>
          <cell r="N1154" t="str">
            <v>FERENČÍKOVÁ SÁRA</v>
          </cell>
        </row>
        <row r="1156">
          <cell r="E1156" t="str">
            <v>Zápas:</v>
          </cell>
          <cell r="F1156" t="str">
            <v xml:space="preserve"> 2-5</v>
          </cell>
        </row>
        <row r="1157">
          <cell r="H1157" t="str">
            <v>Udelené karty - priestupok</v>
          </cell>
        </row>
        <row r="1159">
          <cell r="I1159" t="str">
            <v>FERENČÍKOVÁ SÁRA</v>
          </cell>
          <cell r="P1159" t="str">
            <v>KUCHARÍKOVÁ VIKTÓRIA</v>
          </cell>
        </row>
        <row r="1160">
          <cell r="H1160" t="str">
            <v>Ž</v>
          </cell>
          <cell r="O1160" t="str">
            <v>Ž</v>
          </cell>
        </row>
        <row r="1161">
          <cell r="H1161" t="str">
            <v>ŽČ</v>
          </cell>
          <cell r="O1161" t="str">
            <v>ŽČ</v>
          </cell>
        </row>
        <row r="1162">
          <cell r="H1162" t="str">
            <v>ŽČ</v>
          </cell>
          <cell r="O1162" t="str">
            <v>ŽČ</v>
          </cell>
        </row>
        <row r="1165">
          <cell r="A1165" t="str">
            <v>K 2-5</v>
          </cell>
          <cell r="E1165" t="str">
            <v xml:space="preserve">zápas č. </v>
          </cell>
          <cell r="F1165">
            <v>59</v>
          </cell>
          <cell r="H1165" t="str">
            <v>Servis</v>
          </cell>
          <cell r="V1165" t="str">
            <v>pomer</v>
          </cell>
          <cell r="Z1165">
            <v>3</v>
          </cell>
          <cell r="AA1165">
            <v>0</v>
          </cell>
        </row>
        <row r="1166">
          <cell r="G1166" t="str">
            <v>Time out</v>
          </cell>
          <cell r="H1166" t="str">
            <v>Príjem</v>
          </cell>
          <cell r="N1166">
            <v>1</v>
          </cell>
          <cell r="O1166">
            <v>2</v>
          </cell>
          <cell r="P1166">
            <v>3</v>
          </cell>
          <cell r="Q1166">
            <v>4</v>
          </cell>
          <cell r="R1166">
            <v>5</v>
          </cell>
          <cell r="S1166">
            <v>6</v>
          </cell>
          <cell r="T1166">
            <v>7</v>
          </cell>
          <cell r="V1166" t="str">
            <v>setov</v>
          </cell>
        </row>
        <row r="1167">
          <cell r="A1167" t="str">
            <v>K2</v>
          </cell>
          <cell r="E1167" t="str">
            <v>Stôl:</v>
          </cell>
          <cell r="F1167" t="str">
            <v xml:space="preserve"> </v>
          </cell>
          <cell r="I1167" t="str">
            <v>ČULKOVÁ SIMONA</v>
          </cell>
          <cell r="N1167">
            <v>11</v>
          </cell>
          <cell r="O1167">
            <v>11</v>
          </cell>
          <cell r="P1167">
            <v>11</v>
          </cell>
          <cell r="V1167">
            <v>3</v>
          </cell>
        </row>
        <row r="1169">
          <cell r="E1169" t="str">
            <v>Dátum:</v>
          </cell>
          <cell r="F1169">
            <v>43211</v>
          </cell>
        </row>
        <row r="1170">
          <cell r="A1170" t="str">
            <v>K5</v>
          </cell>
          <cell r="E1170" t="str">
            <v>Čas:</v>
          </cell>
          <cell r="I1170" t="str">
            <v>LEE NINKA</v>
          </cell>
          <cell r="N1170">
            <v>2</v>
          </cell>
          <cell r="O1170">
            <v>1</v>
          </cell>
          <cell r="P1170">
            <v>4</v>
          </cell>
          <cell r="V1170">
            <v>0</v>
          </cell>
        </row>
        <row r="1172">
          <cell r="E1172" t="str">
            <v>Kategória :</v>
          </cell>
          <cell r="F1172" t="str">
            <v>MŽ</v>
          </cell>
        </row>
        <row r="1173">
          <cell r="I1173" t="str">
            <v>Rozhodca</v>
          </cell>
          <cell r="P1173" t="str">
            <v>Víťaz</v>
          </cell>
        </row>
        <row r="1174">
          <cell r="E1174" t="str">
            <v>Skupina :</v>
          </cell>
          <cell r="F1174" t="str">
            <v>K</v>
          </cell>
          <cell r="I1174" t="str">
            <v/>
          </cell>
          <cell r="N1174" t="str">
            <v>ČULKOVÁ SIMONA</v>
          </cell>
        </row>
        <row r="1176">
          <cell r="E1176" t="str">
            <v>Zápas:</v>
          </cell>
          <cell r="F1176" t="str">
            <v xml:space="preserve"> 2-5</v>
          </cell>
        </row>
        <row r="1177">
          <cell r="H1177" t="str">
            <v>Udelené karty - priestupok</v>
          </cell>
        </row>
        <row r="1179">
          <cell r="I1179" t="str">
            <v>ČULKOVÁ SIMONA</v>
          </cell>
          <cell r="P1179" t="str">
            <v>LEE NINKA</v>
          </cell>
        </row>
        <row r="1180">
          <cell r="H1180" t="str">
            <v>Ž</v>
          </cell>
          <cell r="O1180" t="str">
            <v>Ž</v>
          </cell>
        </row>
        <row r="1181">
          <cell r="H1181" t="str">
            <v>ŽČ</v>
          </cell>
          <cell r="O1181" t="str">
            <v>ŽČ</v>
          </cell>
        </row>
        <row r="1182">
          <cell r="H1182" t="str">
            <v>ŽČ</v>
          </cell>
          <cell r="O1182" t="str">
            <v>ŽČ</v>
          </cell>
        </row>
        <row r="1185">
          <cell r="A1185" t="str">
            <v>L 2-5</v>
          </cell>
          <cell r="E1185" t="str">
            <v xml:space="preserve">zápas č. </v>
          </cell>
          <cell r="F1185">
            <v>60</v>
          </cell>
          <cell r="H1185" t="str">
            <v>Servis</v>
          </cell>
          <cell r="V1185" t="str">
            <v>pomer</v>
          </cell>
          <cell r="Z1185">
            <v>3</v>
          </cell>
          <cell r="AA1185">
            <v>0</v>
          </cell>
        </row>
        <row r="1186">
          <cell r="G1186" t="str">
            <v>Time out</v>
          </cell>
          <cell r="H1186" t="str">
            <v>Príjem</v>
          </cell>
          <cell r="N1186">
            <v>1</v>
          </cell>
          <cell r="O1186">
            <v>2</v>
          </cell>
          <cell r="P1186">
            <v>3</v>
          </cell>
          <cell r="Q1186">
            <v>4</v>
          </cell>
          <cell r="R1186">
            <v>5</v>
          </cell>
          <cell r="S1186">
            <v>6</v>
          </cell>
          <cell r="T1186">
            <v>7</v>
          </cell>
          <cell r="V1186" t="str">
            <v>setov</v>
          </cell>
        </row>
        <row r="1187">
          <cell r="A1187" t="str">
            <v>L2</v>
          </cell>
          <cell r="E1187" t="str">
            <v>Stôl:</v>
          </cell>
          <cell r="F1187" t="str">
            <v xml:space="preserve"> </v>
          </cell>
          <cell r="I1187" t="str">
            <v>ĎUTMENTOVÁ KARIN</v>
          </cell>
          <cell r="N1187">
            <v>11</v>
          </cell>
          <cell r="O1187">
            <v>11</v>
          </cell>
          <cell r="P1187">
            <v>11</v>
          </cell>
          <cell r="V1187">
            <v>3</v>
          </cell>
        </row>
        <row r="1189">
          <cell r="E1189" t="str">
            <v>Dátum:</v>
          </cell>
          <cell r="F1189">
            <v>43211</v>
          </cell>
        </row>
        <row r="1190">
          <cell r="A1190" t="str">
            <v>L5</v>
          </cell>
          <cell r="E1190" t="str">
            <v>Čas:</v>
          </cell>
          <cell r="I1190" t="str">
            <v>SVETLÍKOVÁ SOFIA</v>
          </cell>
          <cell r="N1190">
            <v>9</v>
          </cell>
          <cell r="O1190">
            <v>5</v>
          </cell>
          <cell r="P1190">
            <v>6</v>
          </cell>
          <cell r="V1190">
            <v>0</v>
          </cell>
        </row>
        <row r="1192">
          <cell r="E1192" t="str">
            <v>Kategória :</v>
          </cell>
          <cell r="F1192" t="str">
            <v>MŽ</v>
          </cell>
        </row>
        <row r="1193">
          <cell r="I1193" t="str">
            <v>Rozhodca</v>
          </cell>
          <cell r="P1193" t="str">
            <v>Víťaz</v>
          </cell>
        </row>
        <row r="1194">
          <cell r="E1194" t="str">
            <v>Skupina :</v>
          </cell>
          <cell r="F1194" t="str">
            <v>L</v>
          </cell>
          <cell r="I1194" t="str">
            <v/>
          </cell>
          <cell r="N1194" t="str">
            <v>ĎUTMENTOVÁ KARIN</v>
          </cell>
        </row>
        <row r="1196">
          <cell r="E1196" t="str">
            <v>Zápas:</v>
          </cell>
          <cell r="F1196" t="str">
            <v xml:space="preserve"> 2-5</v>
          </cell>
        </row>
        <row r="1197">
          <cell r="H1197" t="str">
            <v>Udelené karty - priestupok</v>
          </cell>
        </row>
        <row r="1199">
          <cell r="I1199" t="str">
            <v>ĎUTMENTOVÁ KARIN</v>
          </cell>
          <cell r="P1199" t="str">
            <v>SVETLÍKOVÁ SOFIA</v>
          </cell>
        </row>
        <row r="1200">
          <cell r="H1200" t="str">
            <v>Ž</v>
          </cell>
          <cell r="O1200" t="str">
            <v>Ž</v>
          </cell>
        </row>
        <row r="1201">
          <cell r="H1201" t="str">
            <v>ŽČ</v>
          </cell>
          <cell r="O1201" t="str">
            <v>ŽČ</v>
          </cell>
        </row>
        <row r="1202">
          <cell r="H1202" t="str">
            <v>ŽČ</v>
          </cell>
          <cell r="O1202" t="str">
            <v>ŽČ</v>
          </cell>
        </row>
        <row r="1205">
          <cell r="A1205" t="str">
            <v>A 1-4</v>
          </cell>
          <cell r="E1205" t="str">
            <v xml:space="preserve">zápas č. </v>
          </cell>
          <cell r="F1205">
            <v>61</v>
          </cell>
          <cell r="H1205" t="str">
            <v>Servis</v>
          </cell>
          <cell r="V1205" t="str">
            <v>pomer</v>
          </cell>
          <cell r="Z1205">
            <v>3</v>
          </cell>
          <cell r="AA1205">
            <v>0</v>
          </cell>
        </row>
        <row r="1206">
          <cell r="G1206" t="str">
            <v>Time out</v>
          </cell>
          <cell r="H1206" t="str">
            <v>Príjem</v>
          </cell>
          <cell r="N1206">
            <v>1</v>
          </cell>
          <cell r="O1206">
            <v>2</v>
          </cell>
          <cell r="P1206">
            <v>3</v>
          </cell>
          <cell r="Q1206">
            <v>4</v>
          </cell>
          <cell r="R1206">
            <v>5</v>
          </cell>
          <cell r="S1206">
            <v>6</v>
          </cell>
          <cell r="T1206">
            <v>7</v>
          </cell>
          <cell r="V1206" t="str">
            <v>setov</v>
          </cell>
        </row>
        <row r="1207">
          <cell r="A1207" t="str">
            <v>A1</v>
          </cell>
          <cell r="E1207" t="str">
            <v>Stôl:</v>
          </cell>
          <cell r="F1207" t="str">
            <v xml:space="preserve"> </v>
          </cell>
          <cell r="I1207" t="str">
            <v>ČINČUROVÁ EMA</v>
          </cell>
          <cell r="N1207">
            <v>11</v>
          </cell>
          <cell r="O1207">
            <v>11</v>
          </cell>
          <cell r="P1207">
            <v>11</v>
          </cell>
          <cell r="V1207">
            <v>3</v>
          </cell>
        </row>
        <row r="1209">
          <cell r="E1209" t="str">
            <v>Dátum:</v>
          </cell>
          <cell r="F1209">
            <v>43211</v>
          </cell>
        </row>
        <row r="1210">
          <cell r="A1210" t="str">
            <v>A4</v>
          </cell>
          <cell r="E1210" t="str">
            <v>Čas:</v>
          </cell>
          <cell r="I1210" t="str">
            <v>GERÁTOVÁ SOŇA</v>
          </cell>
          <cell r="N1210">
            <v>3</v>
          </cell>
          <cell r="O1210">
            <v>1</v>
          </cell>
          <cell r="P1210">
            <v>2</v>
          </cell>
          <cell r="V1210">
            <v>0</v>
          </cell>
        </row>
        <row r="1212">
          <cell r="E1212" t="str">
            <v>Kategória :</v>
          </cell>
          <cell r="F1212" t="str">
            <v>MŽ</v>
          </cell>
        </row>
        <row r="1213">
          <cell r="I1213" t="str">
            <v>Rozhodca</v>
          </cell>
          <cell r="P1213" t="str">
            <v>Víťaz</v>
          </cell>
        </row>
        <row r="1214">
          <cell r="E1214" t="str">
            <v>Skupina :</v>
          </cell>
          <cell r="F1214" t="str">
            <v>A</v>
          </cell>
          <cell r="I1214" t="str">
            <v/>
          </cell>
          <cell r="N1214" t="str">
            <v>ČINČUROVÁ EMA</v>
          </cell>
        </row>
        <row r="1216">
          <cell r="E1216" t="str">
            <v>Zápas:</v>
          </cell>
          <cell r="F1216" t="str">
            <v xml:space="preserve"> 1-4</v>
          </cell>
        </row>
        <row r="1217">
          <cell r="H1217" t="str">
            <v>Udelené karty - priestupok</v>
          </cell>
        </row>
        <row r="1219">
          <cell r="I1219" t="str">
            <v>ČINČUROVÁ EMA</v>
          </cell>
          <cell r="P1219" t="str">
            <v>GERÁTOVÁ SOŇA</v>
          </cell>
        </row>
        <row r="1220">
          <cell r="H1220" t="str">
            <v>Ž</v>
          </cell>
          <cell r="O1220" t="str">
            <v>Ž</v>
          </cell>
        </row>
        <row r="1221">
          <cell r="H1221" t="str">
            <v>ŽČ</v>
          </cell>
          <cell r="O1221" t="str">
            <v>ŽČ</v>
          </cell>
        </row>
        <row r="1222">
          <cell r="H1222" t="str">
            <v>ŽČ</v>
          </cell>
          <cell r="O1222" t="str">
            <v>ŽČ</v>
          </cell>
        </row>
        <row r="1225">
          <cell r="A1225" t="str">
            <v>B 1-4</v>
          </cell>
          <cell r="E1225" t="str">
            <v xml:space="preserve">zápas č. </v>
          </cell>
          <cell r="F1225">
            <v>62</v>
          </cell>
          <cell r="H1225" t="str">
            <v>Servis</v>
          </cell>
          <cell r="V1225" t="str">
            <v>pomer</v>
          </cell>
          <cell r="Z1225">
            <v>3</v>
          </cell>
          <cell r="AA1225">
            <v>0</v>
          </cell>
        </row>
        <row r="1226">
          <cell r="G1226" t="str">
            <v>Time out</v>
          </cell>
          <cell r="H1226" t="str">
            <v>Príjem</v>
          </cell>
          <cell r="N1226">
            <v>1</v>
          </cell>
          <cell r="O1226">
            <v>2</v>
          </cell>
          <cell r="P1226">
            <v>3</v>
          </cell>
          <cell r="Q1226">
            <v>4</v>
          </cell>
          <cell r="R1226">
            <v>5</v>
          </cell>
          <cell r="S1226">
            <v>6</v>
          </cell>
          <cell r="T1226">
            <v>7</v>
          </cell>
          <cell r="V1226" t="str">
            <v>setov</v>
          </cell>
        </row>
        <row r="1227">
          <cell r="A1227" t="str">
            <v>B1</v>
          </cell>
          <cell r="E1227" t="str">
            <v>Stôl:</v>
          </cell>
          <cell r="F1227" t="str">
            <v xml:space="preserve"> </v>
          </cell>
          <cell r="I1227" t="str">
            <v>VINCZEOVÁ LAURA</v>
          </cell>
          <cell r="N1227">
            <v>11</v>
          </cell>
          <cell r="O1227">
            <v>11</v>
          </cell>
          <cell r="P1227">
            <v>11</v>
          </cell>
          <cell r="V1227">
            <v>3</v>
          </cell>
        </row>
        <row r="1229">
          <cell r="E1229" t="str">
            <v>Dátum:</v>
          </cell>
          <cell r="F1229">
            <v>43211</v>
          </cell>
        </row>
        <row r="1230">
          <cell r="A1230" t="str">
            <v>B4</v>
          </cell>
          <cell r="E1230" t="str">
            <v>Čas:</v>
          </cell>
          <cell r="I1230" t="str">
            <v>JANKECHOVÁ BARBORA</v>
          </cell>
          <cell r="N1230">
            <v>5</v>
          </cell>
          <cell r="O1230">
            <v>4</v>
          </cell>
          <cell r="P1230">
            <v>2</v>
          </cell>
          <cell r="V1230">
            <v>0</v>
          </cell>
        </row>
        <row r="1232">
          <cell r="E1232" t="str">
            <v>Kategória :</v>
          </cell>
          <cell r="F1232" t="str">
            <v>MŽ</v>
          </cell>
        </row>
        <row r="1233">
          <cell r="I1233" t="str">
            <v>Rozhodca</v>
          </cell>
          <cell r="P1233" t="str">
            <v>Víťaz</v>
          </cell>
        </row>
        <row r="1234">
          <cell r="E1234" t="str">
            <v>Skupina :</v>
          </cell>
          <cell r="F1234" t="str">
            <v>B</v>
          </cell>
          <cell r="I1234" t="str">
            <v/>
          </cell>
          <cell r="N1234" t="str">
            <v>VINCZEOVÁ LAURA</v>
          </cell>
        </row>
        <row r="1236">
          <cell r="E1236" t="str">
            <v>Zápas:</v>
          </cell>
          <cell r="F1236" t="str">
            <v xml:space="preserve"> 1-4</v>
          </cell>
        </row>
        <row r="1237">
          <cell r="H1237" t="str">
            <v>Udelené karty - priestupok</v>
          </cell>
        </row>
        <row r="1239">
          <cell r="I1239" t="str">
            <v>VINCZEOVÁ LAURA</v>
          </cell>
          <cell r="P1239" t="str">
            <v>JANKECHOVÁ BARBORA</v>
          </cell>
        </row>
        <row r="1240">
          <cell r="H1240" t="str">
            <v>Ž</v>
          </cell>
          <cell r="O1240" t="str">
            <v>Ž</v>
          </cell>
        </row>
        <row r="1241">
          <cell r="H1241" t="str">
            <v>ŽČ</v>
          </cell>
          <cell r="O1241" t="str">
            <v>ŽČ</v>
          </cell>
        </row>
        <row r="1242">
          <cell r="H1242" t="str">
            <v>ŽČ</v>
          </cell>
          <cell r="O1242" t="str">
            <v>ŽČ</v>
          </cell>
        </row>
        <row r="1245">
          <cell r="A1245" t="str">
            <v>C 1-4</v>
          </cell>
          <cell r="E1245" t="str">
            <v xml:space="preserve">zápas č. </v>
          </cell>
          <cell r="F1245">
            <v>63</v>
          </cell>
          <cell r="H1245" t="str">
            <v>Servis</v>
          </cell>
          <cell r="V1245" t="str">
            <v>pomer</v>
          </cell>
          <cell r="Z1245">
            <v>3</v>
          </cell>
          <cell r="AA1245">
            <v>0</v>
          </cell>
        </row>
        <row r="1246">
          <cell r="G1246" t="str">
            <v>Time out</v>
          </cell>
          <cell r="H1246" t="str">
            <v>Príjem</v>
          </cell>
          <cell r="N1246">
            <v>1</v>
          </cell>
          <cell r="O1246">
            <v>2</v>
          </cell>
          <cell r="P1246">
            <v>3</v>
          </cell>
          <cell r="Q1246">
            <v>4</v>
          </cell>
          <cell r="R1246">
            <v>5</v>
          </cell>
          <cell r="S1246">
            <v>6</v>
          </cell>
          <cell r="T1246">
            <v>7</v>
          </cell>
          <cell r="V1246" t="str">
            <v>setov</v>
          </cell>
        </row>
        <row r="1247">
          <cell r="A1247" t="str">
            <v>C1</v>
          </cell>
          <cell r="E1247" t="str">
            <v>Stôl:</v>
          </cell>
          <cell r="F1247" t="str">
            <v xml:space="preserve"> </v>
          </cell>
          <cell r="I1247" t="str">
            <v>WALLENFELSOVÁ ANETA</v>
          </cell>
          <cell r="N1247">
            <v>11</v>
          </cell>
          <cell r="O1247">
            <v>11</v>
          </cell>
          <cell r="P1247">
            <v>11</v>
          </cell>
          <cell r="V1247">
            <v>3</v>
          </cell>
        </row>
        <row r="1249">
          <cell r="E1249" t="str">
            <v>Dátum:</v>
          </cell>
          <cell r="F1249">
            <v>43211</v>
          </cell>
        </row>
        <row r="1250">
          <cell r="A1250" t="str">
            <v>C4</v>
          </cell>
          <cell r="E1250" t="str">
            <v>Čas:</v>
          </cell>
          <cell r="I1250" t="str">
            <v>NAGYOVÁ VERONIKA</v>
          </cell>
          <cell r="N1250">
            <v>6</v>
          </cell>
          <cell r="O1250">
            <v>1</v>
          </cell>
          <cell r="P1250">
            <v>7</v>
          </cell>
          <cell r="V1250">
            <v>0</v>
          </cell>
        </row>
        <row r="1252">
          <cell r="E1252" t="str">
            <v>Kategória :</v>
          </cell>
          <cell r="F1252" t="str">
            <v>MŽ</v>
          </cell>
        </row>
        <row r="1253">
          <cell r="I1253" t="str">
            <v>Rozhodca</v>
          </cell>
          <cell r="P1253" t="str">
            <v>Víťaz</v>
          </cell>
        </row>
        <row r="1254">
          <cell r="E1254" t="str">
            <v>Skupina :</v>
          </cell>
          <cell r="F1254" t="str">
            <v>C</v>
          </cell>
          <cell r="I1254" t="str">
            <v/>
          </cell>
          <cell r="N1254" t="str">
            <v>WALLENFELSOVÁ ANETA</v>
          </cell>
        </row>
        <row r="1256">
          <cell r="E1256" t="str">
            <v>Zápas:</v>
          </cell>
          <cell r="F1256" t="str">
            <v xml:space="preserve"> 1-4</v>
          </cell>
        </row>
        <row r="1257">
          <cell r="H1257" t="str">
            <v>Udelené karty - priestupok</v>
          </cell>
        </row>
        <row r="1259">
          <cell r="I1259" t="str">
            <v>WALLENFELSOVÁ ANETA</v>
          </cell>
          <cell r="P1259" t="str">
            <v>NAGYOVÁ VERONIKA</v>
          </cell>
        </row>
        <row r="1260">
          <cell r="H1260" t="str">
            <v>Ž</v>
          </cell>
          <cell r="O1260" t="str">
            <v>Ž</v>
          </cell>
        </row>
        <row r="1261">
          <cell r="H1261" t="str">
            <v>ŽČ</v>
          </cell>
          <cell r="O1261" t="str">
            <v>ŽČ</v>
          </cell>
        </row>
        <row r="1262">
          <cell r="H1262" t="str">
            <v>ŽČ</v>
          </cell>
          <cell r="O1262" t="str">
            <v>ŽČ</v>
          </cell>
        </row>
        <row r="1265">
          <cell r="A1265" t="str">
            <v>D 1-4</v>
          </cell>
          <cell r="E1265" t="str">
            <v xml:space="preserve">zápas č. </v>
          </cell>
          <cell r="F1265">
            <v>64</v>
          </cell>
          <cell r="H1265" t="str">
            <v>Servis</v>
          </cell>
          <cell r="V1265" t="str">
            <v>pomer</v>
          </cell>
          <cell r="Z1265">
            <v>3</v>
          </cell>
          <cell r="AA1265">
            <v>0</v>
          </cell>
        </row>
        <row r="1266">
          <cell r="G1266" t="str">
            <v>Time out</v>
          </cell>
          <cell r="H1266" t="str">
            <v>Príjem</v>
          </cell>
          <cell r="N1266">
            <v>1</v>
          </cell>
          <cell r="O1266">
            <v>2</v>
          </cell>
          <cell r="P1266">
            <v>3</v>
          </cell>
          <cell r="Q1266">
            <v>4</v>
          </cell>
          <cell r="R1266">
            <v>5</v>
          </cell>
          <cell r="S1266">
            <v>6</v>
          </cell>
          <cell r="T1266">
            <v>7</v>
          </cell>
          <cell r="V1266" t="str">
            <v>setov</v>
          </cell>
        </row>
        <row r="1267">
          <cell r="A1267" t="str">
            <v>D1</v>
          </cell>
          <cell r="E1267" t="str">
            <v>Stôl:</v>
          </cell>
          <cell r="F1267" t="str">
            <v xml:space="preserve"> </v>
          </cell>
          <cell r="I1267" t="str">
            <v>ŠINKAROVÁ MONIKA</v>
          </cell>
          <cell r="N1267">
            <v>11</v>
          </cell>
          <cell r="O1267">
            <v>11</v>
          </cell>
          <cell r="P1267">
            <v>11</v>
          </cell>
          <cell r="V1267">
            <v>3</v>
          </cell>
        </row>
        <row r="1269">
          <cell r="E1269" t="str">
            <v>Dátum:</v>
          </cell>
          <cell r="F1269">
            <v>43211</v>
          </cell>
        </row>
        <row r="1270">
          <cell r="A1270" t="str">
            <v>D4</v>
          </cell>
          <cell r="E1270" t="str">
            <v>Čas:</v>
          </cell>
          <cell r="I1270" t="str">
            <v>POMŠÁROVÁ KATARÍNA</v>
          </cell>
          <cell r="N1270">
            <v>1</v>
          </cell>
          <cell r="O1270">
            <v>1</v>
          </cell>
          <cell r="P1270">
            <v>2</v>
          </cell>
          <cell r="V1270">
            <v>0</v>
          </cell>
        </row>
        <row r="1272">
          <cell r="E1272" t="str">
            <v>Kategória :</v>
          </cell>
          <cell r="F1272" t="str">
            <v>MŽ</v>
          </cell>
        </row>
        <row r="1273">
          <cell r="I1273" t="str">
            <v>Rozhodca</v>
          </cell>
          <cell r="P1273" t="str">
            <v>Víťaz</v>
          </cell>
        </row>
        <row r="1274">
          <cell r="E1274" t="str">
            <v>Skupina :</v>
          </cell>
          <cell r="F1274" t="str">
            <v>D</v>
          </cell>
          <cell r="I1274" t="str">
            <v/>
          </cell>
          <cell r="N1274" t="str">
            <v>ŠINKAROVÁ MONIKA</v>
          </cell>
        </row>
        <row r="1276">
          <cell r="E1276" t="str">
            <v>Zápas:</v>
          </cell>
          <cell r="F1276" t="str">
            <v xml:space="preserve"> 1-4</v>
          </cell>
        </row>
        <row r="1277">
          <cell r="H1277" t="str">
            <v>Udelené karty - priestupok</v>
          </cell>
        </row>
        <row r="1279">
          <cell r="I1279" t="str">
            <v>ŠINKAROVÁ MONIKA</v>
          </cell>
          <cell r="P1279" t="str">
            <v>POMŠÁROVÁ KATARÍNA</v>
          </cell>
        </row>
        <row r="1280">
          <cell r="H1280" t="str">
            <v>Ž</v>
          </cell>
          <cell r="O1280" t="str">
            <v>Ž</v>
          </cell>
        </row>
        <row r="1281">
          <cell r="H1281" t="str">
            <v>ŽČ</v>
          </cell>
          <cell r="O1281" t="str">
            <v>ŽČ</v>
          </cell>
        </row>
        <row r="1282">
          <cell r="H1282" t="str">
            <v>ŽČ</v>
          </cell>
          <cell r="O1282" t="str">
            <v>ŽČ</v>
          </cell>
        </row>
        <row r="1285">
          <cell r="A1285" t="str">
            <v>E 1-4</v>
          </cell>
          <cell r="E1285" t="str">
            <v xml:space="preserve">zápas č. </v>
          </cell>
          <cell r="F1285">
            <v>65</v>
          </cell>
          <cell r="H1285" t="str">
            <v>Servis</v>
          </cell>
          <cell r="V1285" t="str">
            <v>pomer</v>
          </cell>
          <cell r="Z1285">
            <v>3</v>
          </cell>
          <cell r="AA1285">
            <v>0</v>
          </cell>
        </row>
        <row r="1286">
          <cell r="G1286" t="str">
            <v>Time out</v>
          </cell>
          <cell r="H1286" t="str">
            <v>Príjem</v>
          </cell>
          <cell r="N1286">
            <v>1</v>
          </cell>
          <cell r="O1286">
            <v>2</v>
          </cell>
          <cell r="P1286">
            <v>3</v>
          </cell>
          <cell r="Q1286">
            <v>4</v>
          </cell>
          <cell r="R1286">
            <v>5</v>
          </cell>
          <cell r="S1286">
            <v>6</v>
          </cell>
          <cell r="T1286">
            <v>7</v>
          </cell>
          <cell r="V1286" t="str">
            <v>setov</v>
          </cell>
        </row>
        <row r="1287">
          <cell r="A1287" t="str">
            <v>E1</v>
          </cell>
          <cell r="E1287" t="str">
            <v>Stôl:</v>
          </cell>
          <cell r="F1287" t="str">
            <v xml:space="preserve"> </v>
          </cell>
          <cell r="I1287" t="str">
            <v>BILKOVIČOVÁ SÁRA</v>
          </cell>
          <cell r="N1287">
            <v>15</v>
          </cell>
          <cell r="O1287">
            <v>11</v>
          </cell>
          <cell r="P1287">
            <v>11</v>
          </cell>
          <cell r="V1287">
            <v>3</v>
          </cell>
        </row>
        <row r="1289">
          <cell r="E1289" t="str">
            <v>Dátum:</v>
          </cell>
          <cell r="F1289">
            <v>43211</v>
          </cell>
        </row>
        <row r="1290">
          <cell r="A1290" t="str">
            <v>E4</v>
          </cell>
          <cell r="E1290" t="str">
            <v>Čas:</v>
          </cell>
          <cell r="I1290" t="str">
            <v>POKORNÁ KAROLÍNA</v>
          </cell>
          <cell r="N1290">
            <v>13</v>
          </cell>
          <cell r="O1290">
            <v>8</v>
          </cell>
          <cell r="P1290">
            <v>2</v>
          </cell>
          <cell r="V1290">
            <v>0</v>
          </cell>
        </row>
        <row r="1292">
          <cell r="E1292" t="str">
            <v>Kategória :</v>
          </cell>
          <cell r="F1292" t="str">
            <v>MŽ</v>
          </cell>
        </row>
        <row r="1293">
          <cell r="I1293" t="str">
            <v>Rozhodca</v>
          </cell>
          <cell r="P1293" t="str">
            <v>Víťaz</v>
          </cell>
        </row>
        <row r="1294">
          <cell r="E1294" t="str">
            <v>Skupina :</v>
          </cell>
          <cell r="F1294" t="str">
            <v>E</v>
          </cell>
          <cell r="I1294" t="str">
            <v/>
          </cell>
          <cell r="N1294" t="str">
            <v>BILKOVIČOVÁ SÁRA</v>
          </cell>
        </row>
        <row r="1296">
          <cell r="E1296" t="str">
            <v>Zápas:</v>
          </cell>
          <cell r="F1296" t="str">
            <v xml:space="preserve"> 1-4</v>
          </cell>
        </row>
        <row r="1297">
          <cell r="H1297" t="str">
            <v>Udelené karty - priestupok</v>
          </cell>
        </row>
        <row r="1299">
          <cell r="I1299" t="str">
            <v>BILKOVIČOVÁ SÁRA</v>
          </cell>
          <cell r="P1299" t="str">
            <v>POKORNÁ KAROLÍNA</v>
          </cell>
        </row>
        <row r="1300">
          <cell r="H1300" t="str">
            <v>Ž</v>
          </cell>
          <cell r="O1300" t="str">
            <v>Ž</v>
          </cell>
        </row>
        <row r="1301">
          <cell r="H1301" t="str">
            <v>ŽČ</v>
          </cell>
          <cell r="O1301" t="str">
            <v>ŽČ</v>
          </cell>
        </row>
        <row r="1302">
          <cell r="H1302" t="str">
            <v>ŽČ</v>
          </cell>
          <cell r="O1302" t="str">
            <v>ŽČ</v>
          </cell>
        </row>
        <row r="1305">
          <cell r="A1305" t="str">
            <v>F 1-4</v>
          </cell>
          <cell r="E1305" t="str">
            <v xml:space="preserve">zápas č. </v>
          </cell>
          <cell r="F1305">
            <v>66</v>
          </cell>
          <cell r="H1305" t="str">
            <v>Servis</v>
          </cell>
          <cell r="V1305" t="str">
            <v>pomer</v>
          </cell>
          <cell r="Z1305">
            <v>3</v>
          </cell>
          <cell r="AA1305">
            <v>0</v>
          </cell>
        </row>
        <row r="1306">
          <cell r="G1306" t="str">
            <v>Time out</v>
          </cell>
          <cell r="H1306" t="str">
            <v>Príjem</v>
          </cell>
          <cell r="N1306">
            <v>1</v>
          </cell>
          <cell r="O1306">
            <v>2</v>
          </cell>
          <cell r="P1306">
            <v>3</v>
          </cell>
          <cell r="Q1306">
            <v>4</v>
          </cell>
          <cell r="R1306">
            <v>5</v>
          </cell>
          <cell r="S1306">
            <v>6</v>
          </cell>
          <cell r="T1306">
            <v>7</v>
          </cell>
          <cell r="V1306" t="str">
            <v>setov</v>
          </cell>
        </row>
        <row r="1307">
          <cell r="A1307" t="str">
            <v>F1</v>
          </cell>
          <cell r="E1307" t="str">
            <v>Stôl:</v>
          </cell>
          <cell r="F1307" t="str">
            <v xml:space="preserve"> </v>
          </cell>
          <cell r="I1307" t="str">
            <v>MÜLLEROVÁ EMA</v>
          </cell>
          <cell r="N1307">
            <v>11</v>
          </cell>
          <cell r="O1307">
            <v>11</v>
          </cell>
          <cell r="P1307">
            <v>11</v>
          </cell>
          <cell r="V1307">
            <v>3</v>
          </cell>
        </row>
        <row r="1309">
          <cell r="E1309" t="str">
            <v>Dátum:</v>
          </cell>
          <cell r="F1309">
            <v>43211</v>
          </cell>
        </row>
        <row r="1310">
          <cell r="A1310" t="str">
            <v>F4</v>
          </cell>
          <cell r="E1310" t="str">
            <v>Čas:</v>
          </cell>
          <cell r="I1310" t="str">
            <v>GARČÁKOVÁ KAROLÍNA</v>
          </cell>
          <cell r="N1310">
            <v>1</v>
          </cell>
          <cell r="O1310">
            <v>2</v>
          </cell>
          <cell r="P1310">
            <v>1</v>
          </cell>
          <cell r="V1310">
            <v>0</v>
          </cell>
        </row>
        <row r="1312">
          <cell r="E1312" t="str">
            <v>Kategória :</v>
          </cell>
          <cell r="F1312" t="str">
            <v>MŽ</v>
          </cell>
        </row>
        <row r="1313">
          <cell r="I1313" t="str">
            <v>Rozhodca</v>
          </cell>
          <cell r="P1313" t="str">
            <v>Víťaz</v>
          </cell>
        </row>
        <row r="1314">
          <cell r="E1314" t="str">
            <v>Skupina :</v>
          </cell>
          <cell r="F1314" t="str">
            <v>F</v>
          </cell>
          <cell r="I1314" t="str">
            <v/>
          </cell>
          <cell r="N1314" t="str">
            <v>MÜLLEROVÁ EMA</v>
          </cell>
        </row>
        <row r="1316">
          <cell r="E1316" t="str">
            <v>Zápas:</v>
          </cell>
          <cell r="F1316" t="str">
            <v xml:space="preserve"> 1-4</v>
          </cell>
        </row>
        <row r="1317">
          <cell r="H1317" t="str">
            <v>Udelené karty - priestupok</v>
          </cell>
        </row>
        <row r="1319">
          <cell r="I1319" t="str">
            <v>MÜLLEROVÁ EMA</v>
          </cell>
          <cell r="P1319" t="str">
            <v>GARČÁKOVÁ KAROLÍNA</v>
          </cell>
        </row>
        <row r="1320">
          <cell r="H1320" t="str">
            <v>Ž</v>
          </cell>
          <cell r="O1320" t="str">
            <v>Ž</v>
          </cell>
        </row>
        <row r="1321">
          <cell r="H1321" t="str">
            <v>ŽČ</v>
          </cell>
          <cell r="O1321" t="str">
            <v>ŽČ</v>
          </cell>
        </row>
        <row r="1322">
          <cell r="H1322" t="str">
            <v>ŽČ</v>
          </cell>
          <cell r="O1322" t="str">
            <v>ŽČ</v>
          </cell>
        </row>
        <row r="1325">
          <cell r="A1325" t="str">
            <v>G 1-4</v>
          </cell>
          <cell r="E1325" t="str">
            <v xml:space="preserve">zápas č. </v>
          </cell>
          <cell r="F1325">
            <v>67</v>
          </cell>
          <cell r="H1325" t="str">
            <v>Servis</v>
          </cell>
          <cell r="V1325" t="str">
            <v>pomer</v>
          </cell>
          <cell r="Z1325">
            <v>3</v>
          </cell>
          <cell r="AA1325">
            <v>0</v>
          </cell>
        </row>
        <row r="1326">
          <cell r="G1326" t="str">
            <v>Time out</v>
          </cell>
          <cell r="H1326" t="str">
            <v>Príjem</v>
          </cell>
          <cell r="N1326">
            <v>1</v>
          </cell>
          <cell r="O1326">
            <v>2</v>
          </cell>
          <cell r="P1326">
            <v>3</v>
          </cell>
          <cell r="Q1326">
            <v>4</v>
          </cell>
          <cell r="R1326">
            <v>5</v>
          </cell>
          <cell r="S1326">
            <v>6</v>
          </cell>
          <cell r="T1326">
            <v>7</v>
          </cell>
          <cell r="V1326" t="str">
            <v>setov</v>
          </cell>
        </row>
        <row r="1327">
          <cell r="A1327" t="str">
            <v>G1</v>
          </cell>
          <cell r="E1327" t="str">
            <v>Stôl:</v>
          </cell>
          <cell r="F1327" t="str">
            <v xml:space="preserve"> </v>
          </cell>
          <cell r="I1327" t="str">
            <v>IVANČÁKOVÁ SIMONA</v>
          </cell>
          <cell r="N1327">
            <v>11</v>
          </cell>
          <cell r="O1327">
            <v>11</v>
          </cell>
          <cell r="P1327">
            <v>11</v>
          </cell>
          <cell r="V1327">
            <v>3</v>
          </cell>
        </row>
        <row r="1329">
          <cell r="E1329" t="str">
            <v>Dátum:</v>
          </cell>
          <cell r="F1329">
            <v>43211</v>
          </cell>
        </row>
        <row r="1330">
          <cell r="A1330" t="str">
            <v>G4</v>
          </cell>
          <cell r="E1330" t="str">
            <v>Čas:</v>
          </cell>
          <cell r="I1330" t="str">
            <v>FERENČÍKOVÁ SABÍNA</v>
          </cell>
          <cell r="N1330">
            <v>4</v>
          </cell>
          <cell r="O1330">
            <v>7</v>
          </cell>
          <cell r="P1330">
            <v>7</v>
          </cell>
          <cell r="V1330">
            <v>0</v>
          </cell>
        </row>
        <row r="1332">
          <cell r="E1332" t="str">
            <v>Kategória :</v>
          </cell>
          <cell r="F1332" t="str">
            <v>MŽ</v>
          </cell>
        </row>
        <row r="1333">
          <cell r="I1333" t="str">
            <v>Rozhodca</v>
          </cell>
          <cell r="P1333" t="str">
            <v>Víťaz</v>
          </cell>
        </row>
        <row r="1334">
          <cell r="E1334" t="str">
            <v>Skupina :</v>
          </cell>
          <cell r="F1334" t="str">
            <v>G</v>
          </cell>
          <cell r="I1334" t="str">
            <v/>
          </cell>
          <cell r="N1334" t="str">
            <v>IVANČÁKOVÁ SIMONA</v>
          </cell>
        </row>
        <row r="1336">
          <cell r="E1336" t="str">
            <v>Zápas:</v>
          </cell>
          <cell r="F1336" t="str">
            <v xml:space="preserve"> 1-4</v>
          </cell>
        </row>
        <row r="1337">
          <cell r="H1337" t="str">
            <v>Udelené karty - priestupok</v>
          </cell>
        </row>
        <row r="1339">
          <cell r="I1339" t="str">
            <v>IVANČÁKOVÁ SIMONA</v>
          </cell>
          <cell r="P1339" t="str">
            <v>FERENČÍKOVÁ SABÍNA</v>
          </cell>
        </row>
        <row r="1340">
          <cell r="H1340" t="str">
            <v>Ž</v>
          </cell>
          <cell r="O1340" t="str">
            <v>Ž</v>
          </cell>
        </row>
        <row r="1341">
          <cell r="H1341" t="str">
            <v>ŽČ</v>
          </cell>
          <cell r="O1341" t="str">
            <v>ŽČ</v>
          </cell>
        </row>
        <row r="1342">
          <cell r="H1342" t="str">
            <v>ŽČ</v>
          </cell>
          <cell r="O1342" t="str">
            <v>ŽČ</v>
          </cell>
        </row>
        <row r="1345">
          <cell r="A1345" t="str">
            <v>H 1-4</v>
          </cell>
          <cell r="E1345" t="str">
            <v xml:space="preserve">zápas č. </v>
          </cell>
          <cell r="F1345">
            <v>68</v>
          </cell>
          <cell r="H1345" t="str">
            <v>Servis</v>
          </cell>
          <cell r="V1345" t="str">
            <v>pomer</v>
          </cell>
          <cell r="Z1345">
            <v>3</v>
          </cell>
          <cell r="AA1345">
            <v>0</v>
          </cell>
        </row>
        <row r="1346">
          <cell r="G1346" t="str">
            <v>Time out</v>
          </cell>
          <cell r="H1346" t="str">
            <v>Príjem</v>
          </cell>
          <cell r="N1346">
            <v>1</v>
          </cell>
          <cell r="O1346">
            <v>2</v>
          </cell>
          <cell r="P1346">
            <v>3</v>
          </cell>
          <cell r="Q1346">
            <v>4</v>
          </cell>
          <cell r="R1346">
            <v>5</v>
          </cell>
          <cell r="S1346">
            <v>6</v>
          </cell>
          <cell r="T1346">
            <v>7</v>
          </cell>
          <cell r="V1346" t="str">
            <v>setov</v>
          </cell>
        </row>
        <row r="1347">
          <cell r="A1347" t="str">
            <v>H1</v>
          </cell>
          <cell r="E1347" t="str">
            <v>Stôl:</v>
          </cell>
          <cell r="F1347" t="str">
            <v xml:space="preserve"> </v>
          </cell>
          <cell r="I1347" t="str">
            <v>DZIEWICZOVÁ LEA</v>
          </cell>
          <cell r="N1347">
            <v>11</v>
          </cell>
          <cell r="O1347">
            <v>11</v>
          </cell>
          <cell r="P1347">
            <v>11</v>
          </cell>
          <cell r="V1347">
            <v>3</v>
          </cell>
        </row>
        <row r="1349">
          <cell r="E1349" t="str">
            <v>Dátum:</v>
          </cell>
          <cell r="F1349">
            <v>43211</v>
          </cell>
        </row>
        <row r="1350">
          <cell r="A1350" t="str">
            <v>H4</v>
          </cell>
          <cell r="E1350" t="str">
            <v>Čas:</v>
          </cell>
          <cell r="I1350" t="str">
            <v>DIKOVÁ BIANKA</v>
          </cell>
          <cell r="N1350">
            <v>6</v>
          </cell>
          <cell r="O1350">
            <v>9</v>
          </cell>
          <cell r="P1350">
            <v>4</v>
          </cell>
          <cell r="V1350">
            <v>0</v>
          </cell>
        </row>
        <row r="1352">
          <cell r="E1352" t="str">
            <v>Kategória :</v>
          </cell>
          <cell r="F1352" t="str">
            <v>MŽ</v>
          </cell>
        </row>
        <row r="1353">
          <cell r="I1353" t="str">
            <v>Rozhodca</v>
          </cell>
          <cell r="P1353" t="str">
            <v>Víťaz</v>
          </cell>
        </row>
        <row r="1354">
          <cell r="E1354" t="str">
            <v>Skupina :</v>
          </cell>
          <cell r="F1354" t="str">
            <v>H</v>
          </cell>
          <cell r="I1354" t="str">
            <v/>
          </cell>
          <cell r="N1354" t="str">
            <v>DZIEWICZOVÁ LEA</v>
          </cell>
        </row>
        <row r="1356">
          <cell r="E1356" t="str">
            <v>Zápas:</v>
          </cell>
          <cell r="F1356" t="str">
            <v xml:space="preserve"> 1-4</v>
          </cell>
        </row>
        <row r="1357">
          <cell r="H1357" t="str">
            <v>Udelené karty - priestupok</v>
          </cell>
        </row>
        <row r="1359">
          <cell r="I1359" t="str">
            <v>DZIEWICZOVÁ LEA</v>
          </cell>
          <cell r="P1359" t="str">
            <v>DIKOVÁ BIANKA</v>
          </cell>
        </row>
        <row r="1360">
          <cell r="H1360" t="str">
            <v>Ž</v>
          </cell>
          <cell r="O1360" t="str">
            <v>Ž</v>
          </cell>
        </row>
        <row r="1361">
          <cell r="H1361" t="str">
            <v>ŽČ</v>
          </cell>
          <cell r="O1361" t="str">
            <v>ŽČ</v>
          </cell>
        </row>
        <row r="1362">
          <cell r="H1362" t="str">
            <v>ŽČ</v>
          </cell>
          <cell r="O1362" t="str">
            <v>ŽČ</v>
          </cell>
        </row>
        <row r="1365">
          <cell r="A1365" t="str">
            <v>I 1-4</v>
          </cell>
          <cell r="E1365" t="str">
            <v xml:space="preserve">zápas č. </v>
          </cell>
          <cell r="F1365">
            <v>69</v>
          </cell>
          <cell r="H1365" t="str">
            <v>Servis</v>
          </cell>
          <cell r="V1365" t="str">
            <v>pomer</v>
          </cell>
          <cell r="Z1365">
            <v>3</v>
          </cell>
          <cell r="AA1365">
            <v>0</v>
          </cell>
        </row>
        <row r="1366">
          <cell r="G1366" t="str">
            <v>Time out</v>
          </cell>
          <cell r="H1366" t="str">
            <v>Príjem</v>
          </cell>
          <cell r="N1366">
            <v>1</v>
          </cell>
          <cell r="O1366">
            <v>2</v>
          </cell>
          <cell r="P1366">
            <v>3</v>
          </cell>
          <cell r="Q1366">
            <v>4</v>
          </cell>
          <cell r="R1366">
            <v>5</v>
          </cell>
          <cell r="S1366">
            <v>6</v>
          </cell>
          <cell r="T1366">
            <v>7</v>
          </cell>
          <cell r="V1366" t="str">
            <v>setov</v>
          </cell>
        </row>
        <row r="1367">
          <cell r="A1367" t="str">
            <v>I1</v>
          </cell>
          <cell r="E1367" t="str">
            <v>Stôl:</v>
          </cell>
          <cell r="F1367" t="str">
            <v xml:space="preserve"> </v>
          </cell>
          <cell r="I1367" t="str">
            <v>MAJERČÍKOVÁ LINDA</v>
          </cell>
          <cell r="N1367">
            <v>11</v>
          </cell>
          <cell r="O1367">
            <v>11</v>
          </cell>
          <cell r="P1367">
            <v>11</v>
          </cell>
          <cell r="V1367">
            <v>3</v>
          </cell>
        </row>
        <row r="1369">
          <cell r="E1369" t="str">
            <v>Dátum:</v>
          </cell>
          <cell r="F1369">
            <v>43211</v>
          </cell>
        </row>
        <row r="1370">
          <cell r="A1370" t="str">
            <v>I4</v>
          </cell>
          <cell r="E1370" t="str">
            <v>Čas:</v>
          </cell>
          <cell r="I1370" t="str">
            <v>NAGYOVÁ LINDA</v>
          </cell>
          <cell r="N1370">
            <v>3</v>
          </cell>
          <cell r="O1370">
            <v>2</v>
          </cell>
          <cell r="P1370">
            <v>3</v>
          </cell>
          <cell r="V1370">
            <v>0</v>
          </cell>
        </row>
        <row r="1372">
          <cell r="E1372" t="str">
            <v>Kategória :</v>
          </cell>
          <cell r="F1372" t="str">
            <v>MŽ</v>
          </cell>
        </row>
        <row r="1373">
          <cell r="I1373" t="str">
            <v>Rozhodca</v>
          </cell>
          <cell r="P1373" t="str">
            <v>Víťaz</v>
          </cell>
        </row>
        <row r="1374">
          <cell r="E1374" t="str">
            <v>Skupina :</v>
          </cell>
          <cell r="F1374" t="str">
            <v>I</v>
          </cell>
          <cell r="I1374" t="str">
            <v/>
          </cell>
          <cell r="N1374" t="str">
            <v>MAJERČÍKOVÁ LINDA</v>
          </cell>
        </row>
        <row r="1376">
          <cell r="E1376" t="str">
            <v>Zápas:</v>
          </cell>
          <cell r="F1376" t="str">
            <v xml:space="preserve"> 1-4</v>
          </cell>
        </row>
        <row r="1377">
          <cell r="H1377" t="str">
            <v>Udelené karty - priestupok</v>
          </cell>
        </row>
        <row r="1379">
          <cell r="I1379" t="str">
            <v>MAJERČÍKOVÁ LINDA</v>
          </cell>
          <cell r="P1379" t="str">
            <v>NAGYOVÁ LINDA</v>
          </cell>
        </row>
        <row r="1380">
          <cell r="H1380" t="str">
            <v>Ž</v>
          </cell>
          <cell r="O1380" t="str">
            <v>Ž</v>
          </cell>
        </row>
        <row r="1381">
          <cell r="H1381" t="str">
            <v>ŽČ</v>
          </cell>
          <cell r="O1381" t="str">
            <v>ŽČ</v>
          </cell>
        </row>
        <row r="1382">
          <cell r="H1382" t="str">
            <v>ŽČ</v>
          </cell>
          <cell r="O1382" t="str">
            <v>ŽČ</v>
          </cell>
        </row>
        <row r="1385">
          <cell r="A1385" t="str">
            <v>J 1-5</v>
          </cell>
          <cell r="E1385" t="str">
            <v xml:space="preserve">zápas č. </v>
          </cell>
          <cell r="F1385">
            <v>70</v>
          </cell>
          <cell r="H1385" t="str">
            <v>Servis</v>
          </cell>
          <cell r="V1385" t="str">
            <v>pomer</v>
          </cell>
          <cell r="Z1385">
            <v>3</v>
          </cell>
          <cell r="AA1385">
            <v>0</v>
          </cell>
        </row>
        <row r="1386">
          <cell r="G1386" t="str">
            <v>Time out</v>
          </cell>
          <cell r="H1386" t="str">
            <v>Príjem</v>
          </cell>
          <cell r="N1386">
            <v>1</v>
          </cell>
          <cell r="O1386">
            <v>2</v>
          </cell>
          <cell r="P1386">
            <v>3</v>
          </cell>
          <cell r="Q1386">
            <v>4</v>
          </cell>
          <cell r="R1386">
            <v>5</v>
          </cell>
          <cell r="S1386">
            <v>6</v>
          </cell>
          <cell r="T1386">
            <v>7</v>
          </cell>
          <cell r="V1386" t="str">
            <v>setov</v>
          </cell>
        </row>
        <row r="1387">
          <cell r="A1387" t="str">
            <v>J1</v>
          </cell>
          <cell r="E1387" t="str">
            <v>Stôl:</v>
          </cell>
          <cell r="F1387" t="str">
            <v xml:space="preserve"> </v>
          </cell>
          <cell r="I1387" t="str">
            <v>BITÓOVÁ MICHAELA</v>
          </cell>
          <cell r="N1387">
            <v>11</v>
          </cell>
          <cell r="O1387">
            <v>11</v>
          </cell>
          <cell r="P1387">
            <v>11</v>
          </cell>
          <cell r="V1387">
            <v>3</v>
          </cell>
        </row>
        <row r="1389">
          <cell r="E1389" t="str">
            <v>Dátum:</v>
          </cell>
          <cell r="F1389">
            <v>43211</v>
          </cell>
        </row>
        <row r="1390">
          <cell r="A1390" t="str">
            <v>J5</v>
          </cell>
          <cell r="E1390" t="str">
            <v>Čas:</v>
          </cell>
          <cell r="I1390" t="str">
            <v>KUCHARÍKOVÁ VIKTÓRIA</v>
          </cell>
          <cell r="N1390">
            <v>4</v>
          </cell>
          <cell r="O1390">
            <v>1</v>
          </cell>
          <cell r="P1390">
            <v>2</v>
          </cell>
          <cell r="V1390">
            <v>0</v>
          </cell>
        </row>
        <row r="1392">
          <cell r="E1392" t="str">
            <v>Kategória :</v>
          </cell>
          <cell r="F1392" t="str">
            <v>MŽ</v>
          </cell>
        </row>
        <row r="1393">
          <cell r="I1393" t="str">
            <v>Rozhodca</v>
          </cell>
          <cell r="P1393" t="str">
            <v>Víťaz</v>
          </cell>
        </row>
        <row r="1394">
          <cell r="E1394" t="str">
            <v>Skupina :</v>
          </cell>
          <cell r="F1394" t="str">
            <v>J</v>
          </cell>
          <cell r="I1394" t="str">
            <v/>
          </cell>
          <cell r="N1394" t="str">
            <v>BITÓOVÁ MICHAELA</v>
          </cell>
        </row>
        <row r="1396">
          <cell r="E1396" t="str">
            <v>Zápas:</v>
          </cell>
          <cell r="F1396" t="str">
            <v xml:space="preserve"> 1-5</v>
          </cell>
        </row>
        <row r="1397">
          <cell r="H1397" t="str">
            <v>Udelené karty - priestupok</v>
          </cell>
        </row>
        <row r="1399">
          <cell r="I1399" t="str">
            <v>BITÓOVÁ MICHAELA</v>
          </cell>
          <cell r="P1399" t="str">
            <v>KUCHARÍKOVÁ VIKTÓRIA</v>
          </cell>
        </row>
        <row r="1400">
          <cell r="H1400" t="str">
            <v>Ž</v>
          </cell>
          <cell r="O1400" t="str">
            <v>Ž</v>
          </cell>
        </row>
        <row r="1401">
          <cell r="H1401" t="str">
            <v>ŽČ</v>
          </cell>
          <cell r="O1401" t="str">
            <v>ŽČ</v>
          </cell>
        </row>
        <row r="1402">
          <cell r="H1402" t="str">
            <v>ŽČ</v>
          </cell>
          <cell r="O1402" t="str">
            <v>ŽČ</v>
          </cell>
        </row>
        <row r="1405">
          <cell r="A1405" t="str">
            <v>K 1-5</v>
          </cell>
          <cell r="E1405" t="str">
            <v xml:space="preserve">zápas č. </v>
          </cell>
          <cell r="F1405">
            <v>71</v>
          </cell>
          <cell r="H1405" t="str">
            <v>Servis</v>
          </cell>
          <cell r="V1405" t="str">
            <v>pomer</v>
          </cell>
          <cell r="Z1405">
            <v>3</v>
          </cell>
          <cell r="AA1405">
            <v>0</v>
          </cell>
        </row>
        <row r="1406">
          <cell r="G1406" t="str">
            <v>Time out</v>
          </cell>
          <cell r="H1406" t="str">
            <v>Príjem</v>
          </cell>
          <cell r="N1406">
            <v>1</v>
          </cell>
          <cell r="O1406">
            <v>2</v>
          </cell>
          <cell r="P1406">
            <v>3</v>
          </cell>
          <cell r="Q1406">
            <v>4</v>
          </cell>
          <cell r="R1406">
            <v>5</v>
          </cell>
          <cell r="S1406">
            <v>6</v>
          </cell>
          <cell r="T1406">
            <v>7</v>
          </cell>
          <cell r="V1406" t="str">
            <v>setov</v>
          </cell>
        </row>
        <row r="1407">
          <cell r="A1407" t="str">
            <v>K1</v>
          </cell>
          <cell r="E1407" t="str">
            <v>Stôl:</v>
          </cell>
          <cell r="F1407" t="str">
            <v xml:space="preserve"> </v>
          </cell>
          <cell r="I1407" t="str">
            <v>IGAZOVÁ MARTINA</v>
          </cell>
          <cell r="N1407">
            <v>11</v>
          </cell>
          <cell r="O1407">
            <v>11</v>
          </cell>
          <cell r="P1407">
            <v>11</v>
          </cell>
          <cell r="V1407">
            <v>3</v>
          </cell>
        </row>
        <row r="1409">
          <cell r="E1409" t="str">
            <v>Dátum:</v>
          </cell>
          <cell r="F1409">
            <v>43211</v>
          </cell>
        </row>
        <row r="1410">
          <cell r="A1410" t="str">
            <v>K5</v>
          </cell>
          <cell r="E1410" t="str">
            <v>Čas:</v>
          </cell>
          <cell r="I1410" t="str">
            <v>LEE NINKA</v>
          </cell>
          <cell r="N1410">
            <v>2</v>
          </cell>
          <cell r="O1410">
            <v>6</v>
          </cell>
          <cell r="P1410">
            <v>5</v>
          </cell>
          <cell r="V1410">
            <v>0</v>
          </cell>
        </row>
        <row r="1412">
          <cell r="E1412" t="str">
            <v>Kategória :</v>
          </cell>
          <cell r="F1412" t="str">
            <v>MŽ</v>
          </cell>
        </row>
        <row r="1413">
          <cell r="I1413" t="str">
            <v>Rozhodca</v>
          </cell>
          <cell r="P1413" t="str">
            <v>Víťaz</v>
          </cell>
        </row>
        <row r="1414">
          <cell r="E1414" t="str">
            <v>Skupina :</v>
          </cell>
          <cell r="F1414" t="str">
            <v>K</v>
          </cell>
          <cell r="I1414" t="str">
            <v/>
          </cell>
          <cell r="N1414" t="str">
            <v>IGAZOVÁ MARTINA</v>
          </cell>
        </row>
        <row r="1416">
          <cell r="E1416" t="str">
            <v>Zápas:</v>
          </cell>
          <cell r="F1416" t="str">
            <v xml:space="preserve"> 1-5</v>
          </cell>
        </row>
        <row r="1417">
          <cell r="H1417" t="str">
            <v>Udelené karty - priestupok</v>
          </cell>
        </row>
        <row r="1419">
          <cell r="I1419" t="str">
            <v>IGAZOVÁ MARTINA</v>
          </cell>
          <cell r="P1419" t="str">
            <v>LEE NINKA</v>
          </cell>
        </row>
        <row r="1420">
          <cell r="H1420" t="str">
            <v>Ž</v>
          </cell>
          <cell r="O1420" t="str">
            <v>Ž</v>
          </cell>
        </row>
        <row r="1421">
          <cell r="H1421" t="str">
            <v>ŽČ</v>
          </cell>
          <cell r="O1421" t="str">
            <v>ŽČ</v>
          </cell>
        </row>
        <row r="1422">
          <cell r="H1422" t="str">
            <v>ŽČ</v>
          </cell>
          <cell r="O1422" t="str">
            <v>ŽČ</v>
          </cell>
        </row>
        <row r="1425">
          <cell r="A1425" t="str">
            <v>L 1-5</v>
          </cell>
          <cell r="E1425" t="str">
            <v xml:space="preserve">zápas č. </v>
          </cell>
          <cell r="F1425">
            <v>72</v>
          </cell>
          <cell r="H1425" t="str">
            <v>Servis</v>
          </cell>
          <cell r="V1425" t="str">
            <v>pomer</v>
          </cell>
          <cell r="Z1425">
            <v>3</v>
          </cell>
          <cell r="AA1425">
            <v>0</v>
          </cell>
        </row>
        <row r="1426">
          <cell r="G1426" t="str">
            <v>Time out</v>
          </cell>
          <cell r="H1426" t="str">
            <v>Príjem</v>
          </cell>
          <cell r="N1426">
            <v>1</v>
          </cell>
          <cell r="O1426">
            <v>2</v>
          </cell>
          <cell r="P1426">
            <v>3</v>
          </cell>
          <cell r="Q1426">
            <v>4</v>
          </cell>
          <cell r="R1426">
            <v>5</v>
          </cell>
          <cell r="S1426">
            <v>6</v>
          </cell>
          <cell r="T1426">
            <v>7</v>
          </cell>
          <cell r="V1426" t="str">
            <v>setov</v>
          </cell>
        </row>
        <row r="1427">
          <cell r="A1427" t="str">
            <v>L1</v>
          </cell>
          <cell r="E1427" t="str">
            <v>Stôl:</v>
          </cell>
          <cell r="F1427" t="str">
            <v xml:space="preserve"> </v>
          </cell>
          <cell r="I1427" t="str">
            <v>DAROVCOVÁ NINA</v>
          </cell>
          <cell r="N1427">
            <v>11</v>
          </cell>
          <cell r="O1427">
            <v>11</v>
          </cell>
          <cell r="P1427">
            <v>11</v>
          </cell>
          <cell r="V1427">
            <v>3</v>
          </cell>
        </row>
        <row r="1429">
          <cell r="E1429" t="str">
            <v>Dátum:</v>
          </cell>
          <cell r="F1429">
            <v>43211</v>
          </cell>
        </row>
        <row r="1430">
          <cell r="A1430" t="str">
            <v>L5</v>
          </cell>
          <cell r="E1430" t="str">
            <v>Čas:</v>
          </cell>
          <cell r="I1430" t="str">
            <v>SVETLÍKOVÁ SOFIA</v>
          </cell>
          <cell r="N1430">
            <v>4</v>
          </cell>
          <cell r="O1430">
            <v>5</v>
          </cell>
          <cell r="P1430">
            <v>3</v>
          </cell>
          <cell r="V1430">
            <v>0</v>
          </cell>
        </row>
        <row r="1432">
          <cell r="E1432" t="str">
            <v>Kategória :</v>
          </cell>
          <cell r="F1432" t="str">
            <v>MŽ</v>
          </cell>
        </row>
        <row r="1433">
          <cell r="I1433" t="str">
            <v>Rozhodca</v>
          </cell>
          <cell r="P1433" t="str">
            <v>Víťaz</v>
          </cell>
        </row>
        <row r="1434">
          <cell r="E1434" t="str">
            <v>Skupina :</v>
          </cell>
          <cell r="F1434" t="str">
            <v>L</v>
          </cell>
          <cell r="I1434" t="str">
            <v/>
          </cell>
          <cell r="N1434" t="str">
            <v>DAROVCOVÁ NINA</v>
          </cell>
        </row>
        <row r="1436">
          <cell r="E1436" t="str">
            <v>Zápas:</v>
          </cell>
          <cell r="F1436" t="str">
            <v xml:space="preserve"> 1-5</v>
          </cell>
        </row>
        <row r="1437">
          <cell r="H1437" t="str">
            <v>Udelené karty - priestupok</v>
          </cell>
        </row>
        <row r="1439">
          <cell r="I1439" t="str">
            <v>DAROVCOVÁ NINA</v>
          </cell>
          <cell r="P1439" t="str">
            <v>SVETLÍKOVÁ SOFIA</v>
          </cell>
        </row>
        <row r="1440">
          <cell r="H1440" t="str">
            <v>Ž</v>
          </cell>
          <cell r="O1440" t="str">
            <v>Ž</v>
          </cell>
        </row>
        <row r="1441">
          <cell r="H1441" t="str">
            <v>ŽČ</v>
          </cell>
          <cell r="O1441" t="str">
            <v>ŽČ</v>
          </cell>
        </row>
        <row r="1442">
          <cell r="H1442" t="str">
            <v>ŽČ</v>
          </cell>
          <cell r="O1442" t="str">
            <v>ŽČ</v>
          </cell>
        </row>
        <row r="1445">
          <cell r="A1445" t="str">
            <v>A 2-3</v>
          </cell>
          <cell r="E1445" t="str">
            <v xml:space="preserve">zápas č. </v>
          </cell>
          <cell r="F1445">
            <v>73</v>
          </cell>
          <cell r="H1445" t="str">
            <v>Servis</v>
          </cell>
          <cell r="V1445" t="str">
            <v>pomer</v>
          </cell>
          <cell r="Z1445">
            <v>3</v>
          </cell>
          <cell r="AA1445">
            <v>0</v>
          </cell>
        </row>
        <row r="1446">
          <cell r="G1446" t="str">
            <v>Time out</v>
          </cell>
          <cell r="H1446" t="str">
            <v>Príjem</v>
          </cell>
          <cell r="N1446">
            <v>1</v>
          </cell>
          <cell r="O1446">
            <v>2</v>
          </cell>
          <cell r="P1446">
            <v>3</v>
          </cell>
          <cell r="Q1446">
            <v>4</v>
          </cell>
          <cell r="R1446">
            <v>5</v>
          </cell>
          <cell r="S1446">
            <v>6</v>
          </cell>
          <cell r="T1446">
            <v>7</v>
          </cell>
          <cell r="V1446" t="str">
            <v>setov</v>
          </cell>
        </row>
        <row r="1447">
          <cell r="A1447" t="str">
            <v>A2</v>
          </cell>
          <cell r="E1447" t="str">
            <v>Stôl:</v>
          </cell>
          <cell r="F1447" t="str">
            <v xml:space="preserve"> </v>
          </cell>
          <cell r="I1447" t="str">
            <v>DRBIAKOVÁ KARIN</v>
          </cell>
          <cell r="N1447">
            <v>11</v>
          </cell>
          <cell r="O1447">
            <v>11</v>
          </cell>
          <cell r="P1447">
            <v>11</v>
          </cell>
          <cell r="V1447">
            <v>3</v>
          </cell>
        </row>
        <row r="1449">
          <cell r="E1449" t="str">
            <v>Dátum:</v>
          </cell>
          <cell r="F1449">
            <v>43211</v>
          </cell>
        </row>
        <row r="1450">
          <cell r="A1450" t="str">
            <v>A3</v>
          </cell>
          <cell r="E1450" t="str">
            <v>Čas:</v>
          </cell>
          <cell r="I1450" t="str">
            <v>VČELKOVÁ ADELA</v>
          </cell>
          <cell r="N1450">
            <v>7</v>
          </cell>
          <cell r="O1450">
            <v>6</v>
          </cell>
          <cell r="P1450">
            <v>9</v>
          </cell>
          <cell r="V1450">
            <v>0</v>
          </cell>
        </row>
        <row r="1452">
          <cell r="E1452" t="str">
            <v>Kategória :</v>
          </cell>
          <cell r="F1452" t="str">
            <v>MŽ</v>
          </cell>
        </row>
        <row r="1453">
          <cell r="I1453" t="str">
            <v>Rozhodca</v>
          </cell>
          <cell r="P1453" t="str">
            <v>Víťaz</v>
          </cell>
        </row>
        <row r="1454">
          <cell r="E1454" t="str">
            <v>Skupina :</v>
          </cell>
          <cell r="F1454" t="str">
            <v>A</v>
          </cell>
          <cell r="I1454" t="str">
            <v/>
          </cell>
          <cell r="N1454" t="str">
            <v>DRBIAKOVÁ KARIN</v>
          </cell>
        </row>
        <row r="1456">
          <cell r="E1456" t="str">
            <v>Zápas:</v>
          </cell>
          <cell r="F1456" t="str">
            <v xml:space="preserve"> 2-3</v>
          </cell>
        </row>
        <row r="1457">
          <cell r="H1457" t="str">
            <v>Udelené karty - priestupok</v>
          </cell>
        </row>
        <row r="1459">
          <cell r="I1459" t="str">
            <v>DRBIAKOVÁ KARIN</v>
          </cell>
          <cell r="P1459" t="str">
            <v>VČELKOVÁ ADELA</v>
          </cell>
        </row>
        <row r="1460">
          <cell r="H1460" t="str">
            <v>Ž</v>
          </cell>
          <cell r="O1460" t="str">
            <v>Ž</v>
          </cell>
        </row>
        <row r="1461">
          <cell r="H1461" t="str">
            <v>ŽČ</v>
          </cell>
          <cell r="O1461" t="str">
            <v>ŽČ</v>
          </cell>
        </row>
        <row r="1462">
          <cell r="H1462" t="str">
            <v>ŽČ</v>
          </cell>
          <cell r="O1462" t="str">
            <v>ŽČ</v>
          </cell>
        </row>
        <row r="1465">
          <cell r="A1465" t="str">
            <v>B 2-3</v>
          </cell>
          <cell r="E1465" t="str">
            <v xml:space="preserve">zápas č. </v>
          </cell>
          <cell r="F1465">
            <v>74</v>
          </cell>
          <cell r="H1465" t="str">
            <v>Servis</v>
          </cell>
          <cell r="V1465" t="str">
            <v>pomer</v>
          </cell>
          <cell r="Z1465">
            <v>3</v>
          </cell>
          <cell r="AA1465">
            <v>1</v>
          </cell>
        </row>
        <row r="1466">
          <cell r="G1466" t="str">
            <v>Time out</v>
          </cell>
          <cell r="H1466" t="str">
            <v>Príjem</v>
          </cell>
          <cell r="N1466">
            <v>1</v>
          </cell>
          <cell r="O1466">
            <v>2</v>
          </cell>
          <cell r="P1466">
            <v>3</v>
          </cell>
          <cell r="Q1466">
            <v>4</v>
          </cell>
          <cell r="R1466">
            <v>5</v>
          </cell>
          <cell r="S1466">
            <v>6</v>
          </cell>
          <cell r="T1466">
            <v>7</v>
          </cell>
          <cell r="V1466" t="str">
            <v>setov</v>
          </cell>
        </row>
        <row r="1467">
          <cell r="A1467" t="str">
            <v>B2</v>
          </cell>
          <cell r="E1467" t="str">
            <v>Stôl:</v>
          </cell>
          <cell r="F1467" t="str">
            <v xml:space="preserve"> </v>
          </cell>
          <cell r="I1467" t="str">
            <v>BIKSADSKÁ EMA</v>
          </cell>
          <cell r="N1467">
            <v>3</v>
          </cell>
          <cell r="O1467">
            <v>11</v>
          </cell>
          <cell r="P1467">
            <v>13</v>
          </cell>
          <cell r="Q1467">
            <v>11</v>
          </cell>
          <cell r="V1467">
            <v>3</v>
          </cell>
        </row>
        <row r="1469">
          <cell r="E1469" t="str">
            <v>Dátum:</v>
          </cell>
          <cell r="F1469">
            <v>43211</v>
          </cell>
        </row>
        <row r="1470">
          <cell r="A1470" t="str">
            <v>B3</v>
          </cell>
          <cell r="E1470" t="str">
            <v>Čas:</v>
          </cell>
          <cell r="I1470" t="str">
            <v>BUGOVÁ JESSICA</v>
          </cell>
          <cell r="N1470">
            <v>11</v>
          </cell>
          <cell r="O1470">
            <v>6</v>
          </cell>
          <cell r="P1470">
            <v>11</v>
          </cell>
          <cell r="Q1470">
            <v>8</v>
          </cell>
          <cell r="V1470">
            <v>1</v>
          </cell>
        </row>
        <row r="1472">
          <cell r="E1472" t="str">
            <v>Kategória :</v>
          </cell>
          <cell r="F1472" t="str">
            <v>MŽ</v>
          </cell>
        </row>
        <row r="1473">
          <cell r="I1473" t="str">
            <v>Rozhodca</v>
          </cell>
          <cell r="P1473" t="str">
            <v>Víťaz</v>
          </cell>
        </row>
        <row r="1474">
          <cell r="E1474" t="str">
            <v>Skupina :</v>
          </cell>
          <cell r="F1474" t="str">
            <v>B</v>
          </cell>
          <cell r="I1474" t="str">
            <v/>
          </cell>
          <cell r="N1474" t="str">
            <v>BIKSADSKÁ EMA</v>
          </cell>
        </row>
        <row r="1476">
          <cell r="E1476" t="str">
            <v>Zápas:</v>
          </cell>
          <cell r="F1476" t="str">
            <v xml:space="preserve"> 2-3</v>
          </cell>
        </row>
        <row r="1477">
          <cell r="H1477" t="str">
            <v>Udelené karty - priestupok</v>
          </cell>
        </row>
        <row r="1479">
          <cell r="I1479" t="str">
            <v>BIKSADSKÁ EMA</v>
          </cell>
          <cell r="P1479" t="str">
            <v>BUGOVÁ JESSICA</v>
          </cell>
        </row>
        <row r="1480">
          <cell r="H1480" t="str">
            <v>Ž</v>
          </cell>
          <cell r="O1480" t="str">
            <v>Ž</v>
          </cell>
        </row>
        <row r="1481">
          <cell r="H1481" t="str">
            <v>ŽČ</v>
          </cell>
          <cell r="O1481" t="str">
            <v>ŽČ</v>
          </cell>
        </row>
        <row r="1482">
          <cell r="H1482" t="str">
            <v>ŽČ</v>
          </cell>
          <cell r="O1482" t="str">
            <v>ŽČ</v>
          </cell>
        </row>
        <row r="1485">
          <cell r="A1485" t="str">
            <v>C 2-3</v>
          </cell>
          <cell r="E1485" t="str">
            <v xml:space="preserve">zápas č. </v>
          </cell>
          <cell r="F1485">
            <v>75</v>
          </cell>
          <cell r="H1485" t="str">
            <v>Servis</v>
          </cell>
          <cell r="V1485" t="str">
            <v>pomer</v>
          </cell>
          <cell r="Z1485">
            <v>2</v>
          </cell>
          <cell r="AA1485">
            <v>3</v>
          </cell>
        </row>
        <row r="1486">
          <cell r="G1486" t="str">
            <v>Time out</v>
          </cell>
          <cell r="H1486" t="str">
            <v>Príjem</v>
          </cell>
          <cell r="N1486">
            <v>1</v>
          </cell>
          <cell r="O1486">
            <v>2</v>
          </cell>
          <cell r="P1486">
            <v>3</v>
          </cell>
          <cell r="Q1486">
            <v>4</v>
          </cell>
          <cell r="R1486">
            <v>5</v>
          </cell>
          <cell r="S1486">
            <v>6</v>
          </cell>
          <cell r="T1486">
            <v>7</v>
          </cell>
          <cell r="V1486" t="str">
            <v>setov</v>
          </cell>
        </row>
        <row r="1487">
          <cell r="A1487" t="str">
            <v>C2</v>
          </cell>
          <cell r="E1487" t="str">
            <v>Stôl:</v>
          </cell>
          <cell r="F1487" t="str">
            <v xml:space="preserve"> </v>
          </cell>
          <cell r="I1487" t="str">
            <v>POLÁKOVÁ ALEXANDRA</v>
          </cell>
          <cell r="N1487">
            <v>8</v>
          </cell>
          <cell r="O1487">
            <v>6</v>
          </cell>
          <cell r="P1487">
            <v>11</v>
          </cell>
          <cell r="Q1487">
            <v>11</v>
          </cell>
          <cell r="R1487">
            <v>9</v>
          </cell>
          <cell r="V1487">
            <v>2</v>
          </cell>
        </row>
        <row r="1489">
          <cell r="E1489" t="str">
            <v>Dátum:</v>
          </cell>
          <cell r="F1489">
            <v>43211</v>
          </cell>
        </row>
        <row r="1490">
          <cell r="A1490" t="str">
            <v>C3</v>
          </cell>
          <cell r="E1490" t="str">
            <v>Čas:</v>
          </cell>
          <cell r="I1490" t="str">
            <v>VANIŠOVÁ VANDA</v>
          </cell>
          <cell r="N1490">
            <v>11</v>
          </cell>
          <cell r="O1490">
            <v>11</v>
          </cell>
          <cell r="P1490">
            <v>6</v>
          </cell>
          <cell r="Q1490">
            <v>4</v>
          </cell>
          <cell r="R1490">
            <v>11</v>
          </cell>
          <cell r="V1490">
            <v>3</v>
          </cell>
        </row>
        <row r="1492">
          <cell r="E1492" t="str">
            <v>Kategória :</v>
          </cell>
          <cell r="F1492" t="str">
            <v>MŽ</v>
          </cell>
        </row>
        <row r="1493">
          <cell r="I1493" t="str">
            <v>Rozhodca</v>
          </cell>
          <cell r="P1493" t="str">
            <v>Víťaz</v>
          </cell>
        </row>
        <row r="1494">
          <cell r="E1494" t="str">
            <v>Skupina :</v>
          </cell>
          <cell r="F1494" t="str">
            <v>C</v>
          </cell>
          <cell r="I1494" t="str">
            <v/>
          </cell>
          <cell r="N1494" t="str">
            <v>VANIŠOVÁ VANDA</v>
          </cell>
        </row>
        <row r="1496">
          <cell r="E1496" t="str">
            <v>Zápas:</v>
          </cell>
          <cell r="F1496" t="str">
            <v xml:space="preserve"> 2-3</v>
          </cell>
        </row>
        <row r="1497">
          <cell r="H1497" t="str">
            <v>Udelené karty - priestupok</v>
          </cell>
        </row>
        <row r="1499">
          <cell r="I1499" t="str">
            <v>POLÁKOVÁ ALEXANDRA</v>
          </cell>
          <cell r="P1499" t="str">
            <v>VANIŠOVÁ VANDA</v>
          </cell>
        </row>
        <row r="1500">
          <cell r="H1500" t="str">
            <v>Ž</v>
          </cell>
          <cell r="O1500" t="str">
            <v>Ž</v>
          </cell>
        </row>
        <row r="1501">
          <cell r="H1501" t="str">
            <v>ŽČ</v>
          </cell>
          <cell r="O1501" t="str">
            <v>ŽČ</v>
          </cell>
        </row>
        <row r="1502">
          <cell r="H1502" t="str">
            <v>ŽČ</v>
          </cell>
          <cell r="O1502" t="str">
            <v>ŽČ</v>
          </cell>
        </row>
        <row r="1505">
          <cell r="A1505" t="str">
            <v>D 2-3</v>
          </cell>
          <cell r="E1505" t="str">
            <v xml:space="preserve">zápas č. </v>
          </cell>
          <cell r="F1505">
            <v>76</v>
          </cell>
          <cell r="H1505" t="str">
            <v>Servis</v>
          </cell>
          <cell r="V1505" t="str">
            <v>pomer</v>
          </cell>
          <cell r="Z1505">
            <v>0</v>
          </cell>
          <cell r="AA1505">
            <v>3</v>
          </cell>
        </row>
        <row r="1506">
          <cell r="G1506" t="str">
            <v>Time out</v>
          </cell>
          <cell r="H1506" t="str">
            <v>Príjem</v>
          </cell>
          <cell r="N1506">
            <v>1</v>
          </cell>
          <cell r="O1506">
            <v>2</v>
          </cell>
          <cell r="P1506">
            <v>3</v>
          </cell>
          <cell r="Q1506">
            <v>4</v>
          </cell>
          <cell r="R1506">
            <v>5</v>
          </cell>
          <cell r="S1506">
            <v>6</v>
          </cell>
          <cell r="T1506">
            <v>7</v>
          </cell>
          <cell r="V1506" t="str">
            <v>setov</v>
          </cell>
        </row>
        <row r="1507">
          <cell r="A1507" t="str">
            <v>D2</v>
          </cell>
          <cell r="E1507" t="str">
            <v>Stôl:</v>
          </cell>
          <cell r="F1507" t="str">
            <v xml:space="preserve"> </v>
          </cell>
          <cell r="I1507" t="str">
            <v>ŠTETKOVÁ EMA</v>
          </cell>
          <cell r="N1507">
            <v>11</v>
          </cell>
          <cell r="O1507">
            <v>8</v>
          </cell>
          <cell r="P1507">
            <v>8</v>
          </cell>
          <cell r="V1507">
            <v>0</v>
          </cell>
        </row>
        <row r="1509">
          <cell r="E1509" t="str">
            <v>Dátum:</v>
          </cell>
          <cell r="F1509">
            <v>43211</v>
          </cell>
        </row>
        <row r="1510">
          <cell r="A1510" t="str">
            <v>D3</v>
          </cell>
          <cell r="E1510" t="str">
            <v>Čas:</v>
          </cell>
          <cell r="I1510" t="str">
            <v>STRAKOVÁ JANKA</v>
          </cell>
          <cell r="N1510">
            <v>13</v>
          </cell>
          <cell r="O1510">
            <v>11</v>
          </cell>
          <cell r="P1510">
            <v>11</v>
          </cell>
          <cell r="V1510">
            <v>3</v>
          </cell>
        </row>
        <row r="1512">
          <cell r="E1512" t="str">
            <v>Kategória :</v>
          </cell>
          <cell r="F1512" t="str">
            <v>MŽ</v>
          </cell>
        </row>
        <row r="1513">
          <cell r="I1513" t="str">
            <v>Rozhodca</v>
          </cell>
          <cell r="P1513" t="str">
            <v>Víťaz</v>
          </cell>
        </row>
        <row r="1514">
          <cell r="E1514" t="str">
            <v>Skupina :</v>
          </cell>
          <cell r="F1514" t="str">
            <v>D</v>
          </cell>
          <cell r="I1514" t="str">
            <v/>
          </cell>
          <cell r="N1514" t="str">
            <v>STRAKOVÁ JANKA</v>
          </cell>
        </row>
        <row r="1516">
          <cell r="E1516" t="str">
            <v>Zápas:</v>
          </cell>
          <cell r="F1516" t="str">
            <v xml:space="preserve"> 2-3</v>
          </cell>
        </row>
        <row r="1517">
          <cell r="H1517" t="str">
            <v>Udelené karty - priestupok</v>
          </cell>
        </row>
        <row r="1519">
          <cell r="I1519" t="str">
            <v>ŠTETKOVÁ EMA</v>
          </cell>
          <cell r="P1519" t="str">
            <v>STRAKOVÁ JANKA</v>
          </cell>
        </row>
        <row r="1520">
          <cell r="H1520" t="str">
            <v>Ž</v>
          </cell>
          <cell r="O1520" t="str">
            <v>Ž</v>
          </cell>
        </row>
        <row r="1521">
          <cell r="H1521" t="str">
            <v>ŽČ</v>
          </cell>
          <cell r="O1521" t="str">
            <v>ŽČ</v>
          </cell>
        </row>
        <row r="1522">
          <cell r="H1522" t="str">
            <v>ŽČ</v>
          </cell>
          <cell r="O1522" t="str">
            <v>ŽČ</v>
          </cell>
        </row>
        <row r="1525">
          <cell r="A1525" t="str">
            <v>E 2-3</v>
          </cell>
          <cell r="E1525" t="str">
            <v xml:space="preserve">zápas č. </v>
          </cell>
          <cell r="F1525">
            <v>77</v>
          </cell>
          <cell r="H1525" t="str">
            <v>Servis</v>
          </cell>
          <cell r="V1525" t="str">
            <v>pomer</v>
          </cell>
          <cell r="Z1525">
            <v>3</v>
          </cell>
          <cell r="AA1525">
            <v>0</v>
          </cell>
        </row>
        <row r="1526">
          <cell r="G1526" t="str">
            <v>Time out</v>
          </cell>
          <cell r="H1526" t="str">
            <v>Príjem</v>
          </cell>
          <cell r="N1526">
            <v>1</v>
          </cell>
          <cell r="O1526">
            <v>2</v>
          </cell>
          <cell r="P1526">
            <v>3</v>
          </cell>
          <cell r="Q1526">
            <v>4</v>
          </cell>
          <cell r="R1526">
            <v>5</v>
          </cell>
          <cell r="S1526">
            <v>6</v>
          </cell>
          <cell r="T1526">
            <v>7</v>
          </cell>
          <cell r="V1526" t="str">
            <v>setov</v>
          </cell>
        </row>
        <row r="1527">
          <cell r="A1527" t="str">
            <v>E2</v>
          </cell>
          <cell r="E1527" t="str">
            <v>Stôl:</v>
          </cell>
          <cell r="F1527" t="str">
            <v xml:space="preserve"> </v>
          </cell>
          <cell r="I1527" t="str">
            <v>ĎURANOVÁ DOROTA</v>
          </cell>
          <cell r="N1527">
            <v>11</v>
          </cell>
          <cell r="O1527">
            <v>11</v>
          </cell>
          <cell r="P1527">
            <v>14</v>
          </cell>
          <cell r="V1527">
            <v>3</v>
          </cell>
        </row>
        <row r="1529">
          <cell r="E1529" t="str">
            <v>Dátum:</v>
          </cell>
          <cell r="F1529">
            <v>43211</v>
          </cell>
        </row>
        <row r="1530">
          <cell r="A1530" t="str">
            <v>E3</v>
          </cell>
          <cell r="E1530" t="str">
            <v>Čas:</v>
          </cell>
          <cell r="I1530" t="str">
            <v>ČERMÁKOVÁ IVANA</v>
          </cell>
          <cell r="N1530">
            <v>5</v>
          </cell>
          <cell r="O1530">
            <v>4</v>
          </cell>
          <cell r="P1530">
            <v>12</v>
          </cell>
          <cell r="V1530">
            <v>0</v>
          </cell>
        </row>
        <row r="1532">
          <cell r="E1532" t="str">
            <v>Kategória :</v>
          </cell>
          <cell r="F1532" t="str">
            <v>MŽ</v>
          </cell>
        </row>
        <row r="1533">
          <cell r="I1533" t="str">
            <v>Rozhodca</v>
          </cell>
          <cell r="P1533" t="str">
            <v>Víťaz</v>
          </cell>
        </row>
        <row r="1534">
          <cell r="E1534" t="str">
            <v>Skupina :</v>
          </cell>
          <cell r="F1534" t="str">
            <v>E</v>
          </cell>
          <cell r="I1534" t="str">
            <v/>
          </cell>
          <cell r="N1534" t="str">
            <v>ĎURANOVÁ DOROTA</v>
          </cell>
        </row>
        <row r="1536">
          <cell r="E1536" t="str">
            <v>Zápas:</v>
          </cell>
          <cell r="F1536" t="str">
            <v xml:space="preserve"> 2-3</v>
          </cell>
        </row>
        <row r="1537">
          <cell r="H1537" t="str">
            <v>Udelené karty - priestupok</v>
          </cell>
        </row>
        <row r="1539">
          <cell r="I1539" t="str">
            <v>ĎURANOVÁ DOROTA</v>
          </cell>
          <cell r="P1539" t="str">
            <v>ČERMÁKOVÁ IVANA</v>
          </cell>
        </row>
        <row r="1540">
          <cell r="H1540" t="str">
            <v>Ž</v>
          </cell>
          <cell r="O1540" t="str">
            <v>Ž</v>
          </cell>
        </row>
        <row r="1541">
          <cell r="H1541" t="str">
            <v>ŽČ</v>
          </cell>
          <cell r="O1541" t="str">
            <v>ŽČ</v>
          </cell>
        </row>
        <row r="1542">
          <cell r="H1542" t="str">
            <v>ŽČ</v>
          </cell>
          <cell r="O1542" t="str">
            <v>ŽČ</v>
          </cell>
        </row>
        <row r="1545">
          <cell r="A1545" t="str">
            <v>F 2-3</v>
          </cell>
          <cell r="E1545" t="str">
            <v xml:space="preserve">zápas č. </v>
          </cell>
          <cell r="F1545">
            <v>78</v>
          </cell>
          <cell r="H1545" t="str">
            <v>Servis</v>
          </cell>
          <cell r="V1545" t="str">
            <v>pomer</v>
          </cell>
          <cell r="Z1545">
            <v>2</v>
          </cell>
          <cell r="AA1545">
            <v>3</v>
          </cell>
        </row>
        <row r="1546">
          <cell r="G1546" t="str">
            <v>Time out</v>
          </cell>
          <cell r="H1546" t="str">
            <v>Príjem</v>
          </cell>
          <cell r="N1546">
            <v>1</v>
          </cell>
          <cell r="O1546">
            <v>2</v>
          </cell>
          <cell r="P1546">
            <v>3</v>
          </cell>
          <cell r="Q1546">
            <v>4</v>
          </cell>
          <cell r="R1546">
            <v>5</v>
          </cell>
          <cell r="S1546">
            <v>6</v>
          </cell>
          <cell r="T1546">
            <v>7</v>
          </cell>
          <cell r="V1546" t="str">
            <v>setov</v>
          </cell>
        </row>
        <row r="1547">
          <cell r="A1547" t="str">
            <v>F2</v>
          </cell>
          <cell r="E1547" t="str">
            <v>Stôl:</v>
          </cell>
          <cell r="F1547" t="str">
            <v xml:space="preserve"> </v>
          </cell>
          <cell r="I1547" t="str">
            <v>KĽUCHOVÁ TERÉZIA</v>
          </cell>
          <cell r="N1547">
            <v>4</v>
          </cell>
          <cell r="O1547">
            <v>11</v>
          </cell>
          <cell r="P1547">
            <v>11</v>
          </cell>
          <cell r="Q1547">
            <v>11</v>
          </cell>
          <cell r="R1547">
            <v>5</v>
          </cell>
          <cell r="V1547">
            <v>2</v>
          </cell>
        </row>
        <row r="1549">
          <cell r="E1549" t="str">
            <v>Dátum:</v>
          </cell>
          <cell r="F1549">
            <v>43211</v>
          </cell>
        </row>
        <row r="1550">
          <cell r="A1550" t="str">
            <v>F3</v>
          </cell>
          <cell r="E1550" t="str">
            <v>Čas:</v>
          </cell>
          <cell r="I1550" t="str">
            <v>KUBJATKOVÁ ALICA</v>
          </cell>
          <cell r="N1550">
            <v>11</v>
          </cell>
          <cell r="O1550">
            <v>9</v>
          </cell>
          <cell r="P1550">
            <v>13</v>
          </cell>
          <cell r="Q1550">
            <v>5</v>
          </cell>
          <cell r="R1550">
            <v>11</v>
          </cell>
          <cell r="V1550">
            <v>3</v>
          </cell>
        </row>
        <row r="1552">
          <cell r="E1552" t="str">
            <v>Kategória :</v>
          </cell>
          <cell r="F1552" t="str">
            <v>MŽ</v>
          </cell>
        </row>
        <row r="1553">
          <cell r="I1553" t="str">
            <v>Rozhodca</v>
          </cell>
          <cell r="P1553" t="str">
            <v>Víťaz</v>
          </cell>
        </row>
        <row r="1554">
          <cell r="E1554" t="str">
            <v>Skupina :</v>
          </cell>
          <cell r="F1554" t="str">
            <v>F</v>
          </cell>
          <cell r="I1554" t="str">
            <v/>
          </cell>
          <cell r="N1554" t="str">
            <v>KUBJATKOVÁ ALICA</v>
          </cell>
        </row>
        <row r="1556">
          <cell r="E1556" t="str">
            <v>Zápas:</v>
          </cell>
          <cell r="F1556" t="str">
            <v xml:space="preserve"> 2-3</v>
          </cell>
        </row>
        <row r="1557">
          <cell r="H1557" t="str">
            <v>Udelené karty - priestupok</v>
          </cell>
        </row>
        <row r="1559">
          <cell r="I1559" t="str">
            <v>KĽUCHOVÁ TERÉZIA</v>
          </cell>
          <cell r="P1559" t="str">
            <v>KUBJATKOVÁ ALICA</v>
          </cell>
        </row>
        <row r="1560">
          <cell r="H1560" t="str">
            <v>Ž</v>
          </cell>
          <cell r="O1560" t="str">
            <v>Ž</v>
          </cell>
        </row>
        <row r="1561">
          <cell r="H1561" t="str">
            <v>ŽČ</v>
          </cell>
          <cell r="O1561" t="str">
            <v>ŽČ</v>
          </cell>
        </row>
        <row r="1562">
          <cell r="H1562" t="str">
            <v>ŽČ</v>
          </cell>
          <cell r="O1562" t="str">
            <v>ŽČ</v>
          </cell>
        </row>
        <row r="1565">
          <cell r="A1565" t="str">
            <v>G 2-3</v>
          </cell>
          <cell r="E1565" t="str">
            <v xml:space="preserve">zápas č. </v>
          </cell>
          <cell r="F1565">
            <v>79</v>
          </cell>
          <cell r="H1565" t="str">
            <v>Servis</v>
          </cell>
          <cell r="V1565" t="str">
            <v>pomer</v>
          </cell>
          <cell r="Z1565">
            <v>3</v>
          </cell>
          <cell r="AA1565">
            <v>0</v>
          </cell>
        </row>
        <row r="1566">
          <cell r="G1566" t="str">
            <v>Time out</v>
          </cell>
          <cell r="H1566" t="str">
            <v>Príjem</v>
          </cell>
          <cell r="N1566">
            <v>1</v>
          </cell>
          <cell r="O1566">
            <v>2</v>
          </cell>
          <cell r="P1566">
            <v>3</v>
          </cell>
          <cell r="Q1566">
            <v>4</v>
          </cell>
          <cell r="R1566">
            <v>5</v>
          </cell>
          <cell r="S1566">
            <v>6</v>
          </cell>
          <cell r="T1566">
            <v>7</v>
          </cell>
          <cell r="V1566" t="str">
            <v>setov</v>
          </cell>
        </row>
        <row r="1567">
          <cell r="A1567" t="str">
            <v>G2</v>
          </cell>
          <cell r="E1567" t="str">
            <v>Stôl:</v>
          </cell>
          <cell r="F1567" t="str">
            <v xml:space="preserve"> </v>
          </cell>
          <cell r="I1567" t="str">
            <v>KRAJČIOVÁ VERONIKA</v>
          </cell>
          <cell r="N1567">
            <v>11</v>
          </cell>
          <cell r="O1567">
            <v>11</v>
          </cell>
          <cell r="P1567">
            <v>11</v>
          </cell>
          <cell r="V1567">
            <v>3</v>
          </cell>
        </row>
        <row r="1569">
          <cell r="E1569" t="str">
            <v>Dátum:</v>
          </cell>
          <cell r="F1569">
            <v>43211</v>
          </cell>
        </row>
        <row r="1570">
          <cell r="A1570" t="str">
            <v>G3</v>
          </cell>
          <cell r="E1570" t="str">
            <v>Čas:</v>
          </cell>
          <cell r="I1570" t="str">
            <v>SABOLOVÁ LAURA</v>
          </cell>
          <cell r="N1570">
            <v>9</v>
          </cell>
          <cell r="O1570">
            <v>9</v>
          </cell>
          <cell r="P1570">
            <v>3</v>
          </cell>
          <cell r="V1570">
            <v>0</v>
          </cell>
        </row>
        <row r="1572">
          <cell r="E1572" t="str">
            <v>Kategória :</v>
          </cell>
          <cell r="F1572" t="str">
            <v>MŽ</v>
          </cell>
        </row>
        <row r="1573">
          <cell r="I1573" t="str">
            <v>Rozhodca</v>
          </cell>
          <cell r="P1573" t="str">
            <v>Víťaz</v>
          </cell>
        </row>
        <row r="1574">
          <cell r="E1574" t="str">
            <v>Skupina :</v>
          </cell>
          <cell r="F1574" t="str">
            <v>G</v>
          </cell>
          <cell r="I1574" t="str">
            <v/>
          </cell>
          <cell r="N1574" t="str">
            <v>KRAJČIOVÁ VERONIKA</v>
          </cell>
        </row>
        <row r="1576">
          <cell r="E1576" t="str">
            <v>Zápas:</v>
          </cell>
          <cell r="F1576" t="str">
            <v xml:space="preserve"> 2-3</v>
          </cell>
        </row>
        <row r="1577">
          <cell r="H1577" t="str">
            <v>Udelené karty - priestupok</v>
          </cell>
        </row>
        <row r="1579">
          <cell r="I1579" t="str">
            <v>KRAJČIOVÁ VERONIKA</v>
          </cell>
          <cell r="P1579" t="str">
            <v>SABOLOVÁ LAURA</v>
          </cell>
        </row>
        <row r="1580">
          <cell r="H1580" t="str">
            <v>Ž</v>
          </cell>
          <cell r="O1580" t="str">
            <v>Ž</v>
          </cell>
        </row>
        <row r="1581">
          <cell r="H1581" t="str">
            <v>ŽČ</v>
          </cell>
          <cell r="O1581" t="str">
            <v>ŽČ</v>
          </cell>
        </row>
        <row r="1582">
          <cell r="H1582" t="str">
            <v>ŽČ</v>
          </cell>
          <cell r="O1582" t="str">
            <v>ŽČ</v>
          </cell>
        </row>
        <row r="1585">
          <cell r="A1585" t="str">
            <v>H 2-3</v>
          </cell>
          <cell r="E1585" t="str">
            <v xml:space="preserve">zápas č. </v>
          </cell>
          <cell r="F1585">
            <v>80</v>
          </cell>
          <cell r="H1585" t="str">
            <v>Servis</v>
          </cell>
          <cell r="V1585" t="str">
            <v>pomer</v>
          </cell>
          <cell r="Z1585">
            <v>3</v>
          </cell>
          <cell r="AA1585">
            <v>1</v>
          </cell>
        </row>
        <row r="1586">
          <cell r="G1586" t="str">
            <v>Time out</v>
          </cell>
          <cell r="H1586" t="str">
            <v>Príjem</v>
          </cell>
          <cell r="N1586">
            <v>1</v>
          </cell>
          <cell r="O1586">
            <v>2</v>
          </cell>
          <cell r="P1586">
            <v>3</v>
          </cell>
          <cell r="Q1586">
            <v>4</v>
          </cell>
          <cell r="R1586">
            <v>5</v>
          </cell>
          <cell r="S1586">
            <v>6</v>
          </cell>
          <cell r="T1586">
            <v>7</v>
          </cell>
          <cell r="V1586" t="str">
            <v>setov</v>
          </cell>
        </row>
        <row r="1587">
          <cell r="A1587" t="str">
            <v>H2</v>
          </cell>
          <cell r="E1587" t="str">
            <v>Stôl:</v>
          </cell>
          <cell r="F1587" t="str">
            <v xml:space="preserve"> </v>
          </cell>
          <cell r="I1587" t="str">
            <v>HREHOVÁ VANESA</v>
          </cell>
          <cell r="N1587">
            <v>12</v>
          </cell>
          <cell r="O1587">
            <v>12</v>
          </cell>
          <cell r="P1587">
            <v>11</v>
          </cell>
          <cell r="Q1587">
            <v>11</v>
          </cell>
          <cell r="V1587">
            <v>3</v>
          </cell>
        </row>
        <row r="1589">
          <cell r="E1589" t="str">
            <v>Dátum:</v>
          </cell>
          <cell r="F1589">
            <v>43211</v>
          </cell>
        </row>
        <row r="1590">
          <cell r="A1590" t="str">
            <v>H3</v>
          </cell>
          <cell r="E1590" t="str">
            <v>Čas:</v>
          </cell>
          <cell r="I1590" t="str">
            <v>KOVÁČOVÁ LENKA</v>
          </cell>
          <cell r="N1590">
            <v>10</v>
          </cell>
          <cell r="O1590">
            <v>14</v>
          </cell>
          <cell r="P1590">
            <v>7</v>
          </cell>
          <cell r="Q1590">
            <v>5</v>
          </cell>
          <cell r="V1590">
            <v>1</v>
          </cell>
        </row>
        <row r="1592">
          <cell r="E1592" t="str">
            <v>Kategória :</v>
          </cell>
          <cell r="F1592" t="str">
            <v>MŽ</v>
          </cell>
        </row>
        <row r="1593">
          <cell r="I1593" t="str">
            <v>Rozhodca</v>
          </cell>
          <cell r="P1593" t="str">
            <v>Víťaz</v>
          </cell>
        </row>
        <row r="1594">
          <cell r="E1594" t="str">
            <v>Skupina :</v>
          </cell>
          <cell r="F1594" t="str">
            <v>H</v>
          </cell>
          <cell r="I1594" t="str">
            <v/>
          </cell>
          <cell r="N1594" t="str">
            <v>HREHOVÁ VANESA</v>
          </cell>
        </row>
        <row r="1596">
          <cell r="E1596" t="str">
            <v>Zápas:</v>
          </cell>
          <cell r="F1596" t="str">
            <v xml:space="preserve"> 2-3</v>
          </cell>
        </row>
        <row r="1597">
          <cell r="H1597" t="str">
            <v>Udelené karty - priestupok</v>
          </cell>
        </row>
        <row r="1599">
          <cell r="I1599" t="str">
            <v>HREHOVÁ VANESA</v>
          </cell>
          <cell r="P1599" t="str">
            <v>KOVÁČOVÁ LENKA</v>
          </cell>
        </row>
        <row r="1600">
          <cell r="H1600" t="str">
            <v>Ž</v>
          </cell>
          <cell r="O1600" t="str">
            <v>Ž</v>
          </cell>
        </row>
        <row r="1601">
          <cell r="H1601" t="str">
            <v>ŽČ</v>
          </cell>
          <cell r="O1601" t="str">
            <v>ŽČ</v>
          </cell>
        </row>
        <row r="1602">
          <cell r="H1602" t="str">
            <v>ŽČ</v>
          </cell>
          <cell r="O1602" t="str">
            <v>ŽČ</v>
          </cell>
        </row>
        <row r="1605">
          <cell r="A1605" t="str">
            <v>I 2-3</v>
          </cell>
          <cell r="E1605" t="str">
            <v xml:space="preserve">zápas č. </v>
          </cell>
          <cell r="F1605">
            <v>81</v>
          </cell>
          <cell r="H1605" t="str">
            <v>Servis</v>
          </cell>
          <cell r="V1605" t="str">
            <v>pomer</v>
          </cell>
          <cell r="Z1605">
            <v>3</v>
          </cell>
          <cell r="AA1605">
            <v>0</v>
          </cell>
        </row>
        <row r="1606">
          <cell r="G1606" t="str">
            <v>Time out</v>
          </cell>
          <cell r="H1606" t="str">
            <v>Príjem</v>
          </cell>
          <cell r="N1606">
            <v>1</v>
          </cell>
          <cell r="O1606">
            <v>2</v>
          </cell>
          <cell r="P1606">
            <v>3</v>
          </cell>
          <cell r="Q1606">
            <v>4</v>
          </cell>
          <cell r="R1606">
            <v>5</v>
          </cell>
          <cell r="S1606">
            <v>6</v>
          </cell>
          <cell r="T1606">
            <v>7</v>
          </cell>
          <cell r="V1606" t="str">
            <v>setov</v>
          </cell>
        </row>
        <row r="1607">
          <cell r="A1607" t="str">
            <v>I2</v>
          </cell>
          <cell r="E1607" t="str">
            <v>Stôl:</v>
          </cell>
          <cell r="F1607" t="str">
            <v xml:space="preserve"> </v>
          </cell>
          <cell r="I1607" t="str">
            <v>NÉMETHOVÁ NINA</v>
          </cell>
          <cell r="N1607">
            <v>11</v>
          </cell>
          <cell r="O1607">
            <v>11</v>
          </cell>
          <cell r="P1607">
            <v>11</v>
          </cell>
          <cell r="V1607">
            <v>3</v>
          </cell>
        </row>
        <row r="1609">
          <cell r="E1609" t="str">
            <v>Dátum:</v>
          </cell>
          <cell r="F1609">
            <v>43211</v>
          </cell>
        </row>
        <row r="1610">
          <cell r="A1610" t="str">
            <v>I3</v>
          </cell>
          <cell r="E1610" t="str">
            <v>Čas:</v>
          </cell>
          <cell r="I1610" t="str">
            <v>BOHÁČOVÁ SABÍNA</v>
          </cell>
          <cell r="N1610">
            <v>7</v>
          </cell>
          <cell r="O1610">
            <v>9</v>
          </cell>
          <cell r="P1610">
            <v>2</v>
          </cell>
          <cell r="V1610">
            <v>0</v>
          </cell>
        </row>
        <row r="1612">
          <cell r="E1612" t="str">
            <v>Kategória :</v>
          </cell>
          <cell r="F1612" t="str">
            <v>MŽ</v>
          </cell>
        </row>
        <row r="1613">
          <cell r="I1613" t="str">
            <v>Rozhodca</v>
          </cell>
          <cell r="P1613" t="str">
            <v>Víťaz</v>
          </cell>
        </row>
        <row r="1614">
          <cell r="E1614" t="str">
            <v>Skupina :</v>
          </cell>
          <cell r="F1614" t="str">
            <v>I</v>
          </cell>
          <cell r="I1614" t="str">
            <v/>
          </cell>
          <cell r="N1614" t="str">
            <v>NÉMETHOVÁ NINA</v>
          </cell>
        </row>
        <row r="1616">
          <cell r="E1616" t="str">
            <v>Zápas:</v>
          </cell>
          <cell r="F1616" t="str">
            <v xml:space="preserve"> 2-3</v>
          </cell>
        </row>
        <row r="1617">
          <cell r="H1617" t="str">
            <v>Udelené karty - priestupok</v>
          </cell>
        </row>
        <row r="1619">
          <cell r="I1619" t="str">
            <v>NÉMETHOVÁ NINA</v>
          </cell>
          <cell r="P1619" t="str">
            <v>BOHÁČOVÁ SABÍNA</v>
          </cell>
        </row>
        <row r="1620">
          <cell r="H1620" t="str">
            <v>Ž</v>
          </cell>
          <cell r="O1620" t="str">
            <v>Ž</v>
          </cell>
        </row>
        <row r="1621">
          <cell r="H1621" t="str">
            <v>ŽČ</v>
          </cell>
          <cell r="O1621" t="str">
            <v>ŽČ</v>
          </cell>
        </row>
        <row r="1622">
          <cell r="H1622" t="str">
            <v>ŽČ</v>
          </cell>
          <cell r="O1622" t="str">
            <v>ŽČ</v>
          </cell>
        </row>
        <row r="1625">
          <cell r="A1625" t="str">
            <v>J 2-3</v>
          </cell>
          <cell r="E1625" t="str">
            <v xml:space="preserve">zápas č. </v>
          </cell>
          <cell r="F1625">
            <v>82</v>
          </cell>
          <cell r="H1625" t="str">
            <v>Servis</v>
          </cell>
          <cell r="V1625" t="str">
            <v>pomer</v>
          </cell>
          <cell r="Z1625">
            <v>3</v>
          </cell>
          <cell r="AA1625">
            <v>0</v>
          </cell>
        </row>
        <row r="1626">
          <cell r="G1626" t="str">
            <v>Time out</v>
          </cell>
          <cell r="H1626" t="str">
            <v>Príjem</v>
          </cell>
          <cell r="N1626">
            <v>1</v>
          </cell>
          <cell r="O1626">
            <v>2</v>
          </cell>
          <cell r="P1626">
            <v>3</v>
          </cell>
          <cell r="Q1626">
            <v>4</v>
          </cell>
          <cell r="R1626">
            <v>5</v>
          </cell>
          <cell r="S1626">
            <v>6</v>
          </cell>
          <cell r="T1626">
            <v>7</v>
          </cell>
          <cell r="V1626" t="str">
            <v>setov</v>
          </cell>
        </row>
        <row r="1627">
          <cell r="A1627" t="str">
            <v>J2</v>
          </cell>
          <cell r="E1627" t="str">
            <v>Stôl:</v>
          </cell>
          <cell r="F1627" t="str">
            <v xml:space="preserve"> </v>
          </cell>
          <cell r="I1627" t="str">
            <v>FERENČÍKOVÁ SÁRA</v>
          </cell>
          <cell r="N1627">
            <v>11</v>
          </cell>
          <cell r="O1627">
            <v>11</v>
          </cell>
          <cell r="P1627">
            <v>11</v>
          </cell>
          <cell r="V1627">
            <v>3</v>
          </cell>
        </row>
        <row r="1629">
          <cell r="E1629" t="str">
            <v>Dátum:</v>
          </cell>
          <cell r="F1629">
            <v>43211</v>
          </cell>
        </row>
        <row r="1630">
          <cell r="A1630" t="str">
            <v>J3</v>
          </cell>
          <cell r="E1630" t="str">
            <v>Čas:</v>
          </cell>
          <cell r="I1630" t="str">
            <v>KOTESOVÁ ADELA</v>
          </cell>
          <cell r="N1630">
            <v>4</v>
          </cell>
          <cell r="O1630">
            <v>8</v>
          </cell>
          <cell r="P1630">
            <v>4</v>
          </cell>
          <cell r="V1630">
            <v>0</v>
          </cell>
        </row>
        <row r="1632">
          <cell r="E1632" t="str">
            <v>Kategória :</v>
          </cell>
          <cell r="F1632" t="str">
            <v>MŽ</v>
          </cell>
        </row>
        <row r="1633">
          <cell r="I1633" t="str">
            <v>Rozhodca</v>
          </cell>
          <cell r="P1633" t="str">
            <v>Víťaz</v>
          </cell>
        </row>
        <row r="1634">
          <cell r="E1634" t="str">
            <v>Skupina :</v>
          </cell>
          <cell r="F1634" t="str">
            <v>J</v>
          </cell>
          <cell r="I1634" t="str">
            <v/>
          </cell>
          <cell r="N1634" t="str">
            <v>FERENČÍKOVÁ SÁRA</v>
          </cell>
        </row>
        <row r="1636">
          <cell r="E1636" t="str">
            <v>Zápas:</v>
          </cell>
          <cell r="F1636" t="str">
            <v xml:space="preserve"> 2-3</v>
          </cell>
        </row>
        <row r="1637">
          <cell r="H1637" t="str">
            <v>Udelené karty - priestupok</v>
          </cell>
        </row>
        <row r="1639">
          <cell r="I1639" t="str">
            <v>FERENČÍKOVÁ SÁRA</v>
          </cell>
          <cell r="P1639" t="str">
            <v>KOTESOVÁ ADELA</v>
          </cell>
        </row>
        <row r="1640">
          <cell r="H1640" t="str">
            <v>Ž</v>
          </cell>
          <cell r="O1640" t="str">
            <v>Ž</v>
          </cell>
        </row>
        <row r="1641">
          <cell r="H1641" t="str">
            <v>ŽČ</v>
          </cell>
          <cell r="O1641" t="str">
            <v>ŽČ</v>
          </cell>
        </row>
        <row r="1642">
          <cell r="H1642" t="str">
            <v>ŽČ</v>
          </cell>
          <cell r="O1642" t="str">
            <v>ŽČ</v>
          </cell>
        </row>
        <row r="1645">
          <cell r="A1645" t="str">
            <v>K 2-3</v>
          </cell>
          <cell r="E1645" t="str">
            <v xml:space="preserve">zápas č. </v>
          </cell>
          <cell r="F1645">
            <v>83</v>
          </cell>
          <cell r="H1645" t="str">
            <v>Servis</v>
          </cell>
          <cell r="V1645" t="str">
            <v>pomer</v>
          </cell>
          <cell r="Z1645">
            <v>3</v>
          </cell>
          <cell r="AA1645">
            <v>0</v>
          </cell>
        </row>
        <row r="1646">
          <cell r="G1646" t="str">
            <v>Time out</v>
          </cell>
          <cell r="H1646" t="str">
            <v>Príjem</v>
          </cell>
          <cell r="N1646">
            <v>1</v>
          </cell>
          <cell r="O1646">
            <v>2</v>
          </cell>
          <cell r="P1646">
            <v>3</v>
          </cell>
          <cell r="Q1646">
            <v>4</v>
          </cell>
          <cell r="R1646">
            <v>5</v>
          </cell>
          <cell r="S1646">
            <v>6</v>
          </cell>
          <cell r="T1646">
            <v>7</v>
          </cell>
          <cell r="V1646" t="str">
            <v>setov</v>
          </cell>
        </row>
        <row r="1647">
          <cell r="A1647" t="str">
            <v>K2</v>
          </cell>
          <cell r="E1647" t="str">
            <v>Stôl:</v>
          </cell>
          <cell r="F1647" t="str">
            <v xml:space="preserve"> </v>
          </cell>
          <cell r="I1647" t="str">
            <v>ČULKOVÁ SIMONA</v>
          </cell>
          <cell r="N1647">
            <v>11</v>
          </cell>
          <cell r="O1647">
            <v>11</v>
          </cell>
          <cell r="P1647">
            <v>11</v>
          </cell>
          <cell r="V1647">
            <v>3</v>
          </cell>
        </row>
        <row r="1649">
          <cell r="E1649" t="str">
            <v>Dátum:</v>
          </cell>
          <cell r="F1649">
            <v>43211</v>
          </cell>
        </row>
        <row r="1650">
          <cell r="A1650" t="str">
            <v>K3</v>
          </cell>
          <cell r="E1650" t="str">
            <v>Čas:</v>
          </cell>
          <cell r="I1650" t="str">
            <v>FIALOVÁ SOFIA</v>
          </cell>
          <cell r="N1650">
            <v>8</v>
          </cell>
          <cell r="O1650">
            <v>5</v>
          </cell>
          <cell r="P1650">
            <v>5</v>
          </cell>
          <cell r="V1650">
            <v>0</v>
          </cell>
        </row>
        <row r="1652">
          <cell r="E1652" t="str">
            <v>Kategória :</v>
          </cell>
          <cell r="F1652" t="str">
            <v>MŽ</v>
          </cell>
        </row>
        <row r="1653">
          <cell r="I1653" t="str">
            <v>Rozhodca</v>
          </cell>
          <cell r="P1653" t="str">
            <v>Víťaz</v>
          </cell>
        </row>
        <row r="1654">
          <cell r="E1654" t="str">
            <v>Skupina :</v>
          </cell>
          <cell r="F1654" t="str">
            <v>K</v>
          </cell>
          <cell r="I1654" t="str">
            <v/>
          </cell>
          <cell r="N1654" t="str">
            <v>ČULKOVÁ SIMONA</v>
          </cell>
        </row>
        <row r="1656">
          <cell r="E1656" t="str">
            <v>Zápas:</v>
          </cell>
          <cell r="F1656" t="str">
            <v xml:space="preserve"> 2-3</v>
          </cell>
        </row>
        <row r="1657">
          <cell r="H1657" t="str">
            <v>Udelené karty - priestupok</v>
          </cell>
        </row>
        <row r="1659">
          <cell r="I1659" t="str">
            <v>ČULKOVÁ SIMONA</v>
          </cell>
          <cell r="P1659" t="str">
            <v>FIALOVÁ SOFIA</v>
          </cell>
        </row>
        <row r="1660">
          <cell r="H1660" t="str">
            <v>Ž</v>
          </cell>
          <cell r="O1660" t="str">
            <v>Ž</v>
          </cell>
        </row>
        <row r="1661">
          <cell r="H1661" t="str">
            <v>ŽČ</v>
          </cell>
          <cell r="O1661" t="str">
            <v>ŽČ</v>
          </cell>
        </row>
        <row r="1662">
          <cell r="H1662" t="str">
            <v>ŽČ</v>
          </cell>
          <cell r="O1662" t="str">
            <v>ŽČ</v>
          </cell>
        </row>
        <row r="1665">
          <cell r="A1665" t="str">
            <v>L 2-3</v>
          </cell>
          <cell r="E1665" t="str">
            <v xml:space="preserve">zápas č. </v>
          </cell>
          <cell r="F1665">
            <v>84</v>
          </cell>
          <cell r="H1665" t="str">
            <v>Servis</v>
          </cell>
          <cell r="V1665" t="str">
            <v>pomer</v>
          </cell>
          <cell r="Z1665">
            <v>3</v>
          </cell>
          <cell r="AA1665">
            <v>1</v>
          </cell>
        </row>
        <row r="1666">
          <cell r="G1666" t="str">
            <v>Time out</v>
          </cell>
          <cell r="H1666" t="str">
            <v>Príjem</v>
          </cell>
          <cell r="N1666">
            <v>1</v>
          </cell>
          <cell r="O1666">
            <v>2</v>
          </cell>
          <cell r="P1666">
            <v>3</v>
          </cell>
          <cell r="Q1666">
            <v>4</v>
          </cell>
          <cell r="R1666">
            <v>5</v>
          </cell>
          <cell r="S1666">
            <v>6</v>
          </cell>
          <cell r="T1666">
            <v>7</v>
          </cell>
          <cell r="V1666" t="str">
            <v>setov</v>
          </cell>
        </row>
        <row r="1667">
          <cell r="A1667" t="str">
            <v>L2</v>
          </cell>
          <cell r="E1667" t="str">
            <v>Stôl:</v>
          </cell>
          <cell r="F1667" t="str">
            <v xml:space="preserve"> </v>
          </cell>
          <cell r="I1667" t="str">
            <v>ĎUTMENTOVÁ KARIN</v>
          </cell>
          <cell r="N1667">
            <v>8</v>
          </cell>
          <cell r="O1667">
            <v>11</v>
          </cell>
          <cell r="P1667">
            <v>11</v>
          </cell>
          <cell r="Q1667">
            <v>11</v>
          </cell>
          <cell r="V1667">
            <v>3</v>
          </cell>
        </row>
        <row r="1669">
          <cell r="E1669" t="str">
            <v>Dátum:</v>
          </cell>
          <cell r="F1669">
            <v>43211</v>
          </cell>
        </row>
        <row r="1670">
          <cell r="A1670" t="str">
            <v>L3</v>
          </cell>
          <cell r="E1670" t="str">
            <v>Čas:</v>
          </cell>
          <cell r="I1670" t="str">
            <v>KORF CAROLINA</v>
          </cell>
          <cell r="N1670">
            <v>11</v>
          </cell>
          <cell r="O1670">
            <v>9</v>
          </cell>
          <cell r="P1670">
            <v>5</v>
          </cell>
          <cell r="Q1670">
            <v>6</v>
          </cell>
          <cell r="V1670">
            <v>1</v>
          </cell>
        </row>
        <row r="1672">
          <cell r="E1672" t="str">
            <v>Kategória :</v>
          </cell>
          <cell r="F1672" t="str">
            <v>MŽ</v>
          </cell>
        </row>
        <row r="1673">
          <cell r="I1673" t="str">
            <v>Rozhodca</v>
          </cell>
          <cell r="P1673" t="str">
            <v>Víťaz</v>
          </cell>
        </row>
        <row r="1674">
          <cell r="E1674" t="str">
            <v>Skupina :</v>
          </cell>
          <cell r="F1674" t="str">
            <v>L</v>
          </cell>
          <cell r="I1674" t="str">
            <v/>
          </cell>
          <cell r="N1674" t="str">
            <v>ĎUTMENTOVÁ KARIN</v>
          </cell>
        </row>
        <row r="1676">
          <cell r="E1676" t="str">
            <v>Zápas:</v>
          </cell>
          <cell r="F1676" t="str">
            <v xml:space="preserve"> 2-3</v>
          </cell>
        </row>
        <row r="1677">
          <cell r="H1677" t="str">
            <v>Udelené karty - priestupok</v>
          </cell>
        </row>
        <row r="1679">
          <cell r="I1679" t="str">
            <v>ĎUTMENTOVÁ KARIN</v>
          </cell>
          <cell r="P1679" t="str">
            <v>KORF CAROLINA</v>
          </cell>
        </row>
        <row r="1680">
          <cell r="H1680" t="str">
            <v>Ž</v>
          </cell>
          <cell r="O1680" t="str">
            <v>Ž</v>
          </cell>
        </row>
        <row r="1681">
          <cell r="H1681" t="str">
            <v>ŽČ</v>
          </cell>
          <cell r="O1681" t="str">
            <v>ŽČ</v>
          </cell>
        </row>
        <row r="1682">
          <cell r="H1682" t="str">
            <v>ŽČ</v>
          </cell>
          <cell r="O1682" t="str">
            <v>ŽČ</v>
          </cell>
        </row>
        <row r="1685">
          <cell r="A1685" t="e">
            <v>#N/A</v>
          </cell>
          <cell r="E1685" t="str">
            <v xml:space="preserve">zápas č. </v>
          </cell>
          <cell r="F1685" t="str">
            <v/>
          </cell>
          <cell r="H1685" t="str">
            <v>Servis</v>
          </cell>
          <cell r="V1685" t="str">
            <v>pomer</v>
          </cell>
          <cell r="Z1685" t="str">
            <v/>
          </cell>
          <cell r="AA1685" t="str">
            <v/>
          </cell>
        </row>
        <row r="1686">
          <cell r="G1686" t="str">
            <v>Time out</v>
          </cell>
          <cell r="H1686" t="str">
            <v>Príjem</v>
          </cell>
          <cell r="N1686">
            <v>1</v>
          </cell>
          <cell r="O1686">
            <v>2</v>
          </cell>
          <cell r="P1686">
            <v>3</v>
          </cell>
          <cell r="Q1686">
            <v>4</v>
          </cell>
          <cell r="R1686">
            <v>5</v>
          </cell>
          <cell r="S1686">
            <v>6</v>
          </cell>
          <cell r="T1686">
            <v>7</v>
          </cell>
          <cell r="V1686" t="str">
            <v>setov</v>
          </cell>
        </row>
        <row r="1687">
          <cell r="A1687" t="e">
            <v>#N/A</v>
          </cell>
          <cell r="E1687" t="str">
            <v>Stôl:</v>
          </cell>
          <cell r="F1687" t="e">
            <v>#N/A</v>
          </cell>
          <cell r="I1687" t="e">
            <v>#N/A</v>
          </cell>
          <cell r="V1687" t="str">
            <v/>
          </cell>
        </row>
        <row r="1689">
          <cell r="E1689" t="str">
            <v>Dátum:</v>
          </cell>
          <cell r="F1689">
            <v>43211</v>
          </cell>
        </row>
        <row r="1690">
          <cell r="A1690" t="e">
            <v>#N/A</v>
          </cell>
          <cell r="E1690" t="str">
            <v>Čas:</v>
          </cell>
          <cell r="I1690" t="e">
            <v>#N/A</v>
          </cell>
          <cell r="V1690" t="str">
            <v/>
          </cell>
        </row>
        <row r="1692">
          <cell r="E1692" t="str">
            <v>Kategória :</v>
          </cell>
          <cell r="F1692" t="str">
            <v>MŽ</v>
          </cell>
        </row>
        <row r="1693">
          <cell r="I1693" t="str">
            <v>Rozhodca</v>
          </cell>
          <cell r="P1693" t="str">
            <v>Víťaz</v>
          </cell>
        </row>
        <row r="1694">
          <cell r="E1694" t="str">
            <v>Skupina :</v>
          </cell>
          <cell r="F1694" t="e">
            <v>#N/A</v>
          </cell>
          <cell r="I1694" t="e">
            <v>#N/A</v>
          </cell>
          <cell r="N1694" t="str">
            <v/>
          </cell>
        </row>
        <row r="1696">
          <cell r="E1696" t="str">
            <v>Zápas:</v>
          </cell>
          <cell r="F1696" t="e">
            <v>#N/A</v>
          </cell>
        </row>
        <row r="1697">
          <cell r="H1697" t="str">
            <v>Udelené karty - priestupok</v>
          </cell>
        </row>
        <row r="1699">
          <cell r="I1699" t="e">
            <v>#N/A</v>
          </cell>
          <cell r="P1699" t="e">
            <v>#N/A</v>
          </cell>
        </row>
        <row r="1700">
          <cell r="H1700" t="str">
            <v>Ž</v>
          </cell>
          <cell r="O1700" t="str">
            <v>Ž</v>
          </cell>
        </row>
        <row r="1701">
          <cell r="H1701" t="str">
            <v>ŽČ</v>
          </cell>
          <cell r="O1701" t="str">
            <v>ŽČ</v>
          </cell>
        </row>
        <row r="1702">
          <cell r="H1702" t="str">
            <v>ŽČ</v>
          </cell>
          <cell r="O1702" t="str">
            <v>ŽČ</v>
          </cell>
        </row>
        <row r="1705">
          <cell r="A1705" t="e">
            <v>#N/A</v>
          </cell>
          <cell r="E1705" t="str">
            <v xml:space="preserve">zápas č. </v>
          </cell>
          <cell r="F1705" t="str">
            <v/>
          </cell>
          <cell r="H1705" t="str">
            <v>Servis</v>
          </cell>
          <cell r="V1705" t="str">
            <v>pomer</v>
          </cell>
          <cell r="Z1705" t="str">
            <v/>
          </cell>
          <cell r="AA1705" t="str">
            <v/>
          </cell>
        </row>
        <row r="1706">
          <cell r="G1706" t="str">
            <v>Time out</v>
          </cell>
          <cell r="H1706" t="str">
            <v>Príjem</v>
          </cell>
          <cell r="N1706">
            <v>1</v>
          </cell>
          <cell r="O1706">
            <v>2</v>
          </cell>
          <cell r="P1706">
            <v>3</v>
          </cell>
          <cell r="Q1706">
            <v>4</v>
          </cell>
          <cell r="R1706">
            <v>5</v>
          </cell>
          <cell r="S1706">
            <v>6</v>
          </cell>
          <cell r="T1706">
            <v>7</v>
          </cell>
          <cell r="V1706" t="str">
            <v>setov</v>
          </cell>
        </row>
        <row r="1707">
          <cell r="A1707" t="e">
            <v>#N/A</v>
          </cell>
          <cell r="E1707" t="str">
            <v>Stôl:</v>
          </cell>
          <cell r="F1707" t="e">
            <v>#N/A</v>
          </cell>
          <cell r="I1707" t="e">
            <v>#N/A</v>
          </cell>
          <cell r="V1707" t="str">
            <v/>
          </cell>
        </row>
        <row r="1709">
          <cell r="E1709" t="str">
            <v>Dátum:</v>
          </cell>
          <cell r="F1709">
            <v>43211</v>
          </cell>
        </row>
        <row r="1710">
          <cell r="A1710" t="e">
            <v>#N/A</v>
          </cell>
          <cell r="E1710" t="str">
            <v>Čas:</v>
          </cell>
          <cell r="I1710" t="e">
            <v>#N/A</v>
          </cell>
          <cell r="V1710" t="str">
            <v/>
          </cell>
        </row>
        <row r="1712">
          <cell r="E1712" t="str">
            <v>Kategória :</v>
          </cell>
          <cell r="F1712" t="str">
            <v>MŽ</v>
          </cell>
        </row>
        <row r="1713">
          <cell r="I1713" t="str">
            <v>Rozhodca</v>
          </cell>
          <cell r="P1713" t="str">
            <v>Víťaz</v>
          </cell>
        </row>
        <row r="1714">
          <cell r="E1714" t="str">
            <v>Skupina :</v>
          </cell>
          <cell r="F1714" t="e">
            <v>#N/A</v>
          </cell>
          <cell r="I1714" t="e">
            <v>#N/A</v>
          </cell>
          <cell r="N1714" t="str">
            <v/>
          </cell>
        </row>
        <row r="1716">
          <cell r="E1716" t="str">
            <v>Zápas:</v>
          </cell>
          <cell r="F1716" t="e">
            <v>#N/A</v>
          </cell>
        </row>
        <row r="1717">
          <cell r="H1717" t="str">
            <v>Udelené karty - priestupok</v>
          </cell>
        </row>
        <row r="1719">
          <cell r="I1719" t="e">
            <v>#N/A</v>
          </cell>
          <cell r="P1719" t="e">
            <v>#N/A</v>
          </cell>
        </row>
        <row r="1720">
          <cell r="H1720" t="str">
            <v>Ž</v>
          </cell>
          <cell r="O1720" t="str">
            <v>Ž</v>
          </cell>
        </row>
        <row r="1721">
          <cell r="H1721" t="str">
            <v>ŽČ</v>
          </cell>
          <cell r="O1721" t="str">
            <v>ŽČ</v>
          </cell>
        </row>
        <row r="1722">
          <cell r="H1722" t="str">
            <v>ŽČ</v>
          </cell>
          <cell r="O1722" t="str">
            <v>ŽČ</v>
          </cell>
        </row>
        <row r="1725">
          <cell r="A1725" t="e">
            <v>#N/A</v>
          </cell>
          <cell r="E1725" t="str">
            <v xml:space="preserve">zápas č. </v>
          </cell>
          <cell r="F1725" t="str">
            <v/>
          </cell>
          <cell r="H1725" t="str">
            <v>Servis</v>
          </cell>
          <cell r="V1725" t="str">
            <v>pomer</v>
          </cell>
          <cell r="Z1725" t="str">
            <v/>
          </cell>
          <cell r="AA1725" t="str">
            <v/>
          </cell>
        </row>
        <row r="1726">
          <cell r="G1726" t="str">
            <v>Time out</v>
          </cell>
          <cell r="H1726" t="str">
            <v>Príjem</v>
          </cell>
          <cell r="N1726">
            <v>1</v>
          </cell>
          <cell r="O1726">
            <v>2</v>
          </cell>
          <cell r="P1726">
            <v>3</v>
          </cell>
          <cell r="Q1726">
            <v>4</v>
          </cell>
          <cell r="R1726">
            <v>5</v>
          </cell>
          <cell r="S1726">
            <v>6</v>
          </cell>
          <cell r="T1726">
            <v>7</v>
          </cell>
          <cell r="V1726" t="str">
            <v>setov</v>
          </cell>
        </row>
        <row r="1727">
          <cell r="A1727" t="e">
            <v>#N/A</v>
          </cell>
          <cell r="E1727" t="str">
            <v>Stôl:</v>
          </cell>
          <cell r="F1727" t="e">
            <v>#N/A</v>
          </cell>
          <cell r="I1727" t="e">
            <v>#N/A</v>
          </cell>
          <cell r="V1727" t="str">
            <v/>
          </cell>
        </row>
        <row r="1729">
          <cell r="E1729" t="str">
            <v>Dátum:</v>
          </cell>
          <cell r="F1729">
            <v>43211</v>
          </cell>
        </row>
        <row r="1730">
          <cell r="A1730" t="e">
            <v>#N/A</v>
          </cell>
          <cell r="E1730" t="str">
            <v>Čas:</v>
          </cell>
          <cell r="I1730" t="e">
            <v>#N/A</v>
          </cell>
          <cell r="V1730" t="str">
            <v/>
          </cell>
        </row>
        <row r="1732">
          <cell r="E1732" t="str">
            <v>Kategória :</v>
          </cell>
          <cell r="F1732" t="str">
            <v>MŽ</v>
          </cell>
        </row>
        <row r="1733">
          <cell r="I1733" t="str">
            <v>Rozhodca</v>
          </cell>
          <cell r="P1733" t="str">
            <v>Víťaz</v>
          </cell>
        </row>
        <row r="1734">
          <cell r="E1734" t="str">
            <v>Skupina :</v>
          </cell>
          <cell r="F1734" t="e">
            <v>#N/A</v>
          </cell>
          <cell r="I1734" t="e">
            <v>#N/A</v>
          </cell>
          <cell r="N1734" t="str">
            <v/>
          </cell>
        </row>
        <row r="1736">
          <cell r="E1736" t="str">
            <v>Zápas:</v>
          </cell>
          <cell r="F1736" t="e">
            <v>#N/A</v>
          </cell>
        </row>
        <row r="1737">
          <cell r="H1737" t="str">
            <v>Udelené karty - priestupok</v>
          </cell>
        </row>
        <row r="1739">
          <cell r="I1739" t="e">
            <v>#N/A</v>
          </cell>
          <cell r="P1739" t="e">
            <v>#N/A</v>
          </cell>
        </row>
        <row r="1740">
          <cell r="H1740" t="str">
            <v>Ž</v>
          </cell>
          <cell r="O1740" t="str">
            <v>Ž</v>
          </cell>
        </row>
        <row r="1741">
          <cell r="H1741" t="str">
            <v>ŽČ</v>
          </cell>
          <cell r="O1741" t="str">
            <v>ŽČ</v>
          </cell>
        </row>
        <row r="1742">
          <cell r="H1742" t="str">
            <v>ŽČ</v>
          </cell>
          <cell r="O1742" t="str">
            <v>ŽČ</v>
          </cell>
        </row>
        <row r="1745">
          <cell r="A1745" t="e">
            <v>#N/A</v>
          </cell>
          <cell r="E1745" t="str">
            <v xml:space="preserve">zápas č. </v>
          </cell>
          <cell r="F1745" t="str">
            <v/>
          </cell>
          <cell r="H1745" t="str">
            <v>Servis</v>
          </cell>
          <cell r="V1745" t="str">
            <v>pomer</v>
          </cell>
          <cell r="Z1745" t="str">
            <v/>
          </cell>
          <cell r="AA1745" t="str">
            <v/>
          </cell>
        </row>
        <row r="1746">
          <cell r="G1746" t="str">
            <v>Time out</v>
          </cell>
          <cell r="H1746" t="str">
            <v>Príjem</v>
          </cell>
          <cell r="N1746">
            <v>1</v>
          </cell>
          <cell r="O1746">
            <v>2</v>
          </cell>
          <cell r="P1746">
            <v>3</v>
          </cell>
          <cell r="Q1746">
            <v>4</v>
          </cell>
          <cell r="R1746">
            <v>5</v>
          </cell>
          <cell r="S1746">
            <v>6</v>
          </cell>
          <cell r="T1746">
            <v>7</v>
          </cell>
          <cell r="V1746" t="str">
            <v>setov</v>
          </cell>
        </row>
        <row r="1747">
          <cell r="A1747" t="e">
            <v>#N/A</v>
          </cell>
          <cell r="E1747" t="str">
            <v>Stôl:</v>
          </cell>
          <cell r="F1747" t="e">
            <v>#N/A</v>
          </cell>
          <cell r="I1747" t="e">
            <v>#N/A</v>
          </cell>
          <cell r="V1747" t="str">
            <v/>
          </cell>
        </row>
        <row r="1749">
          <cell r="E1749" t="str">
            <v>Dátum:</v>
          </cell>
          <cell r="F1749">
            <v>43211</v>
          </cell>
        </row>
        <row r="1750">
          <cell r="A1750" t="e">
            <v>#N/A</v>
          </cell>
          <cell r="E1750" t="str">
            <v>Čas:</v>
          </cell>
          <cell r="I1750" t="e">
            <v>#N/A</v>
          </cell>
          <cell r="V1750" t="str">
            <v/>
          </cell>
        </row>
        <row r="1752">
          <cell r="E1752" t="str">
            <v>Kategória :</v>
          </cell>
          <cell r="F1752" t="str">
            <v>MŽ</v>
          </cell>
        </row>
        <row r="1753">
          <cell r="I1753" t="str">
            <v>Rozhodca</v>
          </cell>
          <cell r="P1753" t="str">
            <v>Víťaz</v>
          </cell>
        </row>
        <row r="1754">
          <cell r="E1754" t="str">
            <v>Skupina :</v>
          </cell>
          <cell r="F1754" t="e">
            <v>#N/A</v>
          </cell>
          <cell r="I1754" t="e">
            <v>#N/A</v>
          </cell>
          <cell r="N1754" t="str">
            <v/>
          </cell>
        </row>
        <row r="1756">
          <cell r="E1756" t="str">
            <v>Zápas:</v>
          </cell>
          <cell r="F1756" t="e">
            <v>#N/A</v>
          </cell>
        </row>
        <row r="1757">
          <cell r="H1757" t="str">
            <v>Udelené karty - priestupok</v>
          </cell>
        </row>
        <row r="1759">
          <cell r="I1759" t="e">
            <v>#N/A</v>
          </cell>
          <cell r="P1759" t="e">
            <v>#N/A</v>
          </cell>
        </row>
        <row r="1760">
          <cell r="H1760" t="str">
            <v>Ž</v>
          </cell>
          <cell r="O1760" t="str">
            <v>Ž</v>
          </cell>
        </row>
        <row r="1761">
          <cell r="H1761" t="str">
            <v>ŽČ</v>
          </cell>
          <cell r="O1761" t="str">
            <v>ŽČ</v>
          </cell>
        </row>
        <row r="1762">
          <cell r="H1762" t="str">
            <v>ŽČ</v>
          </cell>
          <cell r="O1762" t="str">
            <v>ŽČ</v>
          </cell>
        </row>
        <row r="1765">
          <cell r="A1765" t="e">
            <v>#N/A</v>
          </cell>
          <cell r="E1765" t="str">
            <v xml:space="preserve">zápas č. </v>
          </cell>
          <cell r="F1765" t="str">
            <v/>
          </cell>
          <cell r="H1765" t="str">
            <v>Servis</v>
          </cell>
          <cell r="V1765" t="str">
            <v>pomer</v>
          </cell>
          <cell r="Z1765" t="str">
            <v/>
          </cell>
          <cell r="AA1765" t="str">
            <v/>
          </cell>
        </row>
        <row r="1766">
          <cell r="G1766" t="str">
            <v>Time out</v>
          </cell>
          <cell r="H1766" t="str">
            <v>Príjem</v>
          </cell>
          <cell r="N1766">
            <v>1</v>
          </cell>
          <cell r="O1766">
            <v>2</v>
          </cell>
          <cell r="P1766">
            <v>3</v>
          </cell>
          <cell r="Q1766">
            <v>4</v>
          </cell>
          <cell r="R1766">
            <v>5</v>
          </cell>
          <cell r="S1766">
            <v>6</v>
          </cell>
          <cell r="T1766">
            <v>7</v>
          </cell>
          <cell r="V1766" t="str">
            <v>setov</v>
          </cell>
        </row>
        <row r="1767">
          <cell r="A1767" t="e">
            <v>#N/A</v>
          </cell>
          <cell r="E1767" t="str">
            <v>Stôl:</v>
          </cell>
          <cell r="F1767" t="e">
            <v>#N/A</v>
          </cell>
          <cell r="I1767" t="e">
            <v>#N/A</v>
          </cell>
          <cell r="V1767" t="str">
            <v/>
          </cell>
        </row>
        <row r="1769">
          <cell r="E1769" t="str">
            <v>Dátum:</v>
          </cell>
          <cell r="F1769">
            <v>43211</v>
          </cell>
        </row>
        <row r="1770">
          <cell r="A1770" t="e">
            <v>#N/A</v>
          </cell>
          <cell r="E1770" t="str">
            <v>Čas:</v>
          </cell>
          <cell r="I1770" t="e">
            <v>#N/A</v>
          </cell>
          <cell r="V1770" t="str">
            <v/>
          </cell>
        </row>
        <row r="1772">
          <cell r="E1772" t="str">
            <v>Kategória :</v>
          </cell>
          <cell r="F1772" t="str">
            <v>MŽ</v>
          </cell>
        </row>
        <row r="1773">
          <cell r="I1773" t="str">
            <v>Rozhodca</v>
          </cell>
          <cell r="P1773" t="str">
            <v>Víťaz</v>
          </cell>
        </row>
        <row r="1774">
          <cell r="E1774" t="str">
            <v>Skupina :</v>
          </cell>
          <cell r="F1774" t="e">
            <v>#N/A</v>
          </cell>
          <cell r="I1774" t="e">
            <v>#N/A</v>
          </cell>
          <cell r="N1774" t="str">
            <v/>
          </cell>
        </row>
        <row r="1776">
          <cell r="E1776" t="str">
            <v>Zápas:</v>
          </cell>
          <cell r="F1776" t="e">
            <v>#N/A</v>
          </cell>
        </row>
        <row r="1777">
          <cell r="H1777" t="str">
            <v>Udelené karty - priestupok</v>
          </cell>
        </row>
        <row r="1779">
          <cell r="I1779" t="e">
            <v>#N/A</v>
          </cell>
          <cell r="P1779" t="e">
            <v>#N/A</v>
          </cell>
        </row>
        <row r="1780">
          <cell r="H1780" t="str">
            <v>Ž</v>
          </cell>
          <cell r="O1780" t="str">
            <v>Ž</v>
          </cell>
        </row>
        <row r="1781">
          <cell r="H1781" t="str">
            <v>ŽČ</v>
          </cell>
          <cell r="O1781" t="str">
            <v>ŽČ</v>
          </cell>
        </row>
        <row r="1782">
          <cell r="H1782" t="str">
            <v>ŽČ</v>
          </cell>
          <cell r="O1782" t="str">
            <v>ŽČ</v>
          </cell>
        </row>
        <row r="1785">
          <cell r="A1785" t="e">
            <v>#N/A</v>
          </cell>
          <cell r="E1785" t="str">
            <v xml:space="preserve">zápas č. </v>
          </cell>
          <cell r="F1785" t="str">
            <v/>
          </cell>
          <cell r="H1785" t="str">
            <v>Servis</v>
          </cell>
          <cell r="V1785" t="str">
            <v>pomer</v>
          </cell>
          <cell r="Z1785" t="str">
            <v/>
          </cell>
          <cell r="AA1785" t="str">
            <v/>
          </cell>
        </row>
        <row r="1786">
          <cell r="G1786" t="str">
            <v>Time out</v>
          </cell>
          <cell r="H1786" t="str">
            <v>Príjem</v>
          </cell>
          <cell r="N1786">
            <v>1</v>
          </cell>
          <cell r="O1786">
            <v>2</v>
          </cell>
          <cell r="P1786">
            <v>3</v>
          </cell>
          <cell r="Q1786">
            <v>4</v>
          </cell>
          <cell r="R1786">
            <v>5</v>
          </cell>
          <cell r="S1786">
            <v>6</v>
          </cell>
          <cell r="T1786">
            <v>7</v>
          </cell>
          <cell r="V1786" t="str">
            <v>setov</v>
          </cell>
        </row>
        <row r="1787">
          <cell r="A1787" t="e">
            <v>#N/A</v>
          </cell>
          <cell r="E1787" t="str">
            <v>Stôl:</v>
          </cell>
          <cell r="F1787" t="e">
            <v>#N/A</v>
          </cell>
          <cell r="I1787" t="e">
            <v>#N/A</v>
          </cell>
          <cell r="V1787" t="str">
            <v/>
          </cell>
        </row>
        <row r="1789">
          <cell r="E1789" t="str">
            <v>Dátum:</v>
          </cell>
          <cell r="F1789">
            <v>43211</v>
          </cell>
        </row>
        <row r="1790">
          <cell r="A1790" t="e">
            <v>#N/A</v>
          </cell>
          <cell r="E1790" t="str">
            <v>Čas:</v>
          </cell>
          <cell r="I1790" t="e">
            <v>#N/A</v>
          </cell>
          <cell r="V1790" t="str">
            <v/>
          </cell>
        </row>
        <row r="1792">
          <cell r="E1792" t="str">
            <v>Kategória :</v>
          </cell>
          <cell r="F1792" t="str">
            <v>MŽ</v>
          </cell>
        </row>
        <row r="1793">
          <cell r="I1793" t="str">
            <v>Rozhodca</v>
          </cell>
          <cell r="P1793" t="str">
            <v>Víťaz</v>
          </cell>
        </row>
        <row r="1794">
          <cell r="E1794" t="str">
            <v>Skupina :</v>
          </cell>
          <cell r="F1794" t="e">
            <v>#N/A</v>
          </cell>
          <cell r="I1794" t="e">
            <v>#N/A</v>
          </cell>
          <cell r="N1794" t="str">
            <v/>
          </cell>
        </row>
        <row r="1796">
          <cell r="E1796" t="str">
            <v>Zápas:</v>
          </cell>
          <cell r="F1796" t="e">
            <v>#N/A</v>
          </cell>
        </row>
        <row r="1797">
          <cell r="H1797" t="str">
            <v>Udelené karty - priestupok</v>
          </cell>
        </row>
        <row r="1799">
          <cell r="I1799" t="e">
            <v>#N/A</v>
          </cell>
          <cell r="P1799" t="e">
            <v>#N/A</v>
          </cell>
        </row>
        <row r="1800">
          <cell r="H1800" t="str">
            <v>Ž</v>
          </cell>
          <cell r="O1800" t="str">
            <v>Ž</v>
          </cell>
        </row>
        <row r="1801">
          <cell r="H1801" t="str">
            <v>ŽČ</v>
          </cell>
          <cell r="O1801" t="str">
            <v>ŽČ</v>
          </cell>
        </row>
        <row r="1802">
          <cell r="H1802" t="str">
            <v>ŽČ</v>
          </cell>
          <cell r="O1802" t="str">
            <v>ŽČ</v>
          </cell>
        </row>
        <row r="1805">
          <cell r="A1805" t="e">
            <v>#N/A</v>
          </cell>
          <cell r="E1805" t="str">
            <v xml:space="preserve">zápas č. </v>
          </cell>
          <cell r="F1805" t="str">
            <v/>
          </cell>
          <cell r="H1805" t="str">
            <v>Servis</v>
          </cell>
          <cell r="V1805" t="str">
            <v>pomer</v>
          </cell>
          <cell r="Z1805" t="str">
            <v/>
          </cell>
          <cell r="AA1805" t="str">
            <v/>
          </cell>
        </row>
        <row r="1806">
          <cell r="G1806" t="str">
            <v>Time out</v>
          </cell>
          <cell r="H1806" t="str">
            <v>Príjem</v>
          </cell>
          <cell r="N1806">
            <v>1</v>
          </cell>
          <cell r="O1806">
            <v>2</v>
          </cell>
          <cell r="P1806">
            <v>3</v>
          </cell>
          <cell r="Q1806">
            <v>4</v>
          </cell>
          <cell r="R1806">
            <v>5</v>
          </cell>
          <cell r="S1806">
            <v>6</v>
          </cell>
          <cell r="T1806">
            <v>7</v>
          </cell>
          <cell r="V1806" t="str">
            <v>setov</v>
          </cell>
        </row>
        <row r="1807">
          <cell r="A1807" t="e">
            <v>#N/A</v>
          </cell>
          <cell r="E1807" t="str">
            <v>Stôl:</v>
          </cell>
          <cell r="F1807" t="e">
            <v>#N/A</v>
          </cell>
          <cell r="I1807" t="e">
            <v>#N/A</v>
          </cell>
          <cell r="V1807" t="str">
            <v/>
          </cell>
        </row>
        <row r="1809">
          <cell r="E1809" t="str">
            <v>Dátum:</v>
          </cell>
          <cell r="F1809">
            <v>43211</v>
          </cell>
        </row>
        <row r="1810">
          <cell r="A1810" t="e">
            <v>#N/A</v>
          </cell>
          <cell r="E1810" t="str">
            <v>Čas:</v>
          </cell>
          <cell r="I1810" t="e">
            <v>#N/A</v>
          </cell>
          <cell r="V1810" t="str">
            <v/>
          </cell>
        </row>
        <row r="1812">
          <cell r="E1812" t="str">
            <v>Kategória :</v>
          </cell>
          <cell r="F1812" t="str">
            <v>MŽ</v>
          </cell>
        </row>
        <row r="1813">
          <cell r="I1813" t="str">
            <v>Rozhodca</v>
          </cell>
          <cell r="P1813" t="str">
            <v>Víťaz</v>
          </cell>
        </row>
        <row r="1814">
          <cell r="E1814" t="str">
            <v>Skupina :</v>
          </cell>
          <cell r="F1814" t="e">
            <v>#N/A</v>
          </cell>
          <cell r="I1814" t="e">
            <v>#N/A</v>
          </cell>
          <cell r="N1814" t="str">
            <v/>
          </cell>
        </row>
        <row r="1816">
          <cell r="E1816" t="str">
            <v>Zápas:</v>
          </cell>
          <cell r="F1816" t="e">
            <v>#N/A</v>
          </cell>
        </row>
        <row r="1817">
          <cell r="H1817" t="str">
            <v>Udelené karty - priestupok</v>
          </cell>
        </row>
        <row r="1819">
          <cell r="I1819" t="e">
            <v>#N/A</v>
          </cell>
          <cell r="P1819" t="e">
            <v>#N/A</v>
          </cell>
        </row>
        <row r="1820">
          <cell r="H1820" t="str">
            <v>Ž</v>
          </cell>
          <cell r="O1820" t="str">
            <v>Ž</v>
          </cell>
        </row>
        <row r="1821">
          <cell r="H1821" t="str">
            <v>ŽČ</v>
          </cell>
          <cell r="O1821" t="str">
            <v>ŽČ</v>
          </cell>
        </row>
        <row r="1822">
          <cell r="H1822" t="str">
            <v>ŽČ</v>
          </cell>
          <cell r="O1822" t="str">
            <v>ŽČ</v>
          </cell>
        </row>
        <row r="1825">
          <cell r="A1825" t="e">
            <v>#N/A</v>
          </cell>
          <cell r="E1825" t="str">
            <v xml:space="preserve">zápas č. </v>
          </cell>
          <cell r="F1825" t="str">
            <v/>
          </cell>
          <cell r="H1825" t="str">
            <v>Servis</v>
          </cell>
          <cell r="V1825" t="str">
            <v>pomer</v>
          </cell>
          <cell r="Z1825" t="str">
            <v/>
          </cell>
          <cell r="AA1825" t="str">
            <v/>
          </cell>
        </row>
        <row r="1826">
          <cell r="G1826" t="str">
            <v>Time out</v>
          </cell>
          <cell r="H1826" t="str">
            <v>Príjem</v>
          </cell>
          <cell r="N1826">
            <v>1</v>
          </cell>
          <cell r="O1826">
            <v>2</v>
          </cell>
          <cell r="P1826">
            <v>3</v>
          </cell>
          <cell r="Q1826">
            <v>4</v>
          </cell>
          <cell r="R1826">
            <v>5</v>
          </cell>
          <cell r="S1826">
            <v>6</v>
          </cell>
          <cell r="T1826">
            <v>7</v>
          </cell>
          <cell r="V1826" t="str">
            <v>setov</v>
          </cell>
        </row>
        <row r="1827">
          <cell r="A1827" t="e">
            <v>#N/A</v>
          </cell>
          <cell r="E1827" t="str">
            <v>Stôl:</v>
          </cell>
          <cell r="F1827" t="e">
            <v>#N/A</v>
          </cell>
          <cell r="I1827" t="e">
            <v>#N/A</v>
          </cell>
          <cell r="V1827" t="str">
            <v/>
          </cell>
        </row>
        <row r="1829">
          <cell r="E1829" t="str">
            <v>Dátum:</v>
          </cell>
          <cell r="F1829">
            <v>43211</v>
          </cell>
        </row>
        <row r="1830">
          <cell r="A1830" t="e">
            <v>#N/A</v>
          </cell>
          <cell r="E1830" t="str">
            <v>Čas:</v>
          </cell>
          <cell r="I1830" t="e">
            <v>#N/A</v>
          </cell>
          <cell r="V1830" t="str">
            <v/>
          </cell>
        </row>
        <row r="1832">
          <cell r="E1832" t="str">
            <v>Kategória :</v>
          </cell>
          <cell r="F1832" t="str">
            <v>MŽ</v>
          </cell>
        </row>
        <row r="1833">
          <cell r="I1833" t="str">
            <v>Rozhodca</v>
          </cell>
          <cell r="P1833" t="str">
            <v>Víťaz</v>
          </cell>
        </row>
        <row r="1834">
          <cell r="E1834" t="str">
            <v>Skupina :</v>
          </cell>
          <cell r="F1834" t="e">
            <v>#N/A</v>
          </cell>
          <cell r="I1834" t="e">
            <v>#N/A</v>
          </cell>
          <cell r="N1834" t="str">
            <v/>
          </cell>
        </row>
        <row r="1836">
          <cell r="E1836" t="str">
            <v>Zápas:</v>
          </cell>
          <cell r="F1836" t="e">
            <v>#N/A</v>
          </cell>
        </row>
        <row r="1837">
          <cell r="H1837" t="str">
            <v>Udelené karty - priestupok</v>
          </cell>
        </row>
        <row r="1839">
          <cell r="I1839" t="e">
            <v>#N/A</v>
          </cell>
          <cell r="P1839" t="e">
            <v>#N/A</v>
          </cell>
        </row>
        <row r="1840">
          <cell r="H1840" t="str">
            <v>Ž</v>
          </cell>
          <cell r="O1840" t="str">
            <v>Ž</v>
          </cell>
        </row>
        <row r="1841">
          <cell r="H1841" t="str">
            <v>ŽČ</v>
          </cell>
          <cell r="O1841" t="str">
            <v>ŽČ</v>
          </cell>
        </row>
        <row r="1842">
          <cell r="H1842" t="str">
            <v>ŽČ</v>
          </cell>
          <cell r="O1842" t="str">
            <v>ŽČ</v>
          </cell>
        </row>
        <row r="1845">
          <cell r="A1845" t="e">
            <v>#N/A</v>
          </cell>
          <cell r="E1845" t="str">
            <v xml:space="preserve">zápas č. </v>
          </cell>
          <cell r="F1845" t="str">
            <v/>
          </cell>
          <cell r="H1845" t="str">
            <v>Servis</v>
          </cell>
          <cell r="V1845" t="str">
            <v>pomer</v>
          </cell>
          <cell r="Z1845" t="str">
            <v/>
          </cell>
          <cell r="AA1845" t="str">
            <v/>
          </cell>
        </row>
        <row r="1846">
          <cell r="G1846" t="str">
            <v>Time out</v>
          </cell>
          <cell r="H1846" t="str">
            <v>Príjem</v>
          </cell>
          <cell r="N1846">
            <v>1</v>
          </cell>
          <cell r="O1846">
            <v>2</v>
          </cell>
          <cell r="P1846">
            <v>3</v>
          </cell>
          <cell r="Q1846">
            <v>4</v>
          </cell>
          <cell r="R1846">
            <v>5</v>
          </cell>
          <cell r="S1846">
            <v>6</v>
          </cell>
          <cell r="T1846">
            <v>7</v>
          </cell>
          <cell r="V1846" t="str">
            <v>setov</v>
          </cell>
        </row>
        <row r="1847">
          <cell r="A1847" t="e">
            <v>#N/A</v>
          </cell>
          <cell r="E1847" t="str">
            <v>Stôl:</v>
          </cell>
          <cell r="F1847" t="e">
            <v>#N/A</v>
          </cell>
          <cell r="I1847" t="e">
            <v>#N/A</v>
          </cell>
          <cell r="V1847" t="str">
            <v/>
          </cell>
        </row>
        <row r="1849">
          <cell r="E1849" t="str">
            <v>Dátum:</v>
          </cell>
          <cell r="F1849">
            <v>43211</v>
          </cell>
        </row>
        <row r="1850">
          <cell r="A1850" t="e">
            <v>#N/A</v>
          </cell>
          <cell r="E1850" t="str">
            <v>Čas:</v>
          </cell>
          <cell r="I1850" t="e">
            <v>#N/A</v>
          </cell>
          <cell r="V1850" t="str">
            <v/>
          </cell>
        </row>
        <row r="1852">
          <cell r="E1852" t="str">
            <v>Kategória :</v>
          </cell>
          <cell r="F1852" t="str">
            <v>MŽ</v>
          </cell>
        </row>
        <row r="1853">
          <cell r="I1853" t="str">
            <v>Rozhodca</v>
          </cell>
          <cell r="P1853" t="str">
            <v>Víťaz</v>
          </cell>
        </row>
        <row r="1854">
          <cell r="E1854" t="str">
            <v>Skupina :</v>
          </cell>
          <cell r="F1854" t="e">
            <v>#N/A</v>
          </cell>
          <cell r="I1854" t="e">
            <v>#N/A</v>
          </cell>
          <cell r="N1854" t="str">
            <v/>
          </cell>
        </row>
        <row r="1856">
          <cell r="E1856" t="str">
            <v>Zápas:</v>
          </cell>
          <cell r="F1856" t="e">
            <v>#N/A</v>
          </cell>
        </row>
        <row r="1857">
          <cell r="H1857" t="str">
            <v>Udelené karty - priestupok</v>
          </cell>
        </row>
        <row r="1859">
          <cell r="I1859" t="e">
            <v>#N/A</v>
          </cell>
          <cell r="P1859" t="e">
            <v>#N/A</v>
          </cell>
        </row>
        <row r="1860">
          <cell r="H1860" t="str">
            <v>Ž</v>
          </cell>
          <cell r="O1860" t="str">
            <v>Ž</v>
          </cell>
        </row>
        <row r="1861">
          <cell r="H1861" t="str">
            <v>ŽČ</v>
          </cell>
          <cell r="O1861" t="str">
            <v>ŽČ</v>
          </cell>
        </row>
        <row r="1862">
          <cell r="H1862" t="str">
            <v>ŽČ</v>
          </cell>
          <cell r="O1862" t="str">
            <v>ŽČ</v>
          </cell>
        </row>
        <row r="1865">
          <cell r="A1865" t="e">
            <v>#N/A</v>
          </cell>
          <cell r="E1865" t="str">
            <v xml:space="preserve">zápas č. </v>
          </cell>
          <cell r="F1865" t="str">
            <v/>
          </cell>
          <cell r="H1865" t="str">
            <v>Servis</v>
          </cell>
          <cell r="V1865" t="str">
            <v>pomer</v>
          </cell>
          <cell r="Z1865" t="str">
            <v/>
          </cell>
          <cell r="AA1865" t="str">
            <v/>
          </cell>
        </row>
        <row r="1866">
          <cell r="G1866" t="str">
            <v>Time out</v>
          </cell>
          <cell r="H1866" t="str">
            <v>Príjem</v>
          </cell>
          <cell r="N1866">
            <v>1</v>
          </cell>
          <cell r="O1866">
            <v>2</v>
          </cell>
          <cell r="P1866">
            <v>3</v>
          </cell>
          <cell r="Q1866">
            <v>4</v>
          </cell>
          <cell r="R1866">
            <v>5</v>
          </cell>
          <cell r="S1866">
            <v>6</v>
          </cell>
          <cell r="T1866">
            <v>7</v>
          </cell>
          <cell r="V1866" t="str">
            <v>setov</v>
          </cell>
        </row>
        <row r="1867">
          <cell r="A1867" t="e">
            <v>#N/A</v>
          </cell>
          <cell r="E1867" t="str">
            <v>Stôl:</v>
          </cell>
          <cell r="F1867" t="e">
            <v>#N/A</v>
          </cell>
          <cell r="I1867" t="e">
            <v>#N/A</v>
          </cell>
          <cell r="V1867" t="str">
            <v/>
          </cell>
        </row>
        <row r="1869">
          <cell r="E1869" t="str">
            <v>Dátum:</v>
          </cell>
          <cell r="F1869">
            <v>43211</v>
          </cell>
        </row>
        <row r="1870">
          <cell r="A1870" t="e">
            <v>#N/A</v>
          </cell>
          <cell r="E1870" t="str">
            <v>Čas:</v>
          </cell>
          <cell r="I1870" t="e">
            <v>#N/A</v>
          </cell>
          <cell r="V1870" t="str">
            <v/>
          </cell>
        </row>
        <row r="1872">
          <cell r="E1872" t="str">
            <v>Kategória :</v>
          </cell>
          <cell r="F1872" t="str">
            <v>MŽ</v>
          </cell>
        </row>
        <row r="1873">
          <cell r="I1873" t="str">
            <v>Rozhodca</v>
          </cell>
          <cell r="P1873" t="str">
            <v>Víťaz</v>
          </cell>
        </row>
        <row r="1874">
          <cell r="E1874" t="str">
            <v>Skupina :</v>
          </cell>
          <cell r="F1874" t="e">
            <v>#N/A</v>
          </cell>
          <cell r="I1874" t="e">
            <v>#N/A</v>
          </cell>
          <cell r="N1874" t="str">
            <v/>
          </cell>
        </row>
        <row r="1876">
          <cell r="E1876" t="str">
            <v>Zápas:</v>
          </cell>
          <cell r="F1876" t="e">
            <v>#N/A</v>
          </cell>
        </row>
        <row r="1877">
          <cell r="H1877" t="str">
            <v>Udelené karty - priestupok</v>
          </cell>
        </row>
        <row r="1879">
          <cell r="I1879" t="e">
            <v>#N/A</v>
          </cell>
          <cell r="P1879" t="e">
            <v>#N/A</v>
          </cell>
        </row>
        <row r="1880">
          <cell r="H1880" t="str">
            <v>Ž</v>
          </cell>
          <cell r="O1880" t="str">
            <v>Ž</v>
          </cell>
        </row>
        <row r="1881">
          <cell r="H1881" t="str">
            <v>ŽČ</v>
          </cell>
          <cell r="O1881" t="str">
            <v>ŽČ</v>
          </cell>
        </row>
        <row r="1882">
          <cell r="H1882" t="str">
            <v>ŽČ</v>
          </cell>
          <cell r="O1882" t="str">
            <v>ŽČ</v>
          </cell>
        </row>
        <row r="1885">
          <cell r="A1885" t="e">
            <v>#N/A</v>
          </cell>
          <cell r="E1885" t="str">
            <v xml:space="preserve">zápas č. </v>
          </cell>
          <cell r="F1885" t="str">
            <v/>
          </cell>
          <cell r="H1885" t="str">
            <v>Servis</v>
          </cell>
          <cell r="V1885" t="str">
            <v>pomer</v>
          </cell>
          <cell r="Z1885" t="str">
            <v/>
          </cell>
          <cell r="AA1885" t="str">
            <v/>
          </cell>
        </row>
        <row r="1886">
          <cell r="G1886" t="str">
            <v>Time out</v>
          </cell>
          <cell r="H1886" t="str">
            <v>Príjem</v>
          </cell>
          <cell r="N1886">
            <v>1</v>
          </cell>
          <cell r="O1886">
            <v>2</v>
          </cell>
          <cell r="P1886">
            <v>3</v>
          </cell>
          <cell r="Q1886">
            <v>4</v>
          </cell>
          <cell r="R1886">
            <v>5</v>
          </cell>
          <cell r="S1886">
            <v>6</v>
          </cell>
          <cell r="T1886">
            <v>7</v>
          </cell>
          <cell r="V1886" t="str">
            <v>setov</v>
          </cell>
        </row>
        <row r="1887">
          <cell r="A1887" t="e">
            <v>#N/A</v>
          </cell>
          <cell r="E1887" t="str">
            <v>Stôl:</v>
          </cell>
          <cell r="F1887" t="e">
            <v>#N/A</v>
          </cell>
          <cell r="I1887" t="e">
            <v>#N/A</v>
          </cell>
          <cell r="V1887" t="str">
            <v/>
          </cell>
        </row>
        <row r="1889">
          <cell r="E1889" t="str">
            <v>Dátum:</v>
          </cell>
          <cell r="F1889">
            <v>43211</v>
          </cell>
        </row>
        <row r="1890">
          <cell r="A1890" t="e">
            <v>#N/A</v>
          </cell>
          <cell r="E1890" t="str">
            <v>Čas:</v>
          </cell>
          <cell r="I1890" t="e">
            <v>#N/A</v>
          </cell>
          <cell r="V1890" t="str">
            <v/>
          </cell>
        </row>
        <row r="1892">
          <cell r="E1892" t="str">
            <v>Kategória :</v>
          </cell>
          <cell r="F1892" t="str">
            <v>MŽ</v>
          </cell>
        </row>
        <row r="1893">
          <cell r="I1893" t="str">
            <v>Rozhodca</v>
          </cell>
          <cell r="P1893" t="str">
            <v>Víťaz</v>
          </cell>
        </row>
        <row r="1894">
          <cell r="E1894" t="str">
            <v>Skupina :</v>
          </cell>
          <cell r="F1894" t="e">
            <v>#N/A</v>
          </cell>
          <cell r="I1894" t="e">
            <v>#N/A</v>
          </cell>
          <cell r="N1894" t="str">
            <v/>
          </cell>
        </row>
        <row r="1896">
          <cell r="E1896" t="str">
            <v>Zápas:</v>
          </cell>
          <cell r="F1896" t="e">
            <v>#N/A</v>
          </cell>
        </row>
        <row r="1897">
          <cell r="H1897" t="str">
            <v>Udelené karty - priestupok</v>
          </cell>
        </row>
        <row r="1899">
          <cell r="I1899" t="e">
            <v>#N/A</v>
          </cell>
          <cell r="P1899" t="e">
            <v>#N/A</v>
          </cell>
        </row>
        <row r="1900">
          <cell r="H1900" t="str">
            <v>Ž</v>
          </cell>
          <cell r="O1900" t="str">
            <v>Ž</v>
          </cell>
        </row>
        <row r="1901">
          <cell r="H1901" t="str">
            <v>ŽČ</v>
          </cell>
          <cell r="O1901" t="str">
            <v>ŽČ</v>
          </cell>
        </row>
        <row r="1902">
          <cell r="H1902" t="str">
            <v>ŽČ</v>
          </cell>
          <cell r="O1902" t="str">
            <v>ŽČ</v>
          </cell>
        </row>
        <row r="1905">
          <cell r="A1905" t="e">
            <v>#N/A</v>
          </cell>
          <cell r="E1905" t="str">
            <v xml:space="preserve">zápas č. </v>
          </cell>
          <cell r="F1905" t="str">
            <v/>
          </cell>
          <cell r="H1905" t="str">
            <v>Servis</v>
          </cell>
          <cell r="V1905" t="str">
            <v>pomer</v>
          </cell>
          <cell r="Z1905" t="str">
            <v/>
          </cell>
          <cell r="AA1905" t="str">
            <v/>
          </cell>
        </row>
        <row r="1906">
          <cell r="G1906" t="str">
            <v>Time out</v>
          </cell>
          <cell r="H1906" t="str">
            <v>Príjem</v>
          </cell>
          <cell r="N1906">
            <v>1</v>
          </cell>
          <cell r="O1906">
            <v>2</v>
          </cell>
          <cell r="P1906">
            <v>3</v>
          </cell>
          <cell r="Q1906">
            <v>4</v>
          </cell>
          <cell r="R1906">
            <v>5</v>
          </cell>
          <cell r="S1906">
            <v>6</v>
          </cell>
          <cell r="T1906">
            <v>7</v>
          </cell>
          <cell r="V1906" t="str">
            <v>setov</v>
          </cell>
        </row>
        <row r="1907">
          <cell r="A1907" t="e">
            <v>#N/A</v>
          </cell>
          <cell r="E1907" t="str">
            <v>Stôl:</v>
          </cell>
          <cell r="F1907" t="e">
            <v>#N/A</v>
          </cell>
          <cell r="I1907" t="e">
            <v>#N/A</v>
          </cell>
          <cell r="V1907" t="str">
            <v/>
          </cell>
        </row>
        <row r="1909">
          <cell r="E1909" t="str">
            <v>Dátum:</v>
          </cell>
          <cell r="F1909">
            <v>43211</v>
          </cell>
        </row>
        <row r="1910">
          <cell r="A1910" t="e">
            <v>#N/A</v>
          </cell>
          <cell r="E1910" t="str">
            <v>Čas:</v>
          </cell>
          <cell r="I1910" t="e">
            <v>#N/A</v>
          </cell>
          <cell r="V1910" t="str">
            <v/>
          </cell>
        </row>
        <row r="1912">
          <cell r="E1912" t="str">
            <v>Kategória :</v>
          </cell>
          <cell r="F1912" t="str">
            <v>MŽ</v>
          </cell>
        </row>
        <row r="1913">
          <cell r="I1913" t="str">
            <v>Rozhodca</v>
          </cell>
          <cell r="P1913" t="str">
            <v>Víťaz</v>
          </cell>
        </row>
        <row r="1914">
          <cell r="E1914" t="str">
            <v>Skupina :</v>
          </cell>
          <cell r="F1914" t="e">
            <v>#N/A</v>
          </cell>
          <cell r="I1914" t="e">
            <v>#N/A</v>
          </cell>
          <cell r="N1914" t="str">
            <v/>
          </cell>
        </row>
        <row r="1916">
          <cell r="E1916" t="str">
            <v>Zápas:</v>
          </cell>
          <cell r="F1916" t="e">
            <v>#N/A</v>
          </cell>
        </row>
        <row r="1917">
          <cell r="H1917" t="str">
            <v>Udelené karty - priestupok</v>
          </cell>
        </row>
        <row r="1919">
          <cell r="I1919" t="e">
            <v>#N/A</v>
          </cell>
          <cell r="P1919" t="e">
            <v>#N/A</v>
          </cell>
        </row>
        <row r="1920">
          <cell r="H1920" t="str">
            <v>Ž</v>
          </cell>
          <cell r="O1920" t="str">
            <v>Ž</v>
          </cell>
        </row>
        <row r="1921">
          <cell r="H1921" t="str">
            <v>ŽČ</v>
          </cell>
          <cell r="O1921" t="str">
            <v>ŽČ</v>
          </cell>
        </row>
        <row r="1922">
          <cell r="H1922" t="str">
            <v>ŽČ</v>
          </cell>
          <cell r="O1922" t="str">
            <v>ŽČ</v>
          </cell>
        </row>
        <row r="1925">
          <cell r="A1925" t="e">
            <v>#N/A</v>
          </cell>
          <cell r="E1925" t="str">
            <v xml:space="preserve">zápas č. </v>
          </cell>
          <cell r="F1925" t="str">
            <v/>
          </cell>
          <cell r="H1925" t="str">
            <v>Servis</v>
          </cell>
          <cell r="V1925" t="str">
            <v>pomer</v>
          </cell>
          <cell r="Z1925" t="str">
            <v/>
          </cell>
          <cell r="AA1925" t="str">
            <v/>
          </cell>
        </row>
        <row r="1926">
          <cell r="G1926" t="str">
            <v>Time out</v>
          </cell>
          <cell r="H1926" t="str">
            <v>Príjem</v>
          </cell>
          <cell r="N1926">
            <v>1</v>
          </cell>
          <cell r="O1926">
            <v>2</v>
          </cell>
          <cell r="P1926">
            <v>3</v>
          </cell>
          <cell r="Q1926">
            <v>4</v>
          </cell>
          <cell r="R1926">
            <v>5</v>
          </cell>
          <cell r="S1926">
            <v>6</v>
          </cell>
          <cell r="T1926">
            <v>7</v>
          </cell>
          <cell r="V1926" t="str">
            <v>setov</v>
          </cell>
        </row>
        <row r="1927">
          <cell r="A1927" t="e">
            <v>#N/A</v>
          </cell>
          <cell r="E1927" t="str">
            <v>Stôl:</v>
          </cell>
          <cell r="F1927" t="e">
            <v>#N/A</v>
          </cell>
          <cell r="I1927" t="e">
            <v>#N/A</v>
          </cell>
          <cell r="V1927" t="str">
            <v/>
          </cell>
        </row>
        <row r="1929">
          <cell r="E1929" t="str">
            <v>Dátum:</v>
          </cell>
          <cell r="F1929">
            <v>43211</v>
          </cell>
        </row>
        <row r="1930">
          <cell r="A1930" t="e">
            <v>#N/A</v>
          </cell>
          <cell r="E1930" t="str">
            <v>Čas:</v>
          </cell>
          <cell r="I1930" t="e">
            <v>#N/A</v>
          </cell>
          <cell r="V1930" t="str">
            <v/>
          </cell>
        </row>
        <row r="1932">
          <cell r="E1932" t="str">
            <v>Kategória :</v>
          </cell>
          <cell r="F1932" t="str">
            <v>MŽ</v>
          </cell>
        </row>
        <row r="1933">
          <cell r="I1933" t="str">
            <v>Rozhodca</v>
          </cell>
          <cell r="P1933" t="str">
            <v>Víťaz</v>
          </cell>
        </row>
        <row r="1934">
          <cell r="E1934" t="str">
            <v>Skupina :</v>
          </cell>
          <cell r="F1934" t="e">
            <v>#N/A</v>
          </cell>
          <cell r="I1934" t="e">
            <v>#N/A</v>
          </cell>
          <cell r="N1934" t="str">
            <v/>
          </cell>
        </row>
        <row r="1936">
          <cell r="E1936" t="str">
            <v>Zápas:</v>
          </cell>
          <cell r="F1936" t="e">
            <v>#N/A</v>
          </cell>
        </row>
        <row r="1937">
          <cell r="H1937" t="str">
            <v>Udelené karty - priestupok</v>
          </cell>
        </row>
        <row r="1939">
          <cell r="I1939" t="e">
            <v>#N/A</v>
          </cell>
          <cell r="P1939" t="e">
            <v>#N/A</v>
          </cell>
        </row>
        <row r="1940">
          <cell r="H1940" t="str">
            <v>Ž</v>
          </cell>
          <cell r="O1940" t="str">
            <v>Ž</v>
          </cell>
        </row>
        <row r="1941">
          <cell r="H1941" t="str">
            <v>ŽČ</v>
          </cell>
          <cell r="O1941" t="str">
            <v>ŽČ</v>
          </cell>
        </row>
        <row r="1942">
          <cell r="H1942" t="str">
            <v>ŽČ</v>
          </cell>
          <cell r="O1942" t="str">
            <v>ŽČ</v>
          </cell>
        </row>
        <row r="1945">
          <cell r="A1945" t="e">
            <v>#N/A</v>
          </cell>
          <cell r="E1945" t="str">
            <v xml:space="preserve">zápas č. </v>
          </cell>
          <cell r="F1945" t="str">
            <v/>
          </cell>
          <cell r="H1945" t="str">
            <v>Servis</v>
          </cell>
          <cell r="V1945" t="str">
            <v>pomer</v>
          </cell>
          <cell r="Z1945" t="str">
            <v/>
          </cell>
          <cell r="AA1945" t="str">
            <v/>
          </cell>
        </row>
        <row r="1946">
          <cell r="G1946" t="str">
            <v>Time out</v>
          </cell>
          <cell r="H1946" t="str">
            <v>Príjem</v>
          </cell>
          <cell r="N1946">
            <v>1</v>
          </cell>
          <cell r="O1946">
            <v>2</v>
          </cell>
          <cell r="P1946">
            <v>3</v>
          </cell>
          <cell r="Q1946">
            <v>4</v>
          </cell>
          <cell r="R1946">
            <v>5</v>
          </cell>
          <cell r="S1946">
            <v>6</v>
          </cell>
          <cell r="T1946">
            <v>7</v>
          </cell>
          <cell r="V1946" t="str">
            <v>setov</v>
          </cell>
        </row>
        <row r="1947">
          <cell r="A1947" t="e">
            <v>#N/A</v>
          </cell>
          <cell r="E1947" t="str">
            <v>Stôl:</v>
          </cell>
          <cell r="F1947" t="e">
            <v>#N/A</v>
          </cell>
          <cell r="I1947" t="e">
            <v>#N/A</v>
          </cell>
          <cell r="V1947" t="str">
            <v/>
          </cell>
        </row>
        <row r="1949">
          <cell r="E1949" t="str">
            <v>Dátum:</v>
          </cell>
          <cell r="F1949">
            <v>43211</v>
          </cell>
        </row>
        <row r="1950">
          <cell r="A1950" t="e">
            <v>#N/A</v>
          </cell>
          <cell r="E1950" t="str">
            <v>Čas:</v>
          </cell>
          <cell r="I1950" t="e">
            <v>#N/A</v>
          </cell>
          <cell r="V1950" t="str">
            <v/>
          </cell>
        </row>
        <row r="1952">
          <cell r="E1952" t="str">
            <v>Kategória :</v>
          </cell>
          <cell r="F1952" t="str">
            <v>MŽ</v>
          </cell>
        </row>
        <row r="1953">
          <cell r="I1953" t="str">
            <v>Rozhodca</v>
          </cell>
          <cell r="P1953" t="str">
            <v>Víťaz</v>
          </cell>
        </row>
        <row r="1954">
          <cell r="E1954" t="str">
            <v>Skupina :</v>
          </cell>
          <cell r="F1954" t="e">
            <v>#N/A</v>
          </cell>
          <cell r="I1954" t="e">
            <v>#N/A</v>
          </cell>
          <cell r="N1954" t="str">
            <v/>
          </cell>
        </row>
        <row r="1956">
          <cell r="E1956" t="str">
            <v>Zápas:</v>
          </cell>
          <cell r="F1956" t="e">
            <v>#N/A</v>
          </cell>
        </row>
        <row r="1957">
          <cell r="H1957" t="str">
            <v>Udelené karty - priestupok</v>
          </cell>
        </row>
        <row r="1959">
          <cell r="I1959" t="e">
            <v>#N/A</v>
          </cell>
          <cell r="P1959" t="e">
            <v>#N/A</v>
          </cell>
        </row>
        <row r="1960">
          <cell r="H1960" t="str">
            <v>Ž</v>
          </cell>
          <cell r="O1960" t="str">
            <v>Ž</v>
          </cell>
        </row>
        <row r="1961">
          <cell r="H1961" t="str">
            <v>ŽČ</v>
          </cell>
          <cell r="O1961" t="str">
            <v>ŽČ</v>
          </cell>
        </row>
        <row r="1962">
          <cell r="H1962" t="str">
            <v>ŽČ</v>
          </cell>
          <cell r="O1962" t="str">
            <v>ŽČ</v>
          </cell>
        </row>
        <row r="1965">
          <cell r="A1965" t="e">
            <v>#N/A</v>
          </cell>
          <cell r="E1965" t="str">
            <v xml:space="preserve">zápas č. </v>
          </cell>
          <cell r="F1965" t="str">
            <v/>
          </cell>
          <cell r="H1965" t="str">
            <v>Servis</v>
          </cell>
          <cell r="V1965" t="str">
            <v>pomer</v>
          </cell>
          <cell r="Z1965" t="str">
            <v/>
          </cell>
          <cell r="AA1965" t="str">
            <v/>
          </cell>
        </row>
        <row r="1966">
          <cell r="G1966" t="str">
            <v>Time out</v>
          </cell>
          <cell r="H1966" t="str">
            <v>Príjem</v>
          </cell>
          <cell r="N1966">
            <v>1</v>
          </cell>
          <cell r="O1966">
            <v>2</v>
          </cell>
          <cell r="P1966">
            <v>3</v>
          </cell>
          <cell r="Q1966">
            <v>4</v>
          </cell>
          <cell r="R1966">
            <v>5</v>
          </cell>
          <cell r="S1966">
            <v>6</v>
          </cell>
          <cell r="T1966">
            <v>7</v>
          </cell>
          <cell r="V1966" t="str">
            <v>setov</v>
          </cell>
        </row>
        <row r="1967">
          <cell r="A1967" t="e">
            <v>#N/A</v>
          </cell>
          <cell r="E1967" t="str">
            <v>Stôl:</v>
          </cell>
          <cell r="F1967" t="e">
            <v>#N/A</v>
          </cell>
          <cell r="I1967" t="e">
            <v>#N/A</v>
          </cell>
          <cell r="V1967" t="str">
            <v/>
          </cell>
        </row>
        <row r="1969">
          <cell r="E1969" t="str">
            <v>Dátum:</v>
          </cell>
          <cell r="F1969">
            <v>43211</v>
          </cell>
        </row>
        <row r="1970">
          <cell r="A1970" t="e">
            <v>#N/A</v>
          </cell>
          <cell r="E1970" t="str">
            <v>Čas:</v>
          </cell>
          <cell r="I1970" t="e">
            <v>#N/A</v>
          </cell>
          <cell r="V1970" t="str">
            <v/>
          </cell>
        </row>
        <row r="1972">
          <cell r="E1972" t="str">
            <v>Kategória :</v>
          </cell>
          <cell r="F1972" t="str">
            <v>MŽ</v>
          </cell>
        </row>
        <row r="1973">
          <cell r="I1973" t="str">
            <v>Rozhodca</v>
          </cell>
          <cell r="P1973" t="str">
            <v>Víťaz</v>
          </cell>
        </row>
        <row r="1974">
          <cell r="E1974" t="str">
            <v>Skupina :</v>
          </cell>
          <cell r="F1974" t="e">
            <v>#N/A</v>
          </cell>
          <cell r="I1974" t="e">
            <v>#N/A</v>
          </cell>
          <cell r="N1974" t="str">
            <v/>
          </cell>
        </row>
        <row r="1976">
          <cell r="E1976" t="str">
            <v>Zápas:</v>
          </cell>
          <cell r="F1976" t="e">
            <v>#N/A</v>
          </cell>
        </row>
        <row r="1977">
          <cell r="H1977" t="str">
            <v>Udelené karty - priestupok</v>
          </cell>
        </row>
        <row r="1979">
          <cell r="I1979" t="e">
            <v>#N/A</v>
          </cell>
          <cell r="P1979" t="e">
            <v>#N/A</v>
          </cell>
        </row>
        <row r="1980">
          <cell r="H1980" t="str">
            <v>Ž</v>
          </cell>
          <cell r="O1980" t="str">
            <v>Ž</v>
          </cell>
        </row>
        <row r="1981">
          <cell r="H1981" t="str">
            <v>ŽČ</v>
          </cell>
          <cell r="O1981" t="str">
            <v>ŽČ</v>
          </cell>
        </row>
        <row r="1982">
          <cell r="H1982" t="str">
            <v>ŽČ</v>
          </cell>
          <cell r="O1982" t="str">
            <v>ŽČ</v>
          </cell>
        </row>
        <row r="1985">
          <cell r="A1985" t="e">
            <v>#N/A</v>
          </cell>
          <cell r="E1985" t="str">
            <v xml:space="preserve">zápas č. </v>
          </cell>
          <cell r="F1985" t="str">
            <v/>
          </cell>
          <cell r="H1985" t="str">
            <v>Servis</v>
          </cell>
          <cell r="V1985" t="str">
            <v>pomer</v>
          </cell>
          <cell r="Z1985" t="str">
            <v/>
          </cell>
          <cell r="AA1985" t="str">
            <v/>
          </cell>
        </row>
        <row r="1986">
          <cell r="G1986" t="str">
            <v>Time out</v>
          </cell>
          <cell r="H1986" t="str">
            <v>Príjem</v>
          </cell>
          <cell r="N1986">
            <v>1</v>
          </cell>
          <cell r="O1986">
            <v>2</v>
          </cell>
          <cell r="P1986">
            <v>3</v>
          </cell>
          <cell r="Q1986">
            <v>4</v>
          </cell>
          <cell r="R1986">
            <v>5</v>
          </cell>
          <cell r="S1986">
            <v>6</v>
          </cell>
          <cell r="T1986">
            <v>7</v>
          </cell>
          <cell r="V1986" t="str">
            <v>setov</v>
          </cell>
        </row>
        <row r="1987">
          <cell r="A1987" t="e">
            <v>#N/A</v>
          </cell>
          <cell r="E1987" t="str">
            <v>Stôl:</v>
          </cell>
          <cell r="F1987" t="e">
            <v>#N/A</v>
          </cell>
          <cell r="I1987" t="e">
            <v>#N/A</v>
          </cell>
          <cell r="V1987" t="str">
            <v/>
          </cell>
        </row>
        <row r="1989">
          <cell r="E1989" t="str">
            <v>Dátum:</v>
          </cell>
          <cell r="F1989">
            <v>43211</v>
          </cell>
        </row>
        <row r="1990">
          <cell r="A1990" t="e">
            <v>#N/A</v>
          </cell>
          <cell r="E1990" t="str">
            <v>Čas:</v>
          </cell>
          <cell r="I1990" t="e">
            <v>#N/A</v>
          </cell>
          <cell r="V1990" t="str">
            <v/>
          </cell>
        </row>
        <row r="1992">
          <cell r="E1992" t="str">
            <v>Kategória :</v>
          </cell>
          <cell r="F1992" t="str">
            <v>MŽ</v>
          </cell>
        </row>
        <row r="1993">
          <cell r="I1993" t="str">
            <v>Rozhodca</v>
          </cell>
          <cell r="P1993" t="str">
            <v>Víťaz</v>
          </cell>
        </row>
        <row r="1994">
          <cell r="E1994" t="str">
            <v>Skupina :</v>
          </cell>
          <cell r="F1994" t="e">
            <v>#N/A</v>
          </cell>
          <cell r="I1994" t="e">
            <v>#N/A</v>
          </cell>
          <cell r="N1994" t="str">
            <v/>
          </cell>
        </row>
        <row r="1996">
          <cell r="E1996" t="str">
            <v>Zápas:</v>
          </cell>
          <cell r="F1996" t="e">
            <v>#N/A</v>
          </cell>
        </row>
        <row r="1997">
          <cell r="H1997" t="str">
            <v>Udelené karty - priestupok</v>
          </cell>
        </row>
        <row r="1999">
          <cell r="I1999" t="e">
            <v>#N/A</v>
          </cell>
          <cell r="P1999" t="e">
            <v>#N/A</v>
          </cell>
        </row>
        <row r="2000">
          <cell r="H2000" t="str">
            <v>Ž</v>
          </cell>
          <cell r="O2000" t="str">
            <v>Ž</v>
          </cell>
        </row>
        <row r="2001">
          <cell r="H2001" t="str">
            <v>ŽČ</v>
          </cell>
          <cell r="O2001" t="str">
            <v>ŽČ</v>
          </cell>
        </row>
        <row r="2002">
          <cell r="H2002" t="str">
            <v>ŽČ</v>
          </cell>
          <cell r="O2002" t="str">
            <v>ŽČ</v>
          </cell>
        </row>
        <row r="2005">
          <cell r="A2005" t="e">
            <v>#N/A</v>
          </cell>
          <cell r="E2005" t="str">
            <v xml:space="preserve">zápas č. </v>
          </cell>
          <cell r="F2005" t="str">
            <v/>
          </cell>
          <cell r="H2005" t="str">
            <v>Servis</v>
          </cell>
          <cell r="V2005" t="str">
            <v>pomer</v>
          </cell>
          <cell r="Z2005" t="str">
            <v/>
          </cell>
          <cell r="AA2005" t="str">
            <v/>
          </cell>
        </row>
        <row r="2006">
          <cell r="G2006" t="str">
            <v>Time out</v>
          </cell>
          <cell r="H2006" t="str">
            <v>Príjem</v>
          </cell>
          <cell r="N2006">
            <v>1</v>
          </cell>
          <cell r="O2006">
            <v>2</v>
          </cell>
          <cell r="P2006">
            <v>3</v>
          </cell>
          <cell r="Q2006">
            <v>4</v>
          </cell>
          <cell r="R2006">
            <v>5</v>
          </cell>
          <cell r="S2006">
            <v>6</v>
          </cell>
          <cell r="T2006">
            <v>7</v>
          </cell>
          <cell r="V2006" t="str">
            <v>setov</v>
          </cell>
        </row>
        <row r="2007">
          <cell r="A2007" t="e">
            <v>#N/A</v>
          </cell>
          <cell r="E2007" t="str">
            <v>Stôl:</v>
          </cell>
          <cell r="F2007" t="e">
            <v>#N/A</v>
          </cell>
          <cell r="I2007" t="e">
            <v>#N/A</v>
          </cell>
          <cell r="V2007" t="str">
            <v/>
          </cell>
        </row>
        <row r="2009">
          <cell r="E2009" t="str">
            <v>Dátum:</v>
          </cell>
          <cell r="F2009">
            <v>43211</v>
          </cell>
        </row>
        <row r="2010">
          <cell r="A2010" t="e">
            <v>#N/A</v>
          </cell>
          <cell r="E2010" t="str">
            <v>Čas:</v>
          </cell>
          <cell r="I2010" t="e">
            <v>#N/A</v>
          </cell>
          <cell r="V2010" t="str">
            <v/>
          </cell>
        </row>
        <row r="2012">
          <cell r="E2012" t="str">
            <v>Kategória :</v>
          </cell>
          <cell r="F2012" t="str">
            <v>MŽ</v>
          </cell>
        </row>
        <row r="2013">
          <cell r="I2013" t="str">
            <v>Rozhodca</v>
          </cell>
          <cell r="P2013" t="str">
            <v>Víťaz</v>
          </cell>
        </row>
        <row r="2014">
          <cell r="E2014" t="str">
            <v>Skupina :</v>
          </cell>
          <cell r="F2014" t="e">
            <v>#N/A</v>
          </cell>
          <cell r="I2014" t="e">
            <v>#N/A</v>
          </cell>
          <cell r="N2014" t="str">
            <v/>
          </cell>
        </row>
        <row r="2016">
          <cell r="E2016" t="str">
            <v>Zápas:</v>
          </cell>
          <cell r="F2016" t="e">
            <v>#N/A</v>
          </cell>
        </row>
        <row r="2017">
          <cell r="H2017" t="str">
            <v>Udelené karty - priestupok</v>
          </cell>
        </row>
        <row r="2019">
          <cell r="I2019" t="e">
            <v>#N/A</v>
          </cell>
          <cell r="P2019" t="e">
            <v>#N/A</v>
          </cell>
        </row>
        <row r="2020">
          <cell r="H2020" t="str">
            <v>Ž</v>
          </cell>
          <cell r="O2020" t="str">
            <v>Ž</v>
          </cell>
        </row>
        <row r="2021">
          <cell r="H2021" t="str">
            <v>ŽČ</v>
          </cell>
          <cell r="O2021" t="str">
            <v>ŽČ</v>
          </cell>
        </row>
        <row r="2022">
          <cell r="H2022" t="str">
            <v>ŽČ</v>
          </cell>
          <cell r="O2022" t="str">
            <v>ŽČ</v>
          </cell>
        </row>
        <row r="2025">
          <cell r="A2025" t="e">
            <v>#N/A</v>
          </cell>
          <cell r="E2025" t="str">
            <v xml:space="preserve">zápas č. </v>
          </cell>
          <cell r="F2025" t="str">
            <v/>
          </cell>
          <cell r="H2025" t="str">
            <v>Servis</v>
          </cell>
          <cell r="V2025" t="str">
            <v>pomer</v>
          </cell>
          <cell r="Z2025" t="str">
            <v/>
          </cell>
          <cell r="AA2025" t="str">
            <v/>
          </cell>
        </row>
        <row r="2026">
          <cell r="G2026" t="str">
            <v>Time out</v>
          </cell>
          <cell r="H2026" t="str">
            <v>Príjem</v>
          </cell>
          <cell r="N2026">
            <v>1</v>
          </cell>
          <cell r="O2026">
            <v>2</v>
          </cell>
          <cell r="P2026">
            <v>3</v>
          </cell>
          <cell r="Q2026">
            <v>4</v>
          </cell>
          <cell r="R2026">
            <v>5</v>
          </cell>
          <cell r="S2026">
            <v>6</v>
          </cell>
          <cell r="T2026">
            <v>7</v>
          </cell>
          <cell r="V2026" t="str">
            <v>setov</v>
          </cell>
        </row>
        <row r="2027">
          <cell r="A2027" t="e">
            <v>#N/A</v>
          </cell>
          <cell r="E2027" t="str">
            <v>Stôl:</v>
          </cell>
          <cell r="F2027" t="e">
            <v>#N/A</v>
          </cell>
          <cell r="I2027" t="e">
            <v>#N/A</v>
          </cell>
          <cell r="V2027" t="str">
            <v/>
          </cell>
        </row>
        <row r="2029">
          <cell r="E2029" t="str">
            <v>Dátum:</v>
          </cell>
          <cell r="F2029">
            <v>43211</v>
          </cell>
        </row>
        <row r="2030">
          <cell r="A2030" t="e">
            <v>#N/A</v>
          </cell>
          <cell r="E2030" t="str">
            <v>Čas:</v>
          </cell>
          <cell r="I2030" t="e">
            <v>#N/A</v>
          </cell>
          <cell r="V2030" t="str">
            <v/>
          </cell>
        </row>
        <row r="2032">
          <cell r="E2032" t="str">
            <v>Kategória :</v>
          </cell>
          <cell r="F2032" t="str">
            <v>MŽ</v>
          </cell>
        </row>
        <row r="2033">
          <cell r="I2033" t="str">
            <v>Rozhodca</v>
          </cell>
          <cell r="P2033" t="str">
            <v>Víťaz</v>
          </cell>
        </row>
        <row r="2034">
          <cell r="E2034" t="str">
            <v>Skupina :</v>
          </cell>
          <cell r="F2034" t="e">
            <v>#N/A</v>
          </cell>
          <cell r="I2034" t="e">
            <v>#N/A</v>
          </cell>
          <cell r="N2034" t="str">
            <v/>
          </cell>
        </row>
        <row r="2036">
          <cell r="E2036" t="str">
            <v>Zápas:</v>
          </cell>
          <cell r="F2036" t="e">
            <v>#N/A</v>
          </cell>
        </row>
        <row r="2037">
          <cell r="H2037" t="str">
            <v>Udelené karty - priestupok</v>
          </cell>
        </row>
        <row r="2039">
          <cell r="I2039" t="e">
            <v>#N/A</v>
          </cell>
          <cell r="P2039" t="e">
            <v>#N/A</v>
          </cell>
        </row>
        <row r="2040">
          <cell r="H2040" t="str">
            <v>Ž</v>
          </cell>
          <cell r="O2040" t="str">
            <v>Ž</v>
          </cell>
        </row>
        <row r="2041">
          <cell r="H2041" t="str">
            <v>ŽČ</v>
          </cell>
          <cell r="O2041" t="str">
            <v>ŽČ</v>
          </cell>
        </row>
        <row r="2042">
          <cell r="H2042" t="str">
            <v>ŽČ</v>
          </cell>
          <cell r="O2042" t="str">
            <v>ŽČ</v>
          </cell>
        </row>
        <row r="2045">
          <cell r="A2045" t="e">
            <v>#N/A</v>
          </cell>
          <cell r="E2045" t="str">
            <v xml:space="preserve">zápas č. </v>
          </cell>
          <cell r="F2045" t="str">
            <v/>
          </cell>
          <cell r="H2045" t="str">
            <v>Servis</v>
          </cell>
          <cell r="V2045" t="str">
            <v>pomer</v>
          </cell>
          <cell r="Z2045" t="str">
            <v/>
          </cell>
          <cell r="AA2045" t="str">
            <v/>
          </cell>
        </row>
        <row r="2046">
          <cell r="G2046" t="str">
            <v>Time out</v>
          </cell>
          <cell r="H2046" t="str">
            <v>Príjem</v>
          </cell>
          <cell r="N2046">
            <v>1</v>
          </cell>
          <cell r="O2046">
            <v>2</v>
          </cell>
          <cell r="P2046">
            <v>3</v>
          </cell>
          <cell r="Q2046">
            <v>4</v>
          </cell>
          <cell r="R2046">
            <v>5</v>
          </cell>
          <cell r="S2046">
            <v>6</v>
          </cell>
          <cell r="T2046">
            <v>7</v>
          </cell>
          <cell r="V2046" t="str">
            <v>setov</v>
          </cell>
        </row>
        <row r="2047">
          <cell r="A2047" t="e">
            <v>#N/A</v>
          </cell>
          <cell r="E2047" t="str">
            <v>Stôl:</v>
          </cell>
          <cell r="F2047" t="e">
            <v>#N/A</v>
          </cell>
          <cell r="I2047" t="e">
            <v>#N/A</v>
          </cell>
          <cell r="V2047" t="str">
            <v/>
          </cell>
        </row>
        <row r="2049">
          <cell r="E2049" t="str">
            <v>Dátum:</v>
          </cell>
          <cell r="F2049">
            <v>43211</v>
          </cell>
        </row>
        <row r="2050">
          <cell r="A2050" t="e">
            <v>#N/A</v>
          </cell>
          <cell r="E2050" t="str">
            <v>Čas:</v>
          </cell>
          <cell r="I2050" t="e">
            <v>#N/A</v>
          </cell>
          <cell r="V2050" t="str">
            <v/>
          </cell>
        </row>
        <row r="2052">
          <cell r="E2052" t="str">
            <v>Kategória :</v>
          </cell>
          <cell r="F2052" t="str">
            <v>MŽ</v>
          </cell>
        </row>
        <row r="2053">
          <cell r="I2053" t="str">
            <v>Rozhodca</v>
          </cell>
          <cell r="P2053" t="str">
            <v>Víťaz</v>
          </cell>
        </row>
        <row r="2054">
          <cell r="E2054" t="str">
            <v>Skupina :</v>
          </cell>
          <cell r="F2054" t="e">
            <v>#N/A</v>
          </cell>
          <cell r="I2054" t="e">
            <v>#N/A</v>
          </cell>
          <cell r="N2054" t="str">
            <v/>
          </cell>
        </row>
        <row r="2056">
          <cell r="E2056" t="str">
            <v>Zápas:</v>
          </cell>
          <cell r="F2056" t="e">
            <v>#N/A</v>
          </cell>
        </row>
        <row r="2057">
          <cell r="H2057" t="str">
            <v>Udelené karty - priestupok</v>
          </cell>
        </row>
        <row r="2059">
          <cell r="I2059" t="e">
            <v>#N/A</v>
          </cell>
          <cell r="P2059" t="e">
            <v>#N/A</v>
          </cell>
        </row>
        <row r="2060">
          <cell r="H2060" t="str">
            <v>Ž</v>
          </cell>
          <cell r="O2060" t="str">
            <v>Ž</v>
          </cell>
        </row>
        <row r="2061">
          <cell r="H2061" t="str">
            <v>ŽČ</v>
          </cell>
          <cell r="O2061" t="str">
            <v>ŽČ</v>
          </cell>
        </row>
        <row r="2062">
          <cell r="H2062" t="str">
            <v>ŽČ</v>
          </cell>
          <cell r="O2062" t="str">
            <v>ŽČ</v>
          </cell>
        </row>
        <row r="2065">
          <cell r="A2065" t="e">
            <v>#N/A</v>
          </cell>
          <cell r="E2065" t="str">
            <v xml:space="preserve">zápas č. </v>
          </cell>
          <cell r="F2065" t="str">
            <v/>
          </cell>
          <cell r="H2065" t="str">
            <v>Servis</v>
          </cell>
          <cell r="V2065" t="str">
            <v>pomer</v>
          </cell>
          <cell r="Z2065" t="str">
            <v/>
          </cell>
          <cell r="AA2065" t="str">
            <v/>
          </cell>
        </row>
        <row r="2066">
          <cell r="G2066" t="str">
            <v>Time out</v>
          </cell>
          <cell r="H2066" t="str">
            <v>Príjem</v>
          </cell>
          <cell r="N2066">
            <v>1</v>
          </cell>
          <cell r="O2066">
            <v>2</v>
          </cell>
          <cell r="P2066">
            <v>3</v>
          </cell>
          <cell r="Q2066">
            <v>4</v>
          </cell>
          <cell r="R2066">
            <v>5</v>
          </cell>
          <cell r="S2066">
            <v>6</v>
          </cell>
          <cell r="T2066">
            <v>7</v>
          </cell>
          <cell r="V2066" t="str">
            <v>setov</v>
          </cell>
        </row>
        <row r="2067">
          <cell r="A2067" t="e">
            <v>#N/A</v>
          </cell>
          <cell r="E2067" t="str">
            <v>Stôl:</v>
          </cell>
          <cell r="F2067" t="e">
            <v>#N/A</v>
          </cell>
          <cell r="I2067" t="e">
            <v>#N/A</v>
          </cell>
          <cell r="V2067" t="str">
            <v/>
          </cell>
        </row>
        <row r="2069">
          <cell r="E2069" t="str">
            <v>Dátum:</v>
          </cell>
          <cell r="F2069">
            <v>43211</v>
          </cell>
        </row>
        <row r="2070">
          <cell r="A2070" t="e">
            <v>#N/A</v>
          </cell>
          <cell r="E2070" t="str">
            <v>Čas:</v>
          </cell>
          <cell r="I2070" t="e">
            <v>#N/A</v>
          </cell>
          <cell r="V2070" t="str">
            <v/>
          </cell>
        </row>
        <row r="2072">
          <cell r="E2072" t="str">
            <v>Kategória :</v>
          </cell>
          <cell r="F2072" t="str">
            <v>MŽ</v>
          </cell>
        </row>
        <row r="2073">
          <cell r="I2073" t="str">
            <v>Rozhodca</v>
          </cell>
          <cell r="P2073" t="str">
            <v>Víťaz</v>
          </cell>
        </row>
        <row r="2074">
          <cell r="E2074" t="str">
            <v>Skupina :</v>
          </cell>
          <cell r="F2074" t="e">
            <v>#N/A</v>
          </cell>
          <cell r="I2074" t="e">
            <v>#N/A</v>
          </cell>
          <cell r="N2074" t="str">
            <v/>
          </cell>
        </row>
        <row r="2076">
          <cell r="E2076" t="str">
            <v>Zápas:</v>
          </cell>
          <cell r="F2076" t="e">
            <v>#N/A</v>
          </cell>
        </row>
        <row r="2077">
          <cell r="H2077" t="str">
            <v>Udelené karty - priestupok</v>
          </cell>
        </row>
        <row r="2079">
          <cell r="I2079" t="e">
            <v>#N/A</v>
          </cell>
          <cell r="P2079" t="e">
            <v>#N/A</v>
          </cell>
        </row>
        <row r="2080">
          <cell r="H2080" t="str">
            <v>Ž</v>
          </cell>
          <cell r="O2080" t="str">
            <v>Ž</v>
          </cell>
        </row>
        <row r="2081">
          <cell r="H2081" t="str">
            <v>ŽČ</v>
          </cell>
          <cell r="O2081" t="str">
            <v>ŽČ</v>
          </cell>
        </row>
        <row r="2082">
          <cell r="H2082" t="str">
            <v>ŽČ</v>
          </cell>
          <cell r="O2082" t="str">
            <v>ŽČ</v>
          </cell>
        </row>
        <row r="2085">
          <cell r="A2085" t="e">
            <v>#N/A</v>
          </cell>
          <cell r="E2085" t="str">
            <v xml:space="preserve">zápas č. </v>
          </cell>
          <cell r="F2085" t="str">
            <v/>
          </cell>
          <cell r="H2085" t="str">
            <v>Servis</v>
          </cell>
          <cell r="V2085" t="str">
            <v>pomer</v>
          </cell>
          <cell r="Z2085" t="str">
            <v/>
          </cell>
          <cell r="AA2085" t="str">
            <v/>
          </cell>
        </row>
        <row r="2086">
          <cell r="G2086" t="str">
            <v>Time out</v>
          </cell>
          <cell r="H2086" t="str">
            <v>Príjem</v>
          </cell>
          <cell r="N2086">
            <v>1</v>
          </cell>
          <cell r="O2086">
            <v>2</v>
          </cell>
          <cell r="P2086">
            <v>3</v>
          </cell>
          <cell r="Q2086">
            <v>4</v>
          </cell>
          <cell r="R2086">
            <v>5</v>
          </cell>
          <cell r="S2086">
            <v>6</v>
          </cell>
          <cell r="T2086">
            <v>7</v>
          </cell>
          <cell r="V2086" t="str">
            <v>setov</v>
          </cell>
        </row>
        <row r="2087">
          <cell r="A2087" t="e">
            <v>#N/A</v>
          </cell>
          <cell r="E2087" t="str">
            <v>Stôl:</v>
          </cell>
          <cell r="F2087" t="e">
            <v>#N/A</v>
          </cell>
          <cell r="I2087" t="e">
            <v>#N/A</v>
          </cell>
          <cell r="V2087" t="str">
            <v/>
          </cell>
        </row>
        <row r="2089">
          <cell r="E2089" t="str">
            <v>Dátum:</v>
          </cell>
          <cell r="F2089">
            <v>43211</v>
          </cell>
        </row>
        <row r="2090">
          <cell r="A2090" t="e">
            <v>#N/A</v>
          </cell>
          <cell r="E2090" t="str">
            <v>Čas:</v>
          </cell>
          <cell r="I2090" t="e">
            <v>#N/A</v>
          </cell>
          <cell r="V2090" t="str">
            <v/>
          </cell>
        </row>
        <row r="2092">
          <cell r="E2092" t="str">
            <v>Kategória :</v>
          </cell>
          <cell r="F2092" t="str">
            <v>MŽ</v>
          </cell>
        </row>
        <row r="2093">
          <cell r="I2093" t="str">
            <v>Rozhodca</v>
          </cell>
          <cell r="P2093" t="str">
            <v>Víťaz</v>
          </cell>
        </row>
        <row r="2094">
          <cell r="E2094" t="str">
            <v>Skupina :</v>
          </cell>
          <cell r="F2094" t="e">
            <v>#N/A</v>
          </cell>
          <cell r="I2094" t="e">
            <v>#N/A</v>
          </cell>
          <cell r="N2094" t="str">
            <v/>
          </cell>
        </row>
        <row r="2096">
          <cell r="E2096" t="str">
            <v>Zápas:</v>
          </cell>
          <cell r="F2096" t="e">
            <v>#N/A</v>
          </cell>
        </row>
        <row r="2097">
          <cell r="H2097" t="str">
            <v>Udelené karty - priestupok</v>
          </cell>
        </row>
        <row r="2099">
          <cell r="I2099" t="e">
            <v>#N/A</v>
          </cell>
          <cell r="P2099" t="e">
            <v>#N/A</v>
          </cell>
        </row>
        <row r="2100">
          <cell r="H2100" t="str">
            <v>Ž</v>
          </cell>
          <cell r="O2100" t="str">
            <v>Ž</v>
          </cell>
        </row>
        <row r="2101">
          <cell r="H2101" t="str">
            <v>ŽČ</v>
          </cell>
          <cell r="O2101" t="str">
            <v>ŽČ</v>
          </cell>
        </row>
        <row r="2102">
          <cell r="H2102" t="str">
            <v>ŽČ</v>
          </cell>
          <cell r="O2102" t="str">
            <v>ŽČ</v>
          </cell>
        </row>
        <row r="2105">
          <cell r="A2105" t="e">
            <v>#N/A</v>
          </cell>
          <cell r="E2105" t="str">
            <v xml:space="preserve">zápas č. </v>
          </cell>
          <cell r="F2105" t="str">
            <v/>
          </cell>
          <cell r="H2105" t="str">
            <v>Servis</v>
          </cell>
          <cell r="V2105" t="str">
            <v>pomer</v>
          </cell>
          <cell r="Z2105" t="str">
            <v/>
          </cell>
          <cell r="AA2105" t="str">
            <v/>
          </cell>
        </row>
        <row r="2106">
          <cell r="G2106" t="str">
            <v>Time out</v>
          </cell>
          <cell r="H2106" t="str">
            <v>Príjem</v>
          </cell>
          <cell r="N2106">
            <v>1</v>
          </cell>
          <cell r="O2106">
            <v>2</v>
          </cell>
          <cell r="P2106">
            <v>3</v>
          </cell>
          <cell r="Q2106">
            <v>4</v>
          </cell>
          <cell r="R2106">
            <v>5</v>
          </cell>
          <cell r="S2106">
            <v>6</v>
          </cell>
          <cell r="T2106">
            <v>7</v>
          </cell>
          <cell r="V2106" t="str">
            <v>setov</v>
          </cell>
        </row>
        <row r="2107">
          <cell r="A2107" t="e">
            <v>#N/A</v>
          </cell>
          <cell r="E2107" t="str">
            <v>Stôl:</v>
          </cell>
          <cell r="F2107" t="e">
            <v>#N/A</v>
          </cell>
          <cell r="I2107" t="e">
            <v>#N/A</v>
          </cell>
          <cell r="V2107" t="str">
            <v/>
          </cell>
        </row>
        <row r="2109">
          <cell r="E2109" t="str">
            <v>Dátum:</v>
          </cell>
          <cell r="F2109">
            <v>43211</v>
          </cell>
        </row>
        <row r="2110">
          <cell r="A2110" t="e">
            <v>#N/A</v>
          </cell>
          <cell r="E2110" t="str">
            <v>Čas:</v>
          </cell>
          <cell r="I2110" t="e">
            <v>#N/A</v>
          </cell>
          <cell r="V2110" t="str">
            <v/>
          </cell>
        </row>
        <row r="2112">
          <cell r="E2112" t="str">
            <v>Kategória :</v>
          </cell>
          <cell r="F2112" t="str">
            <v>MŽ</v>
          </cell>
        </row>
        <row r="2113">
          <cell r="I2113" t="str">
            <v>Rozhodca</v>
          </cell>
          <cell r="P2113" t="str">
            <v>Víťaz</v>
          </cell>
        </row>
        <row r="2114">
          <cell r="E2114" t="str">
            <v>Skupina :</v>
          </cell>
          <cell r="F2114" t="e">
            <v>#N/A</v>
          </cell>
          <cell r="I2114" t="e">
            <v>#N/A</v>
          </cell>
          <cell r="N2114" t="str">
            <v/>
          </cell>
        </row>
        <row r="2116">
          <cell r="E2116" t="str">
            <v>Zápas:</v>
          </cell>
          <cell r="F2116" t="e">
            <v>#N/A</v>
          </cell>
        </row>
        <row r="2117">
          <cell r="H2117" t="str">
            <v>Udelené karty - priestupok</v>
          </cell>
        </row>
        <row r="2119">
          <cell r="I2119" t="e">
            <v>#N/A</v>
          </cell>
          <cell r="P2119" t="e">
            <v>#N/A</v>
          </cell>
        </row>
        <row r="2120">
          <cell r="H2120" t="str">
            <v>Ž</v>
          </cell>
          <cell r="O2120" t="str">
            <v>Ž</v>
          </cell>
        </row>
        <row r="2121">
          <cell r="H2121" t="str">
            <v>ŽČ</v>
          </cell>
          <cell r="O2121" t="str">
            <v>ŽČ</v>
          </cell>
        </row>
        <row r="2122">
          <cell r="H2122" t="str">
            <v>ŽČ</v>
          </cell>
          <cell r="O2122" t="str">
            <v>ŽČ</v>
          </cell>
        </row>
        <row r="2125">
          <cell r="A2125" t="e">
            <v>#N/A</v>
          </cell>
          <cell r="E2125" t="str">
            <v xml:space="preserve">zápas č. </v>
          </cell>
          <cell r="F2125" t="str">
            <v/>
          </cell>
          <cell r="H2125" t="str">
            <v>Servis</v>
          </cell>
          <cell r="V2125" t="str">
            <v>pomer</v>
          </cell>
          <cell r="Z2125" t="str">
            <v/>
          </cell>
          <cell r="AA2125" t="str">
            <v/>
          </cell>
        </row>
        <row r="2126">
          <cell r="G2126" t="str">
            <v>Time out</v>
          </cell>
          <cell r="H2126" t="str">
            <v>Príjem</v>
          </cell>
          <cell r="N2126">
            <v>1</v>
          </cell>
          <cell r="O2126">
            <v>2</v>
          </cell>
          <cell r="P2126">
            <v>3</v>
          </cell>
          <cell r="Q2126">
            <v>4</v>
          </cell>
          <cell r="R2126">
            <v>5</v>
          </cell>
          <cell r="S2126">
            <v>6</v>
          </cell>
          <cell r="T2126">
            <v>7</v>
          </cell>
          <cell r="V2126" t="str">
            <v>setov</v>
          </cell>
        </row>
        <row r="2127">
          <cell r="A2127" t="e">
            <v>#N/A</v>
          </cell>
          <cell r="E2127" t="str">
            <v>Stôl:</v>
          </cell>
          <cell r="F2127" t="e">
            <v>#N/A</v>
          </cell>
          <cell r="I2127" t="e">
            <v>#N/A</v>
          </cell>
          <cell r="V2127" t="str">
            <v/>
          </cell>
        </row>
        <row r="2129">
          <cell r="E2129" t="str">
            <v>Dátum:</v>
          </cell>
          <cell r="F2129">
            <v>43211</v>
          </cell>
        </row>
        <row r="2130">
          <cell r="A2130" t="e">
            <v>#N/A</v>
          </cell>
          <cell r="E2130" t="str">
            <v>Čas:</v>
          </cell>
          <cell r="I2130" t="e">
            <v>#N/A</v>
          </cell>
          <cell r="V2130" t="str">
            <v/>
          </cell>
        </row>
        <row r="2132">
          <cell r="E2132" t="str">
            <v>Kategória :</v>
          </cell>
          <cell r="F2132" t="str">
            <v>MŽ</v>
          </cell>
        </row>
        <row r="2133">
          <cell r="I2133" t="str">
            <v>Rozhodca</v>
          </cell>
          <cell r="P2133" t="str">
            <v>Víťaz</v>
          </cell>
        </row>
        <row r="2134">
          <cell r="E2134" t="str">
            <v>Skupina :</v>
          </cell>
          <cell r="F2134" t="e">
            <v>#N/A</v>
          </cell>
          <cell r="I2134" t="e">
            <v>#N/A</v>
          </cell>
          <cell r="N2134" t="str">
            <v/>
          </cell>
        </row>
        <row r="2136">
          <cell r="E2136" t="str">
            <v>Zápas:</v>
          </cell>
          <cell r="F2136" t="e">
            <v>#N/A</v>
          </cell>
        </row>
        <row r="2137">
          <cell r="H2137" t="str">
            <v>Udelené karty - priestupok</v>
          </cell>
        </row>
        <row r="2139">
          <cell r="I2139" t="e">
            <v>#N/A</v>
          </cell>
          <cell r="P2139" t="e">
            <v>#N/A</v>
          </cell>
        </row>
        <row r="2140">
          <cell r="H2140" t="str">
            <v>Ž</v>
          </cell>
          <cell r="O2140" t="str">
            <v>Ž</v>
          </cell>
        </row>
        <row r="2141">
          <cell r="H2141" t="str">
            <v>ŽČ</v>
          </cell>
          <cell r="O2141" t="str">
            <v>ŽČ</v>
          </cell>
        </row>
        <row r="2142">
          <cell r="H2142" t="str">
            <v>ŽČ</v>
          </cell>
          <cell r="O2142" t="str">
            <v>ŽČ</v>
          </cell>
        </row>
        <row r="2145">
          <cell r="A2145" t="e">
            <v>#N/A</v>
          </cell>
          <cell r="E2145" t="str">
            <v xml:space="preserve">zápas č. </v>
          </cell>
          <cell r="F2145" t="str">
            <v/>
          </cell>
          <cell r="H2145" t="str">
            <v>Servis</v>
          </cell>
          <cell r="V2145" t="str">
            <v>pomer</v>
          </cell>
          <cell r="Z2145" t="str">
            <v/>
          </cell>
          <cell r="AA2145" t="str">
            <v/>
          </cell>
        </row>
        <row r="2146">
          <cell r="G2146" t="str">
            <v>Time out</v>
          </cell>
          <cell r="H2146" t="str">
            <v>Príjem</v>
          </cell>
          <cell r="N2146">
            <v>1</v>
          </cell>
          <cell r="O2146">
            <v>2</v>
          </cell>
          <cell r="P2146">
            <v>3</v>
          </cell>
          <cell r="Q2146">
            <v>4</v>
          </cell>
          <cell r="R2146">
            <v>5</v>
          </cell>
          <cell r="S2146">
            <v>6</v>
          </cell>
          <cell r="T2146">
            <v>7</v>
          </cell>
          <cell r="V2146" t="str">
            <v>setov</v>
          </cell>
        </row>
        <row r="2147">
          <cell r="A2147" t="e">
            <v>#N/A</v>
          </cell>
          <cell r="E2147" t="str">
            <v>Stôl:</v>
          </cell>
          <cell r="F2147" t="e">
            <v>#N/A</v>
          </cell>
          <cell r="I2147" t="e">
            <v>#N/A</v>
          </cell>
          <cell r="V2147" t="str">
            <v/>
          </cell>
        </row>
        <row r="2149">
          <cell r="E2149" t="str">
            <v>Dátum:</v>
          </cell>
          <cell r="F2149">
            <v>43211</v>
          </cell>
        </row>
        <row r="2150">
          <cell r="A2150" t="e">
            <v>#N/A</v>
          </cell>
          <cell r="E2150" t="str">
            <v>Čas:</v>
          </cell>
          <cell r="I2150" t="e">
            <v>#N/A</v>
          </cell>
          <cell r="V2150" t="str">
            <v/>
          </cell>
        </row>
        <row r="2152">
          <cell r="E2152" t="str">
            <v>Kategória :</v>
          </cell>
          <cell r="F2152" t="str">
            <v>MŽ</v>
          </cell>
        </row>
        <row r="2153">
          <cell r="I2153" t="str">
            <v>Rozhodca</v>
          </cell>
          <cell r="P2153" t="str">
            <v>Víťaz</v>
          </cell>
        </row>
        <row r="2154">
          <cell r="E2154" t="str">
            <v>Skupina :</v>
          </cell>
          <cell r="F2154" t="e">
            <v>#N/A</v>
          </cell>
          <cell r="I2154" t="e">
            <v>#N/A</v>
          </cell>
          <cell r="N2154" t="str">
            <v/>
          </cell>
        </row>
        <row r="2156">
          <cell r="E2156" t="str">
            <v>Zápas:</v>
          </cell>
          <cell r="F2156" t="e">
            <v>#N/A</v>
          </cell>
        </row>
        <row r="2157">
          <cell r="H2157" t="str">
            <v>Udelené karty - priestupok</v>
          </cell>
        </row>
        <row r="2159">
          <cell r="I2159" t="e">
            <v>#N/A</v>
          </cell>
          <cell r="P2159" t="e">
            <v>#N/A</v>
          </cell>
        </row>
        <row r="2160">
          <cell r="H2160" t="str">
            <v>Ž</v>
          </cell>
          <cell r="O2160" t="str">
            <v>Ž</v>
          </cell>
        </row>
        <row r="2161">
          <cell r="H2161" t="str">
            <v>ŽČ</v>
          </cell>
          <cell r="O2161" t="str">
            <v>ŽČ</v>
          </cell>
        </row>
        <row r="2162">
          <cell r="H2162" t="str">
            <v>ŽČ</v>
          </cell>
          <cell r="O2162" t="str">
            <v>ŽČ</v>
          </cell>
        </row>
        <row r="2165">
          <cell r="A2165" t="e">
            <v>#N/A</v>
          </cell>
          <cell r="E2165" t="str">
            <v xml:space="preserve">zápas č. </v>
          </cell>
          <cell r="F2165" t="str">
            <v/>
          </cell>
          <cell r="H2165" t="str">
            <v>Servis</v>
          </cell>
          <cell r="V2165" t="str">
            <v>pomer</v>
          </cell>
          <cell r="Z2165" t="str">
            <v/>
          </cell>
          <cell r="AA2165" t="str">
            <v/>
          </cell>
        </row>
        <row r="2166">
          <cell r="G2166" t="str">
            <v>Time out</v>
          </cell>
          <cell r="H2166" t="str">
            <v>Príjem</v>
          </cell>
          <cell r="N2166">
            <v>1</v>
          </cell>
          <cell r="O2166">
            <v>2</v>
          </cell>
          <cell r="P2166">
            <v>3</v>
          </cell>
          <cell r="Q2166">
            <v>4</v>
          </cell>
          <cell r="R2166">
            <v>5</v>
          </cell>
          <cell r="S2166">
            <v>6</v>
          </cell>
          <cell r="T2166">
            <v>7</v>
          </cell>
          <cell r="V2166" t="str">
            <v>setov</v>
          </cell>
        </row>
        <row r="2167">
          <cell r="A2167" t="e">
            <v>#N/A</v>
          </cell>
          <cell r="E2167" t="str">
            <v>Stôl:</v>
          </cell>
          <cell r="F2167" t="e">
            <v>#N/A</v>
          </cell>
          <cell r="I2167" t="e">
            <v>#N/A</v>
          </cell>
          <cell r="V2167" t="str">
            <v/>
          </cell>
        </row>
        <row r="2169">
          <cell r="E2169" t="str">
            <v>Dátum:</v>
          </cell>
          <cell r="F2169">
            <v>43211</v>
          </cell>
        </row>
        <row r="2170">
          <cell r="A2170" t="e">
            <v>#N/A</v>
          </cell>
          <cell r="E2170" t="str">
            <v>Čas:</v>
          </cell>
          <cell r="I2170" t="e">
            <v>#N/A</v>
          </cell>
          <cell r="V2170" t="str">
            <v/>
          </cell>
        </row>
        <row r="2172">
          <cell r="E2172" t="str">
            <v>Kategória :</v>
          </cell>
          <cell r="F2172" t="str">
            <v>MŽ</v>
          </cell>
        </row>
        <row r="2173">
          <cell r="I2173" t="str">
            <v>Rozhodca</v>
          </cell>
          <cell r="P2173" t="str">
            <v>Víťaz</v>
          </cell>
        </row>
        <row r="2174">
          <cell r="E2174" t="str">
            <v>Skupina :</v>
          </cell>
          <cell r="F2174" t="e">
            <v>#N/A</v>
          </cell>
          <cell r="I2174" t="e">
            <v>#N/A</v>
          </cell>
          <cell r="N2174" t="str">
            <v/>
          </cell>
        </row>
        <row r="2176">
          <cell r="E2176" t="str">
            <v>Zápas:</v>
          </cell>
          <cell r="F2176" t="e">
            <v>#N/A</v>
          </cell>
        </row>
        <row r="2177">
          <cell r="H2177" t="str">
            <v>Udelené karty - priestupok</v>
          </cell>
        </row>
        <row r="2179">
          <cell r="I2179" t="e">
            <v>#N/A</v>
          </cell>
          <cell r="P2179" t="e">
            <v>#N/A</v>
          </cell>
        </row>
        <row r="2180">
          <cell r="H2180" t="str">
            <v>Ž</v>
          </cell>
          <cell r="O2180" t="str">
            <v>Ž</v>
          </cell>
        </row>
        <row r="2181">
          <cell r="H2181" t="str">
            <v>ŽČ</v>
          </cell>
          <cell r="O2181" t="str">
            <v>ŽČ</v>
          </cell>
        </row>
        <row r="2182">
          <cell r="H2182" t="str">
            <v>ŽČ</v>
          </cell>
          <cell r="O2182" t="str">
            <v>ŽČ</v>
          </cell>
        </row>
        <row r="2185">
          <cell r="A2185" t="e">
            <v>#N/A</v>
          </cell>
          <cell r="E2185" t="str">
            <v xml:space="preserve">zápas č. </v>
          </cell>
          <cell r="F2185" t="str">
            <v/>
          </cell>
          <cell r="H2185" t="str">
            <v>Servis</v>
          </cell>
          <cell r="V2185" t="str">
            <v>pomer</v>
          </cell>
          <cell r="Z2185" t="str">
            <v/>
          </cell>
          <cell r="AA2185" t="str">
            <v/>
          </cell>
        </row>
        <row r="2186">
          <cell r="G2186" t="str">
            <v>Time out</v>
          </cell>
          <cell r="H2186" t="str">
            <v>Príjem</v>
          </cell>
          <cell r="N2186">
            <v>1</v>
          </cell>
          <cell r="O2186">
            <v>2</v>
          </cell>
          <cell r="P2186">
            <v>3</v>
          </cell>
          <cell r="Q2186">
            <v>4</v>
          </cell>
          <cell r="R2186">
            <v>5</v>
          </cell>
          <cell r="S2186">
            <v>6</v>
          </cell>
          <cell r="T2186">
            <v>7</v>
          </cell>
          <cell r="V2186" t="str">
            <v>setov</v>
          </cell>
        </row>
        <row r="2187">
          <cell r="A2187" t="e">
            <v>#N/A</v>
          </cell>
          <cell r="E2187" t="str">
            <v>Stôl:</v>
          </cell>
          <cell r="F2187" t="e">
            <v>#N/A</v>
          </cell>
          <cell r="I2187" t="e">
            <v>#N/A</v>
          </cell>
          <cell r="V2187" t="str">
            <v/>
          </cell>
        </row>
        <row r="2189">
          <cell r="E2189" t="str">
            <v>Dátum:</v>
          </cell>
          <cell r="F2189">
            <v>43211</v>
          </cell>
        </row>
        <row r="2190">
          <cell r="A2190" t="e">
            <v>#N/A</v>
          </cell>
          <cell r="E2190" t="str">
            <v>Čas:</v>
          </cell>
          <cell r="I2190" t="e">
            <v>#N/A</v>
          </cell>
          <cell r="V2190" t="str">
            <v/>
          </cell>
        </row>
        <row r="2192">
          <cell r="E2192" t="str">
            <v>Kategória :</v>
          </cell>
          <cell r="F2192" t="str">
            <v>MŽ</v>
          </cell>
        </row>
        <row r="2193">
          <cell r="I2193" t="str">
            <v>Rozhodca</v>
          </cell>
          <cell r="P2193" t="str">
            <v>Víťaz</v>
          </cell>
        </row>
        <row r="2194">
          <cell r="E2194" t="str">
            <v>Skupina :</v>
          </cell>
          <cell r="F2194" t="e">
            <v>#N/A</v>
          </cell>
          <cell r="I2194" t="e">
            <v>#N/A</v>
          </cell>
          <cell r="N2194" t="str">
            <v/>
          </cell>
        </row>
        <row r="2196">
          <cell r="E2196" t="str">
            <v>Zápas:</v>
          </cell>
          <cell r="F2196" t="e">
            <v>#N/A</v>
          </cell>
        </row>
        <row r="2197">
          <cell r="H2197" t="str">
            <v>Udelené karty - priestupok</v>
          </cell>
        </row>
        <row r="2199">
          <cell r="I2199" t="e">
            <v>#N/A</v>
          </cell>
          <cell r="P2199" t="e">
            <v>#N/A</v>
          </cell>
        </row>
        <row r="2200">
          <cell r="H2200" t="str">
            <v>Ž</v>
          </cell>
          <cell r="O2200" t="str">
            <v>Ž</v>
          </cell>
        </row>
        <row r="2201">
          <cell r="H2201" t="str">
            <v>ŽČ</v>
          </cell>
          <cell r="O2201" t="str">
            <v>ŽČ</v>
          </cell>
        </row>
        <row r="2202">
          <cell r="H2202" t="str">
            <v>ŽČ</v>
          </cell>
          <cell r="O2202" t="str">
            <v>ŽČ</v>
          </cell>
        </row>
        <row r="2205">
          <cell r="A2205" t="e">
            <v>#N/A</v>
          </cell>
          <cell r="E2205" t="str">
            <v xml:space="preserve">zápas č. </v>
          </cell>
          <cell r="F2205" t="str">
            <v/>
          </cell>
          <cell r="H2205" t="str">
            <v>Servis</v>
          </cell>
          <cell r="V2205" t="str">
            <v>pomer</v>
          </cell>
          <cell r="Z2205" t="str">
            <v/>
          </cell>
          <cell r="AA2205" t="str">
            <v/>
          </cell>
        </row>
        <row r="2206">
          <cell r="G2206" t="str">
            <v>Time out</v>
          </cell>
          <cell r="H2206" t="str">
            <v>Príjem</v>
          </cell>
          <cell r="N2206">
            <v>1</v>
          </cell>
          <cell r="O2206">
            <v>2</v>
          </cell>
          <cell r="P2206">
            <v>3</v>
          </cell>
          <cell r="Q2206">
            <v>4</v>
          </cell>
          <cell r="R2206">
            <v>5</v>
          </cell>
          <cell r="S2206">
            <v>6</v>
          </cell>
          <cell r="T2206">
            <v>7</v>
          </cell>
          <cell r="V2206" t="str">
            <v>setov</v>
          </cell>
        </row>
        <row r="2207">
          <cell r="A2207" t="e">
            <v>#N/A</v>
          </cell>
          <cell r="E2207" t="str">
            <v>Stôl:</v>
          </cell>
          <cell r="F2207" t="e">
            <v>#N/A</v>
          </cell>
          <cell r="I2207" t="e">
            <v>#N/A</v>
          </cell>
          <cell r="V2207" t="str">
            <v/>
          </cell>
        </row>
        <row r="2209">
          <cell r="E2209" t="str">
            <v>Dátum:</v>
          </cell>
          <cell r="F2209">
            <v>43211</v>
          </cell>
        </row>
        <row r="2210">
          <cell r="A2210" t="e">
            <v>#N/A</v>
          </cell>
          <cell r="E2210" t="str">
            <v>Čas:</v>
          </cell>
          <cell r="I2210" t="e">
            <v>#N/A</v>
          </cell>
          <cell r="V2210" t="str">
            <v/>
          </cell>
        </row>
        <row r="2212">
          <cell r="E2212" t="str">
            <v>Kategória :</v>
          </cell>
          <cell r="F2212" t="str">
            <v>MŽ</v>
          </cell>
        </row>
        <row r="2213">
          <cell r="I2213" t="str">
            <v>Rozhodca</v>
          </cell>
          <cell r="P2213" t="str">
            <v>Víťaz</v>
          </cell>
        </row>
        <row r="2214">
          <cell r="E2214" t="str">
            <v>Skupina :</v>
          </cell>
          <cell r="F2214" t="e">
            <v>#N/A</v>
          </cell>
          <cell r="I2214" t="e">
            <v>#N/A</v>
          </cell>
          <cell r="N2214" t="str">
            <v/>
          </cell>
        </row>
        <row r="2216">
          <cell r="E2216" t="str">
            <v>Zápas:</v>
          </cell>
          <cell r="F2216" t="e">
            <v>#N/A</v>
          </cell>
        </row>
        <row r="2217">
          <cell r="H2217" t="str">
            <v>Udelené karty - priestupok</v>
          </cell>
        </row>
        <row r="2219">
          <cell r="I2219" t="e">
            <v>#N/A</v>
          </cell>
          <cell r="P2219" t="e">
            <v>#N/A</v>
          </cell>
        </row>
        <row r="2220">
          <cell r="H2220" t="str">
            <v>Ž</v>
          </cell>
          <cell r="O2220" t="str">
            <v>Ž</v>
          </cell>
        </row>
        <row r="2221">
          <cell r="H2221" t="str">
            <v>ŽČ</v>
          </cell>
          <cell r="O2221" t="str">
            <v>ŽČ</v>
          </cell>
        </row>
        <row r="2222">
          <cell r="H2222" t="str">
            <v>ŽČ</v>
          </cell>
          <cell r="O2222" t="str">
            <v>ŽČ</v>
          </cell>
        </row>
        <row r="2225">
          <cell r="A2225" t="e">
            <v>#N/A</v>
          </cell>
          <cell r="E2225" t="str">
            <v xml:space="preserve">zápas č. </v>
          </cell>
          <cell r="F2225" t="str">
            <v/>
          </cell>
          <cell r="H2225" t="str">
            <v>Servis</v>
          </cell>
          <cell r="V2225" t="str">
            <v>pomer</v>
          </cell>
          <cell r="Z2225" t="str">
            <v/>
          </cell>
          <cell r="AA2225" t="str">
            <v/>
          </cell>
        </row>
        <row r="2226">
          <cell r="G2226" t="str">
            <v>Time out</v>
          </cell>
          <cell r="H2226" t="str">
            <v>Príjem</v>
          </cell>
          <cell r="N2226">
            <v>1</v>
          </cell>
          <cell r="O2226">
            <v>2</v>
          </cell>
          <cell r="P2226">
            <v>3</v>
          </cell>
          <cell r="Q2226">
            <v>4</v>
          </cell>
          <cell r="R2226">
            <v>5</v>
          </cell>
          <cell r="S2226">
            <v>6</v>
          </cell>
          <cell r="T2226">
            <v>7</v>
          </cell>
          <cell r="V2226" t="str">
            <v>setov</v>
          </cell>
        </row>
        <row r="2227">
          <cell r="A2227" t="e">
            <v>#N/A</v>
          </cell>
          <cell r="E2227" t="str">
            <v>Stôl:</v>
          </cell>
          <cell r="F2227" t="e">
            <v>#N/A</v>
          </cell>
          <cell r="I2227" t="e">
            <v>#N/A</v>
          </cell>
          <cell r="V2227" t="str">
            <v/>
          </cell>
        </row>
        <row r="2229">
          <cell r="E2229" t="str">
            <v>Dátum:</v>
          </cell>
          <cell r="F2229">
            <v>43211</v>
          </cell>
        </row>
        <row r="2230">
          <cell r="A2230" t="e">
            <v>#N/A</v>
          </cell>
          <cell r="E2230" t="str">
            <v>Čas:</v>
          </cell>
          <cell r="I2230" t="e">
            <v>#N/A</v>
          </cell>
          <cell r="V2230" t="str">
            <v/>
          </cell>
        </row>
        <row r="2232">
          <cell r="E2232" t="str">
            <v>Kategória :</v>
          </cell>
          <cell r="F2232" t="str">
            <v>MŽ</v>
          </cell>
        </row>
        <row r="2233">
          <cell r="I2233" t="str">
            <v>Rozhodca</v>
          </cell>
          <cell r="P2233" t="str">
            <v>Víťaz</v>
          </cell>
        </row>
        <row r="2234">
          <cell r="E2234" t="str">
            <v>Skupina :</v>
          </cell>
          <cell r="F2234" t="e">
            <v>#N/A</v>
          </cell>
          <cell r="I2234" t="e">
            <v>#N/A</v>
          </cell>
          <cell r="N2234" t="str">
            <v/>
          </cell>
        </row>
        <row r="2236">
          <cell r="E2236" t="str">
            <v>Zápas:</v>
          </cell>
          <cell r="F2236" t="e">
            <v>#N/A</v>
          </cell>
        </row>
        <row r="2237">
          <cell r="H2237" t="str">
            <v>Udelené karty - priestupok</v>
          </cell>
        </row>
        <row r="2239">
          <cell r="I2239" t="e">
            <v>#N/A</v>
          </cell>
          <cell r="P2239" t="e">
            <v>#N/A</v>
          </cell>
        </row>
        <row r="2240">
          <cell r="H2240" t="str">
            <v>Ž</v>
          </cell>
          <cell r="O2240" t="str">
            <v>Ž</v>
          </cell>
        </row>
        <row r="2241">
          <cell r="H2241" t="str">
            <v>ŽČ</v>
          </cell>
          <cell r="O2241" t="str">
            <v>ŽČ</v>
          </cell>
        </row>
        <row r="2242">
          <cell r="H2242" t="str">
            <v>ŽČ</v>
          </cell>
          <cell r="O2242" t="str">
            <v>ŽČ</v>
          </cell>
        </row>
        <row r="2245">
          <cell r="A2245" t="e">
            <v>#N/A</v>
          </cell>
          <cell r="E2245" t="str">
            <v xml:space="preserve">zápas č. </v>
          </cell>
          <cell r="F2245" t="str">
            <v/>
          </cell>
          <cell r="H2245" t="str">
            <v>Servis</v>
          </cell>
          <cell r="V2245" t="str">
            <v>pomer</v>
          </cell>
          <cell r="Z2245" t="str">
            <v/>
          </cell>
          <cell r="AA2245" t="str">
            <v/>
          </cell>
        </row>
        <row r="2246">
          <cell r="G2246" t="str">
            <v>Time out</v>
          </cell>
          <cell r="H2246" t="str">
            <v>Príjem</v>
          </cell>
          <cell r="N2246">
            <v>1</v>
          </cell>
          <cell r="O2246">
            <v>2</v>
          </cell>
          <cell r="P2246">
            <v>3</v>
          </cell>
          <cell r="Q2246">
            <v>4</v>
          </cell>
          <cell r="R2246">
            <v>5</v>
          </cell>
          <cell r="S2246">
            <v>6</v>
          </cell>
          <cell r="T2246">
            <v>7</v>
          </cell>
          <cell r="V2246" t="str">
            <v>setov</v>
          </cell>
        </row>
        <row r="2247">
          <cell r="A2247" t="e">
            <v>#N/A</v>
          </cell>
          <cell r="E2247" t="str">
            <v>Stôl:</v>
          </cell>
          <cell r="F2247" t="e">
            <v>#N/A</v>
          </cell>
          <cell r="I2247" t="e">
            <v>#N/A</v>
          </cell>
          <cell r="V2247" t="str">
            <v/>
          </cell>
        </row>
        <row r="2249">
          <cell r="E2249" t="str">
            <v>Dátum:</v>
          </cell>
          <cell r="F2249">
            <v>43211</v>
          </cell>
        </row>
        <row r="2250">
          <cell r="A2250" t="e">
            <v>#N/A</v>
          </cell>
          <cell r="E2250" t="str">
            <v>Čas:</v>
          </cell>
          <cell r="I2250" t="e">
            <v>#N/A</v>
          </cell>
          <cell r="V2250" t="str">
            <v/>
          </cell>
        </row>
        <row r="2252">
          <cell r="E2252" t="str">
            <v>Kategória :</v>
          </cell>
          <cell r="F2252" t="str">
            <v>MŽ</v>
          </cell>
        </row>
        <row r="2253">
          <cell r="I2253" t="str">
            <v>Rozhodca</v>
          </cell>
          <cell r="P2253" t="str">
            <v>Víťaz</v>
          </cell>
        </row>
        <row r="2254">
          <cell r="E2254" t="str">
            <v>Skupina :</v>
          </cell>
          <cell r="F2254" t="e">
            <v>#N/A</v>
          </cell>
          <cell r="I2254" t="e">
            <v>#N/A</v>
          </cell>
          <cell r="N2254" t="str">
            <v/>
          </cell>
        </row>
        <row r="2256">
          <cell r="E2256" t="str">
            <v>Zápas:</v>
          </cell>
          <cell r="F2256" t="e">
            <v>#N/A</v>
          </cell>
        </row>
        <row r="2257">
          <cell r="H2257" t="str">
            <v>Udelené karty - priestupok</v>
          </cell>
        </row>
        <row r="2259">
          <cell r="I2259" t="e">
            <v>#N/A</v>
          </cell>
          <cell r="P2259" t="e">
            <v>#N/A</v>
          </cell>
        </row>
        <row r="2260">
          <cell r="H2260" t="str">
            <v>Ž</v>
          </cell>
          <cell r="O2260" t="str">
            <v>Ž</v>
          </cell>
        </row>
        <row r="2261">
          <cell r="H2261" t="str">
            <v>ŽČ</v>
          </cell>
          <cell r="O2261" t="str">
            <v>ŽČ</v>
          </cell>
        </row>
        <row r="2262">
          <cell r="H2262" t="str">
            <v>ŽČ</v>
          </cell>
          <cell r="O2262" t="str">
            <v>ŽČ</v>
          </cell>
        </row>
        <row r="2265">
          <cell r="A2265" t="e">
            <v>#N/A</v>
          </cell>
          <cell r="E2265" t="str">
            <v xml:space="preserve">zápas č. </v>
          </cell>
          <cell r="F2265" t="str">
            <v/>
          </cell>
          <cell r="H2265" t="str">
            <v>Servis</v>
          </cell>
          <cell r="V2265" t="str">
            <v>pomer</v>
          </cell>
          <cell r="Z2265" t="str">
            <v/>
          </cell>
          <cell r="AA2265" t="str">
            <v/>
          </cell>
        </row>
        <row r="2266">
          <cell r="G2266" t="str">
            <v>Time out</v>
          </cell>
          <cell r="H2266" t="str">
            <v>Príjem</v>
          </cell>
          <cell r="N2266">
            <v>1</v>
          </cell>
          <cell r="O2266">
            <v>2</v>
          </cell>
          <cell r="P2266">
            <v>3</v>
          </cell>
          <cell r="Q2266">
            <v>4</v>
          </cell>
          <cell r="R2266">
            <v>5</v>
          </cell>
          <cell r="S2266">
            <v>6</v>
          </cell>
          <cell r="T2266">
            <v>7</v>
          </cell>
          <cell r="V2266" t="str">
            <v>setov</v>
          </cell>
        </row>
        <row r="2267">
          <cell r="A2267" t="e">
            <v>#N/A</v>
          </cell>
          <cell r="E2267" t="str">
            <v>Stôl:</v>
          </cell>
          <cell r="F2267" t="e">
            <v>#N/A</v>
          </cell>
          <cell r="I2267" t="e">
            <v>#N/A</v>
          </cell>
          <cell r="V2267" t="str">
            <v/>
          </cell>
        </row>
        <row r="2269">
          <cell r="E2269" t="str">
            <v>Dátum:</v>
          </cell>
          <cell r="F2269">
            <v>43211</v>
          </cell>
        </row>
        <row r="2270">
          <cell r="A2270" t="e">
            <v>#N/A</v>
          </cell>
          <cell r="E2270" t="str">
            <v>Čas:</v>
          </cell>
          <cell r="I2270" t="e">
            <v>#N/A</v>
          </cell>
          <cell r="V2270" t="str">
            <v/>
          </cell>
        </row>
        <row r="2272">
          <cell r="E2272" t="str">
            <v>Kategória :</v>
          </cell>
          <cell r="F2272" t="str">
            <v>MŽ</v>
          </cell>
        </row>
        <row r="2273">
          <cell r="I2273" t="str">
            <v>Rozhodca</v>
          </cell>
          <cell r="P2273" t="str">
            <v>Víťaz</v>
          </cell>
        </row>
        <row r="2274">
          <cell r="E2274" t="str">
            <v>Skupina :</v>
          </cell>
          <cell r="F2274" t="e">
            <v>#N/A</v>
          </cell>
          <cell r="I2274" t="e">
            <v>#N/A</v>
          </cell>
          <cell r="N2274" t="str">
            <v/>
          </cell>
        </row>
        <row r="2276">
          <cell r="E2276" t="str">
            <v>Zápas:</v>
          </cell>
          <cell r="F2276" t="e">
            <v>#N/A</v>
          </cell>
        </row>
        <row r="2277">
          <cell r="H2277" t="str">
            <v>Udelené karty - priestupok</v>
          </cell>
        </row>
        <row r="2279">
          <cell r="I2279" t="e">
            <v>#N/A</v>
          </cell>
          <cell r="P2279" t="e">
            <v>#N/A</v>
          </cell>
        </row>
        <row r="2280">
          <cell r="H2280" t="str">
            <v>Ž</v>
          </cell>
          <cell r="O2280" t="str">
            <v>Ž</v>
          </cell>
        </row>
        <row r="2281">
          <cell r="H2281" t="str">
            <v>ŽČ</v>
          </cell>
          <cell r="O2281" t="str">
            <v>ŽČ</v>
          </cell>
        </row>
        <row r="2282">
          <cell r="H2282" t="str">
            <v>ŽČ</v>
          </cell>
          <cell r="O2282" t="str">
            <v>ŽČ</v>
          </cell>
        </row>
        <row r="2285">
          <cell r="A2285" t="e">
            <v>#N/A</v>
          </cell>
          <cell r="E2285" t="str">
            <v xml:space="preserve">zápas č. </v>
          </cell>
          <cell r="F2285" t="str">
            <v/>
          </cell>
          <cell r="H2285" t="str">
            <v>Servis</v>
          </cell>
          <cell r="V2285" t="str">
            <v>pomer</v>
          </cell>
          <cell r="Z2285" t="str">
            <v/>
          </cell>
          <cell r="AA2285" t="str">
            <v/>
          </cell>
        </row>
        <row r="2286">
          <cell r="G2286" t="str">
            <v>Time out</v>
          </cell>
          <cell r="H2286" t="str">
            <v>Príjem</v>
          </cell>
          <cell r="N2286">
            <v>1</v>
          </cell>
          <cell r="O2286">
            <v>2</v>
          </cell>
          <cell r="P2286">
            <v>3</v>
          </cell>
          <cell r="Q2286">
            <v>4</v>
          </cell>
          <cell r="R2286">
            <v>5</v>
          </cell>
          <cell r="S2286">
            <v>6</v>
          </cell>
          <cell r="T2286">
            <v>7</v>
          </cell>
          <cell r="V2286" t="str">
            <v>setov</v>
          </cell>
        </row>
        <row r="2287">
          <cell r="A2287" t="e">
            <v>#N/A</v>
          </cell>
          <cell r="E2287" t="str">
            <v>Stôl:</v>
          </cell>
          <cell r="F2287" t="e">
            <v>#N/A</v>
          </cell>
          <cell r="I2287" t="e">
            <v>#N/A</v>
          </cell>
          <cell r="V2287" t="str">
            <v/>
          </cell>
        </row>
        <row r="2289">
          <cell r="E2289" t="str">
            <v>Dátum:</v>
          </cell>
          <cell r="F2289">
            <v>43211</v>
          </cell>
        </row>
        <row r="2290">
          <cell r="A2290" t="e">
            <v>#N/A</v>
          </cell>
          <cell r="E2290" t="str">
            <v>Čas:</v>
          </cell>
          <cell r="I2290" t="e">
            <v>#N/A</v>
          </cell>
          <cell r="V2290" t="str">
            <v/>
          </cell>
        </row>
        <row r="2292">
          <cell r="E2292" t="str">
            <v>Kategória :</v>
          </cell>
          <cell r="F2292" t="str">
            <v>MŽ</v>
          </cell>
        </row>
        <row r="2293">
          <cell r="I2293" t="str">
            <v>Rozhodca</v>
          </cell>
          <cell r="P2293" t="str">
            <v>Víťaz</v>
          </cell>
        </row>
        <row r="2294">
          <cell r="E2294" t="str">
            <v>Skupina :</v>
          </cell>
          <cell r="F2294" t="e">
            <v>#N/A</v>
          </cell>
          <cell r="I2294" t="e">
            <v>#N/A</v>
          </cell>
          <cell r="N2294" t="str">
            <v/>
          </cell>
        </row>
        <row r="2296">
          <cell r="E2296" t="str">
            <v>Zápas:</v>
          </cell>
          <cell r="F2296" t="e">
            <v>#N/A</v>
          </cell>
        </row>
        <row r="2297">
          <cell r="H2297" t="str">
            <v>Udelené karty - priestupok</v>
          </cell>
        </row>
        <row r="2299">
          <cell r="I2299" t="e">
            <v>#N/A</v>
          </cell>
          <cell r="P2299" t="e">
            <v>#N/A</v>
          </cell>
        </row>
        <row r="2300">
          <cell r="H2300" t="str">
            <v>Ž</v>
          </cell>
          <cell r="O2300" t="str">
            <v>Ž</v>
          </cell>
        </row>
        <row r="2301">
          <cell r="H2301" t="str">
            <v>ŽČ</v>
          </cell>
          <cell r="O2301" t="str">
            <v>ŽČ</v>
          </cell>
        </row>
        <row r="2302">
          <cell r="H2302" t="str">
            <v>ŽČ</v>
          </cell>
          <cell r="O2302" t="str">
            <v>ŽČ</v>
          </cell>
        </row>
        <row r="2305">
          <cell r="A2305" t="e">
            <v>#N/A</v>
          </cell>
          <cell r="E2305" t="str">
            <v xml:space="preserve">zápas č. </v>
          </cell>
          <cell r="F2305" t="str">
            <v/>
          </cell>
          <cell r="H2305" t="str">
            <v>Servis</v>
          </cell>
          <cell r="V2305" t="str">
            <v>pomer</v>
          </cell>
          <cell r="Z2305" t="str">
            <v/>
          </cell>
          <cell r="AA2305" t="str">
            <v/>
          </cell>
        </row>
        <row r="2306">
          <cell r="G2306" t="str">
            <v>Time out</v>
          </cell>
          <cell r="H2306" t="str">
            <v>Príjem</v>
          </cell>
          <cell r="N2306">
            <v>1</v>
          </cell>
          <cell r="O2306">
            <v>2</v>
          </cell>
          <cell r="P2306">
            <v>3</v>
          </cell>
          <cell r="Q2306">
            <v>4</v>
          </cell>
          <cell r="R2306">
            <v>5</v>
          </cell>
          <cell r="S2306">
            <v>6</v>
          </cell>
          <cell r="T2306">
            <v>7</v>
          </cell>
          <cell r="V2306" t="str">
            <v>setov</v>
          </cell>
        </row>
        <row r="2307">
          <cell r="A2307" t="e">
            <v>#N/A</v>
          </cell>
          <cell r="E2307" t="str">
            <v>Stôl:</v>
          </cell>
          <cell r="F2307" t="e">
            <v>#N/A</v>
          </cell>
          <cell r="I2307" t="e">
            <v>#N/A</v>
          </cell>
          <cell r="V2307" t="str">
            <v/>
          </cell>
        </row>
        <row r="2309">
          <cell r="E2309" t="str">
            <v>Dátum:</v>
          </cell>
          <cell r="F2309">
            <v>43211</v>
          </cell>
        </row>
        <row r="2310">
          <cell r="A2310" t="e">
            <v>#N/A</v>
          </cell>
          <cell r="E2310" t="str">
            <v>Čas:</v>
          </cell>
          <cell r="I2310" t="e">
            <v>#N/A</v>
          </cell>
          <cell r="V2310" t="str">
            <v/>
          </cell>
        </row>
        <row r="2312">
          <cell r="E2312" t="str">
            <v>Kategória :</v>
          </cell>
          <cell r="F2312" t="str">
            <v>MŽ</v>
          </cell>
        </row>
        <row r="2313">
          <cell r="I2313" t="str">
            <v>Rozhodca</v>
          </cell>
          <cell r="P2313" t="str">
            <v>Víťaz</v>
          </cell>
        </row>
        <row r="2314">
          <cell r="E2314" t="str">
            <v>Skupina :</v>
          </cell>
          <cell r="F2314" t="e">
            <v>#N/A</v>
          </cell>
          <cell r="I2314" t="e">
            <v>#N/A</v>
          </cell>
          <cell r="N2314" t="str">
            <v/>
          </cell>
        </row>
        <row r="2316">
          <cell r="E2316" t="str">
            <v>Zápas:</v>
          </cell>
          <cell r="F2316" t="e">
            <v>#N/A</v>
          </cell>
        </row>
        <row r="2317">
          <cell r="H2317" t="str">
            <v>Udelené karty - priestupok</v>
          </cell>
        </row>
        <row r="2319">
          <cell r="I2319" t="e">
            <v>#N/A</v>
          </cell>
          <cell r="P2319" t="e">
            <v>#N/A</v>
          </cell>
        </row>
        <row r="2320">
          <cell r="H2320" t="str">
            <v>Ž</v>
          </cell>
          <cell r="O2320" t="str">
            <v>Ž</v>
          </cell>
        </row>
        <row r="2321">
          <cell r="H2321" t="str">
            <v>ŽČ</v>
          </cell>
          <cell r="O2321" t="str">
            <v>ŽČ</v>
          </cell>
        </row>
        <row r="2322">
          <cell r="H2322" t="str">
            <v>ŽČ</v>
          </cell>
          <cell r="O2322" t="str">
            <v>ŽČ</v>
          </cell>
        </row>
        <row r="2325">
          <cell r="A2325" t="e">
            <v>#N/A</v>
          </cell>
          <cell r="E2325" t="str">
            <v xml:space="preserve">zápas č. </v>
          </cell>
          <cell r="F2325" t="str">
            <v/>
          </cell>
          <cell r="H2325" t="str">
            <v>Servis</v>
          </cell>
          <cell r="V2325" t="str">
            <v>pomer</v>
          </cell>
          <cell r="Z2325" t="str">
            <v/>
          </cell>
          <cell r="AA2325" t="str">
            <v/>
          </cell>
        </row>
        <row r="2326">
          <cell r="G2326" t="str">
            <v>Time out</v>
          </cell>
          <cell r="H2326" t="str">
            <v>Príjem</v>
          </cell>
          <cell r="N2326">
            <v>1</v>
          </cell>
          <cell r="O2326">
            <v>2</v>
          </cell>
          <cell r="P2326">
            <v>3</v>
          </cell>
          <cell r="Q2326">
            <v>4</v>
          </cell>
          <cell r="R2326">
            <v>5</v>
          </cell>
          <cell r="S2326">
            <v>6</v>
          </cell>
          <cell r="T2326">
            <v>7</v>
          </cell>
          <cell r="V2326" t="str">
            <v>setov</v>
          </cell>
        </row>
        <row r="2327">
          <cell r="A2327" t="e">
            <v>#N/A</v>
          </cell>
          <cell r="E2327" t="str">
            <v>Stôl:</v>
          </cell>
          <cell r="F2327" t="e">
            <v>#N/A</v>
          </cell>
          <cell r="I2327" t="e">
            <v>#N/A</v>
          </cell>
          <cell r="V2327" t="str">
            <v/>
          </cell>
        </row>
        <row r="2329">
          <cell r="E2329" t="str">
            <v>Dátum:</v>
          </cell>
          <cell r="F2329">
            <v>43211</v>
          </cell>
        </row>
        <row r="2330">
          <cell r="A2330" t="e">
            <v>#N/A</v>
          </cell>
          <cell r="E2330" t="str">
            <v>Čas:</v>
          </cell>
          <cell r="I2330" t="e">
            <v>#N/A</v>
          </cell>
          <cell r="V2330" t="str">
            <v/>
          </cell>
        </row>
        <row r="2332">
          <cell r="E2332" t="str">
            <v>Kategória :</v>
          </cell>
          <cell r="F2332" t="str">
            <v>MŽ</v>
          </cell>
        </row>
        <row r="2333">
          <cell r="I2333" t="str">
            <v>Rozhodca</v>
          </cell>
          <cell r="P2333" t="str">
            <v>Víťaz</v>
          </cell>
        </row>
        <row r="2334">
          <cell r="E2334" t="str">
            <v>Skupina :</v>
          </cell>
          <cell r="F2334" t="e">
            <v>#N/A</v>
          </cell>
          <cell r="I2334" t="e">
            <v>#N/A</v>
          </cell>
          <cell r="N2334" t="str">
            <v/>
          </cell>
        </row>
        <row r="2336">
          <cell r="E2336" t="str">
            <v>Zápas:</v>
          </cell>
          <cell r="F2336" t="e">
            <v>#N/A</v>
          </cell>
        </row>
        <row r="2337">
          <cell r="H2337" t="str">
            <v>Udelené karty - priestupok</v>
          </cell>
        </row>
        <row r="2339">
          <cell r="I2339" t="e">
            <v>#N/A</v>
          </cell>
          <cell r="P2339" t="e">
            <v>#N/A</v>
          </cell>
        </row>
        <row r="2340">
          <cell r="H2340" t="str">
            <v>Ž</v>
          </cell>
          <cell r="O2340" t="str">
            <v>Ž</v>
          </cell>
        </row>
        <row r="2341">
          <cell r="H2341" t="str">
            <v>ŽČ</v>
          </cell>
          <cell r="O2341" t="str">
            <v>ŽČ</v>
          </cell>
        </row>
        <row r="2342">
          <cell r="H2342" t="str">
            <v>ŽČ</v>
          </cell>
          <cell r="O2342" t="str">
            <v>ŽČ</v>
          </cell>
        </row>
        <row r="2345">
          <cell r="A2345" t="e">
            <v>#N/A</v>
          </cell>
          <cell r="E2345" t="str">
            <v xml:space="preserve">zápas č. </v>
          </cell>
          <cell r="F2345" t="str">
            <v/>
          </cell>
          <cell r="H2345" t="str">
            <v>Servis</v>
          </cell>
          <cell r="V2345" t="str">
            <v>pomer</v>
          </cell>
          <cell r="Z2345" t="str">
            <v/>
          </cell>
          <cell r="AA2345" t="str">
            <v/>
          </cell>
        </row>
        <row r="2346">
          <cell r="G2346" t="str">
            <v>Time out</v>
          </cell>
          <cell r="H2346" t="str">
            <v>Príjem</v>
          </cell>
          <cell r="N2346">
            <v>1</v>
          </cell>
          <cell r="O2346">
            <v>2</v>
          </cell>
          <cell r="P2346">
            <v>3</v>
          </cell>
          <cell r="Q2346">
            <v>4</v>
          </cell>
          <cell r="R2346">
            <v>5</v>
          </cell>
          <cell r="S2346">
            <v>6</v>
          </cell>
          <cell r="T2346">
            <v>7</v>
          </cell>
          <cell r="V2346" t="str">
            <v>setov</v>
          </cell>
        </row>
        <row r="2347">
          <cell r="A2347" t="e">
            <v>#N/A</v>
          </cell>
          <cell r="E2347" t="str">
            <v>Stôl:</v>
          </cell>
          <cell r="F2347" t="e">
            <v>#N/A</v>
          </cell>
          <cell r="I2347" t="e">
            <v>#N/A</v>
          </cell>
          <cell r="V2347" t="str">
            <v/>
          </cell>
        </row>
        <row r="2349">
          <cell r="E2349" t="str">
            <v>Dátum:</v>
          </cell>
          <cell r="F2349">
            <v>43211</v>
          </cell>
        </row>
        <row r="2350">
          <cell r="A2350" t="e">
            <v>#N/A</v>
          </cell>
          <cell r="E2350" t="str">
            <v>Čas:</v>
          </cell>
          <cell r="I2350" t="e">
            <v>#N/A</v>
          </cell>
          <cell r="V2350" t="str">
            <v/>
          </cell>
        </row>
        <row r="2352">
          <cell r="E2352" t="str">
            <v>Kategória :</v>
          </cell>
          <cell r="F2352" t="str">
            <v>MŽ</v>
          </cell>
        </row>
        <row r="2353">
          <cell r="I2353" t="str">
            <v>Rozhodca</v>
          </cell>
          <cell r="P2353" t="str">
            <v>Víťaz</v>
          </cell>
        </row>
        <row r="2354">
          <cell r="E2354" t="str">
            <v>Skupina :</v>
          </cell>
          <cell r="F2354" t="e">
            <v>#N/A</v>
          </cell>
          <cell r="I2354" t="e">
            <v>#N/A</v>
          </cell>
          <cell r="N2354" t="str">
            <v/>
          </cell>
        </row>
        <row r="2356">
          <cell r="E2356" t="str">
            <v>Zápas:</v>
          </cell>
          <cell r="F2356" t="e">
            <v>#N/A</v>
          </cell>
        </row>
        <row r="2357">
          <cell r="H2357" t="str">
            <v>Udelené karty - priestupok</v>
          </cell>
        </row>
        <row r="2359">
          <cell r="I2359" t="e">
            <v>#N/A</v>
          </cell>
          <cell r="P2359" t="e">
            <v>#N/A</v>
          </cell>
        </row>
        <row r="2360">
          <cell r="H2360" t="str">
            <v>Ž</v>
          </cell>
          <cell r="O2360" t="str">
            <v>Ž</v>
          </cell>
        </row>
        <row r="2361">
          <cell r="H2361" t="str">
            <v>ŽČ</v>
          </cell>
          <cell r="O2361" t="str">
            <v>ŽČ</v>
          </cell>
        </row>
        <row r="2362">
          <cell r="H2362" t="str">
            <v>ŽČ</v>
          </cell>
          <cell r="O2362" t="str">
            <v>ŽČ</v>
          </cell>
        </row>
        <row r="2365">
          <cell r="A2365" t="e">
            <v>#N/A</v>
          </cell>
          <cell r="E2365" t="str">
            <v xml:space="preserve">zápas č. </v>
          </cell>
          <cell r="F2365" t="str">
            <v/>
          </cell>
          <cell r="H2365" t="str">
            <v>Servis</v>
          </cell>
          <cell r="V2365" t="str">
            <v>pomer</v>
          </cell>
          <cell r="Z2365" t="str">
            <v/>
          </cell>
          <cell r="AA2365" t="str">
            <v/>
          </cell>
        </row>
        <row r="2366">
          <cell r="G2366" t="str">
            <v>Time out</v>
          </cell>
          <cell r="H2366" t="str">
            <v>Príjem</v>
          </cell>
          <cell r="N2366">
            <v>1</v>
          </cell>
          <cell r="O2366">
            <v>2</v>
          </cell>
          <cell r="P2366">
            <v>3</v>
          </cell>
          <cell r="Q2366">
            <v>4</v>
          </cell>
          <cell r="R2366">
            <v>5</v>
          </cell>
          <cell r="S2366">
            <v>6</v>
          </cell>
          <cell r="T2366">
            <v>7</v>
          </cell>
          <cell r="V2366" t="str">
            <v>setov</v>
          </cell>
        </row>
        <row r="2367">
          <cell r="A2367" t="e">
            <v>#N/A</v>
          </cell>
          <cell r="E2367" t="str">
            <v>Stôl:</v>
          </cell>
          <cell r="F2367" t="e">
            <v>#N/A</v>
          </cell>
          <cell r="I2367" t="e">
            <v>#N/A</v>
          </cell>
          <cell r="V2367" t="str">
            <v/>
          </cell>
        </row>
        <row r="2369">
          <cell r="E2369" t="str">
            <v>Dátum:</v>
          </cell>
          <cell r="F2369">
            <v>43211</v>
          </cell>
        </row>
        <row r="2370">
          <cell r="A2370" t="e">
            <v>#N/A</v>
          </cell>
          <cell r="E2370" t="str">
            <v>Čas:</v>
          </cell>
          <cell r="I2370" t="e">
            <v>#N/A</v>
          </cell>
          <cell r="V2370" t="str">
            <v/>
          </cell>
        </row>
        <row r="2372">
          <cell r="E2372" t="str">
            <v>Kategória :</v>
          </cell>
          <cell r="F2372" t="str">
            <v>MŽ</v>
          </cell>
        </row>
        <row r="2373">
          <cell r="I2373" t="str">
            <v>Rozhodca</v>
          </cell>
          <cell r="P2373" t="str">
            <v>Víťaz</v>
          </cell>
        </row>
        <row r="2374">
          <cell r="E2374" t="str">
            <v>Skupina :</v>
          </cell>
          <cell r="F2374" t="e">
            <v>#N/A</v>
          </cell>
          <cell r="I2374" t="e">
            <v>#N/A</v>
          </cell>
          <cell r="N2374" t="str">
            <v/>
          </cell>
        </row>
        <row r="2376">
          <cell r="E2376" t="str">
            <v>Zápas:</v>
          </cell>
          <cell r="F2376" t="e">
            <v>#N/A</v>
          </cell>
        </row>
        <row r="2377">
          <cell r="H2377" t="str">
            <v>Udelené karty - priestupok</v>
          </cell>
        </row>
        <row r="2379">
          <cell r="I2379" t="e">
            <v>#N/A</v>
          </cell>
          <cell r="P2379" t="e">
            <v>#N/A</v>
          </cell>
        </row>
        <row r="2380">
          <cell r="H2380" t="str">
            <v>Ž</v>
          </cell>
          <cell r="O2380" t="str">
            <v>Ž</v>
          </cell>
        </row>
        <row r="2381">
          <cell r="H2381" t="str">
            <v>ŽČ</v>
          </cell>
          <cell r="O2381" t="str">
            <v>ŽČ</v>
          </cell>
        </row>
        <row r="2382">
          <cell r="H2382" t="str">
            <v>ŽČ</v>
          </cell>
          <cell r="O2382" t="str">
            <v>ŽČ</v>
          </cell>
        </row>
        <row r="2385">
          <cell r="A2385" t="e">
            <v>#N/A</v>
          </cell>
          <cell r="E2385" t="str">
            <v xml:space="preserve">zápas č. </v>
          </cell>
          <cell r="F2385" t="str">
            <v/>
          </cell>
          <cell r="H2385" t="str">
            <v>Servis</v>
          </cell>
          <cell r="V2385" t="str">
            <v>pomer</v>
          </cell>
          <cell r="Z2385" t="str">
            <v/>
          </cell>
          <cell r="AA2385" t="str">
            <v/>
          </cell>
        </row>
        <row r="2386">
          <cell r="G2386" t="str">
            <v>Time out</v>
          </cell>
          <cell r="H2386" t="str">
            <v>Príjem</v>
          </cell>
          <cell r="N2386">
            <v>1</v>
          </cell>
          <cell r="O2386">
            <v>2</v>
          </cell>
          <cell r="P2386">
            <v>3</v>
          </cell>
          <cell r="Q2386">
            <v>4</v>
          </cell>
          <cell r="R2386">
            <v>5</v>
          </cell>
          <cell r="S2386">
            <v>6</v>
          </cell>
          <cell r="T2386">
            <v>7</v>
          </cell>
          <cell r="V2386" t="str">
            <v>setov</v>
          </cell>
        </row>
        <row r="2387">
          <cell r="A2387" t="e">
            <v>#N/A</v>
          </cell>
          <cell r="E2387" t="str">
            <v>Stôl:</v>
          </cell>
          <cell r="F2387" t="e">
            <v>#N/A</v>
          </cell>
          <cell r="I2387" t="e">
            <v>#N/A</v>
          </cell>
          <cell r="V2387" t="str">
            <v/>
          </cell>
        </row>
        <row r="2389">
          <cell r="E2389" t="str">
            <v>Dátum:</v>
          </cell>
          <cell r="F2389">
            <v>43211</v>
          </cell>
        </row>
        <row r="2390">
          <cell r="A2390" t="e">
            <v>#N/A</v>
          </cell>
          <cell r="E2390" t="str">
            <v>Čas:</v>
          </cell>
          <cell r="I2390" t="e">
            <v>#N/A</v>
          </cell>
          <cell r="V2390" t="str">
            <v/>
          </cell>
        </row>
        <row r="2392">
          <cell r="E2392" t="str">
            <v>Kategória :</v>
          </cell>
          <cell r="F2392" t="str">
            <v>MŽ</v>
          </cell>
        </row>
        <row r="2393">
          <cell r="I2393" t="str">
            <v>Rozhodca</v>
          </cell>
          <cell r="P2393" t="str">
            <v>Víťaz</v>
          </cell>
        </row>
        <row r="2394">
          <cell r="E2394" t="str">
            <v>Skupina :</v>
          </cell>
          <cell r="F2394" t="e">
            <v>#N/A</v>
          </cell>
          <cell r="I2394" t="e">
            <v>#N/A</v>
          </cell>
          <cell r="N2394" t="str">
            <v/>
          </cell>
        </row>
        <row r="2396">
          <cell r="E2396" t="str">
            <v>Zápas:</v>
          </cell>
          <cell r="F2396" t="e">
            <v>#N/A</v>
          </cell>
        </row>
        <row r="2397">
          <cell r="H2397" t="str">
            <v>Udelené karty - priestupok</v>
          </cell>
        </row>
        <row r="2399">
          <cell r="I2399" t="e">
            <v>#N/A</v>
          </cell>
          <cell r="P2399" t="e">
            <v>#N/A</v>
          </cell>
        </row>
        <row r="2400">
          <cell r="H2400" t="str">
            <v>Ž</v>
          </cell>
          <cell r="O2400" t="str">
            <v>Ž</v>
          </cell>
        </row>
        <row r="2401">
          <cell r="H2401" t="str">
            <v>ŽČ</v>
          </cell>
          <cell r="O2401" t="str">
            <v>ŽČ</v>
          </cell>
        </row>
        <row r="2402">
          <cell r="H2402" t="str">
            <v>ŽČ</v>
          </cell>
          <cell r="O2402" t="str">
            <v>ŽČ</v>
          </cell>
        </row>
        <row r="2405">
          <cell r="A2405" t="e">
            <v>#N/A</v>
          </cell>
          <cell r="E2405" t="str">
            <v xml:space="preserve">zápas č. </v>
          </cell>
          <cell r="F2405" t="str">
            <v/>
          </cell>
          <cell r="H2405" t="str">
            <v>Servis</v>
          </cell>
          <cell r="V2405" t="str">
            <v>pomer</v>
          </cell>
          <cell r="Z2405" t="str">
            <v/>
          </cell>
          <cell r="AA2405" t="str">
            <v/>
          </cell>
        </row>
        <row r="2406">
          <cell r="G2406" t="str">
            <v>Time out</v>
          </cell>
          <cell r="H2406" t="str">
            <v>Príjem</v>
          </cell>
          <cell r="N2406">
            <v>1</v>
          </cell>
          <cell r="O2406">
            <v>2</v>
          </cell>
          <cell r="P2406">
            <v>3</v>
          </cell>
          <cell r="Q2406">
            <v>4</v>
          </cell>
          <cell r="R2406">
            <v>5</v>
          </cell>
          <cell r="S2406">
            <v>6</v>
          </cell>
          <cell r="T2406">
            <v>7</v>
          </cell>
          <cell r="V2406" t="str">
            <v>setov</v>
          </cell>
        </row>
        <row r="2407">
          <cell r="A2407" t="e">
            <v>#N/A</v>
          </cell>
          <cell r="E2407" t="str">
            <v>Stôl:</v>
          </cell>
          <cell r="F2407" t="e">
            <v>#N/A</v>
          </cell>
          <cell r="I2407" t="e">
            <v>#N/A</v>
          </cell>
          <cell r="V2407" t="str">
            <v/>
          </cell>
        </row>
        <row r="2409">
          <cell r="E2409" t="str">
            <v>Dátum:</v>
          </cell>
          <cell r="F2409">
            <v>43211</v>
          </cell>
        </row>
        <row r="2410">
          <cell r="A2410" t="e">
            <v>#N/A</v>
          </cell>
          <cell r="E2410" t="str">
            <v>Čas:</v>
          </cell>
          <cell r="I2410" t="e">
            <v>#N/A</v>
          </cell>
          <cell r="V2410" t="str">
            <v/>
          </cell>
        </row>
        <row r="2412">
          <cell r="E2412" t="str">
            <v>Kategória :</v>
          </cell>
          <cell r="F2412" t="str">
            <v>MŽ</v>
          </cell>
        </row>
        <row r="2413">
          <cell r="I2413" t="str">
            <v>Rozhodca</v>
          </cell>
          <cell r="P2413" t="str">
            <v>Víťaz</v>
          </cell>
        </row>
        <row r="2414">
          <cell r="E2414" t="str">
            <v>Skupina :</v>
          </cell>
          <cell r="F2414" t="e">
            <v>#N/A</v>
          </cell>
          <cell r="I2414" t="e">
            <v>#N/A</v>
          </cell>
          <cell r="N2414" t="str">
            <v/>
          </cell>
        </row>
        <row r="2416">
          <cell r="E2416" t="str">
            <v>Zápas:</v>
          </cell>
          <cell r="F2416" t="e">
            <v>#N/A</v>
          </cell>
        </row>
        <row r="2417">
          <cell r="H2417" t="str">
            <v>Udelené karty - priestupok</v>
          </cell>
        </row>
        <row r="2419">
          <cell r="I2419" t="e">
            <v>#N/A</v>
          </cell>
          <cell r="P2419" t="e">
            <v>#N/A</v>
          </cell>
        </row>
        <row r="2420">
          <cell r="H2420" t="str">
            <v>Ž</v>
          </cell>
          <cell r="O2420" t="str">
            <v>Ž</v>
          </cell>
        </row>
        <row r="2421">
          <cell r="H2421" t="str">
            <v>ŽČ</v>
          </cell>
          <cell r="O2421" t="str">
            <v>ŽČ</v>
          </cell>
        </row>
        <row r="2422">
          <cell r="H2422" t="str">
            <v>ŽČ</v>
          </cell>
          <cell r="O2422" t="str">
            <v>ŽČ</v>
          </cell>
        </row>
        <row r="2425">
          <cell r="A2425" t="e">
            <v>#N/A</v>
          </cell>
          <cell r="E2425" t="str">
            <v xml:space="preserve">zápas č. </v>
          </cell>
          <cell r="F2425" t="str">
            <v/>
          </cell>
          <cell r="H2425" t="str">
            <v>Servis</v>
          </cell>
          <cell r="V2425" t="str">
            <v>pomer</v>
          </cell>
          <cell r="Z2425" t="str">
            <v/>
          </cell>
          <cell r="AA2425" t="str">
            <v/>
          </cell>
        </row>
        <row r="2426">
          <cell r="G2426" t="str">
            <v>Time out</v>
          </cell>
          <cell r="H2426" t="str">
            <v>Príjem</v>
          </cell>
          <cell r="N2426">
            <v>1</v>
          </cell>
          <cell r="O2426">
            <v>2</v>
          </cell>
          <cell r="P2426">
            <v>3</v>
          </cell>
          <cell r="Q2426">
            <v>4</v>
          </cell>
          <cell r="R2426">
            <v>5</v>
          </cell>
          <cell r="S2426">
            <v>6</v>
          </cell>
          <cell r="T2426">
            <v>7</v>
          </cell>
          <cell r="V2426" t="str">
            <v>setov</v>
          </cell>
        </row>
        <row r="2427">
          <cell r="A2427" t="e">
            <v>#N/A</v>
          </cell>
          <cell r="E2427" t="str">
            <v>Stôl:</v>
          </cell>
          <cell r="F2427" t="e">
            <v>#N/A</v>
          </cell>
          <cell r="I2427" t="e">
            <v>#N/A</v>
          </cell>
          <cell r="V2427" t="str">
            <v/>
          </cell>
        </row>
        <row r="2429">
          <cell r="E2429" t="str">
            <v>Dátum:</v>
          </cell>
          <cell r="F2429">
            <v>43211</v>
          </cell>
        </row>
        <row r="2430">
          <cell r="A2430" t="e">
            <v>#N/A</v>
          </cell>
          <cell r="E2430" t="str">
            <v>Čas:</v>
          </cell>
          <cell r="I2430" t="e">
            <v>#N/A</v>
          </cell>
          <cell r="V2430" t="str">
            <v/>
          </cell>
        </row>
        <row r="2432">
          <cell r="E2432" t="str">
            <v>Kategória :</v>
          </cell>
          <cell r="F2432" t="str">
            <v>MŽ</v>
          </cell>
        </row>
        <row r="2433">
          <cell r="I2433" t="str">
            <v>Rozhodca</v>
          </cell>
          <cell r="P2433" t="str">
            <v>Víťaz</v>
          </cell>
        </row>
        <row r="2434">
          <cell r="E2434" t="str">
            <v>Skupina :</v>
          </cell>
          <cell r="F2434" t="e">
            <v>#N/A</v>
          </cell>
          <cell r="I2434" t="e">
            <v>#N/A</v>
          </cell>
          <cell r="N2434" t="str">
            <v/>
          </cell>
        </row>
        <row r="2436">
          <cell r="E2436" t="str">
            <v>Zápas:</v>
          </cell>
          <cell r="F2436" t="e">
            <v>#N/A</v>
          </cell>
        </row>
        <row r="2437">
          <cell r="H2437" t="str">
            <v>Udelené karty - priestupok</v>
          </cell>
        </row>
        <row r="2439">
          <cell r="I2439" t="e">
            <v>#N/A</v>
          </cell>
          <cell r="P2439" t="e">
            <v>#N/A</v>
          </cell>
        </row>
        <row r="2440">
          <cell r="H2440" t="str">
            <v>Ž</v>
          </cell>
          <cell r="O2440" t="str">
            <v>Ž</v>
          </cell>
        </row>
        <row r="2441">
          <cell r="H2441" t="str">
            <v>ŽČ</v>
          </cell>
          <cell r="O2441" t="str">
            <v>ŽČ</v>
          </cell>
        </row>
        <row r="2442">
          <cell r="H2442" t="str">
            <v>ŽČ</v>
          </cell>
          <cell r="O2442" t="str">
            <v>ŽČ</v>
          </cell>
        </row>
        <row r="2445">
          <cell r="A2445" t="e">
            <v>#N/A</v>
          </cell>
          <cell r="E2445" t="str">
            <v xml:space="preserve">zápas č. </v>
          </cell>
          <cell r="F2445" t="str">
            <v/>
          </cell>
          <cell r="H2445" t="str">
            <v>Servis</v>
          </cell>
          <cell r="V2445" t="str">
            <v>pomer</v>
          </cell>
          <cell r="Z2445" t="str">
            <v/>
          </cell>
          <cell r="AA2445" t="str">
            <v/>
          </cell>
        </row>
        <row r="2446">
          <cell r="G2446" t="str">
            <v>Time out</v>
          </cell>
          <cell r="H2446" t="str">
            <v>Príjem</v>
          </cell>
          <cell r="N2446">
            <v>1</v>
          </cell>
          <cell r="O2446">
            <v>2</v>
          </cell>
          <cell r="P2446">
            <v>3</v>
          </cell>
          <cell r="Q2446">
            <v>4</v>
          </cell>
          <cell r="R2446">
            <v>5</v>
          </cell>
          <cell r="S2446">
            <v>6</v>
          </cell>
          <cell r="T2446">
            <v>7</v>
          </cell>
          <cell r="V2446" t="str">
            <v>setov</v>
          </cell>
        </row>
        <row r="2447">
          <cell r="A2447" t="e">
            <v>#N/A</v>
          </cell>
          <cell r="E2447" t="str">
            <v>Stôl:</v>
          </cell>
          <cell r="F2447" t="e">
            <v>#N/A</v>
          </cell>
          <cell r="I2447" t="e">
            <v>#N/A</v>
          </cell>
          <cell r="V2447" t="str">
            <v/>
          </cell>
        </row>
        <row r="2449">
          <cell r="E2449" t="str">
            <v>Dátum:</v>
          </cell>
          <cell r="F2449">
            <v>43211</v>
          </cell>
        </row>
        <row r="2450">
          <cell r="A2450" t="e">
            <v>#N/A</v>
          </cell>
          <cell r="E2450" t="str">
            <v>Čas:</v>
          </cell>
          <cell r="I2450" t="e">
            <v>#N/A</v>
          </cell>
          <cell r="V2450" t="str">
            <v/>
          </cell>
        </row>
        <row r="2452">
          <cell r="E2452" t="str">
            <v>Kategória :</v>
          </cell>
          <cell r="F2452" t="str">
            <v>MŽ</v>
          </cell>
        </row>
        <row r="2453">
          <cell r="I2453" t="str">
            <v>Rozhodca</v>
          </cell>
          <cell r="P2453" t="str">
            <v>Víťaz</v>
          </cell>
        </row>
        <row r="2454">
          <cell r="E2454" t="str">
            <v>Skupina :</v>
          </cell>
          <cell r="F2454" t="e">
            <v>#N/A</v>
          </cell>
          <cell r="I2454" t="e">
            <v>#N/A</v>
          </cell>
          <cell r="N2454" t="str">
            <v/>
          </cell>
        </row>
        <row r="2456">
          <cell r="E2456" t="str">
            <v>Zápas:</v>
          </cell>
          <cell r="F2456" t="e">
            <v>#N/A</v>
          </cell>
        </row>
        <row r="2457">
          <cell r="H2457" t="str">
            <v>Udelené karty - priestupok</v>
          </cell>
        </row>
        <row r="2459">
          <cell r="I2459" t="e">
            <v>#N/A</v>
          </cell>
          <cell r="P2459" t="e">
            <v>#N/A</v>
          </cell>
        </row>
        <row r="2460">
          <cell r="H2460" t="str">
            <v>Ž</v>
          </cell>
          <cell r="O2460" t="str">
            <v>Ž</v>
          </cell>
        </row>
        <row r="2461">
          <cell r="H2461" t="str">
            <v>ŽČ</v>
          </cell>
          <cell r="O2461" t="str">
            <v>ŽČ</v>
          </cell>
        </row>
        <row r="2462">
          <cell r="H2462" t="str">
            <v>ŽČ</v>
          </cell>
          <cell r="O2462" t="str">
            <v>ŽČ</v>
          </cell>
        </row>
        <row r="2465">
          <cell r="A2465" t="e">
            <v>#N/A</v>
          </cell>
          <cell r="E2465" t="str">
            <v xml:space="preserve">zápas č. </v>
          </cell>
          <cell r="F2465" t="str">
            <v/>
          </cell>
          <cell r="H2465" t="str">
            <v>Servis</v>
          </cell>
          <cell r="V2465" t="str">
            <v>pomer</v>
          </cell>
          <cell r="Z2465" t="str">
            <v/>
          </cell>
          <cell r="AA2465" t="str">
            <v/>
          </cell>
        </row>
        <row r="2466">
          <cell r="G2466" t="str">
            <v>Time out</v>
          </cell>
          <cell r="H2466" t="str">
            <v>Príjem</v>
          </cell>
          <cell r="N2466">
            <v>1</v>
          </cell>
          <cell r="O2466">
            <v>2</v>
          </cell>
          <cell r="P2466">
            <v>3</v>
          </cell>
          <cell r="Q2466">
            <v>4</v>
          </cell>
          <cell r="R2466">
            <v>5</v>
          </cell>
          <cell r="S2466">
            <v>6</v>
          </cell>
          <cell r="T2466">
            <v>7</v>
          </cell>
          <cell r="V2466" t="str">
            <v>setov</v>
          </cell>
        </row>
        <row r="2467">
          <cell r="A2467" t="e">
            <v>#N/A</v>
          </cell>
          <cell r="E2467" t="str">
            <v>Stôl:</v>
          </cell>
          <cell r="F2467" t="e">
            <v>#N/A</v>
          </cell>
          <cell r="I2467" t="e">
            <v>#N/A</v>
          </cell>
          <cell r="V2467" t="str">
            <v/>
          </cell>
        </row>
        <row r="2469">
          <cell r="E2469" t="str">
            <v>Dátum:</v>
          </cell>
          <cell r="F2469">
            <v>43211</v>
          </cell>
        </row>
        <row r="2470">
          <cell r="A2470" t="e">
            <v>#N/A</v>
          </cell>
          <cell r="E2470" t="str">
            <v>Čas:</v>
          </cell>
          <cell r="I2470" t="e">
            <v>#N/A</v>
          </cell>
          <cell r="V2470" t="str">
            <v/>
          </cell>
        </row>
        <row r="2472">
          <cell r="E2472" t="str">
            <v>Kategória :</v>
          </cell>
          <cell r="F2472" t="str">
            <v>MŽ</v>
          </cell>
        </row>
        <row r="2473">
          <cell r="I2473" t="str">
            <v>Rozhodca</v>
          </cell>
          <cell r="P2473" t="str">
            <v>Víťaz</v>
          </cell>
        </row>
        <row r="2474">
          <cell r="E2474" t="str">
            <v>Skupina :</v>
          </cell>
          <cell r="F2474" t="e">
            <v>#N/A</v>
          </cell>
          <cell r="I2474" t="e">
            <v>#N/A</v>
          </cell>
          <cell r="N2474" t="str">
            <v/>
          </cell>
        </row>
        <row r="2476">
          <cell r="E2476" t="str">
            <v>Zápas:</v>
          </cell>
          <cell r="F2476" t="e">
            <v>#N/A</v>
          </cell>
        </row>
        <row r="2477">
          <cell r="H2477" t="str">
            <v>Udelené karty - priestupok</v>
          </cell>
        </row>
        <row r="2479">
          <cell r="I2479" t="e">
            <v>#N/A</v>
          </cell>
          <cell r="P2479" t="e">
            <v>#N/A</v>
          </cell>
        </row>
        <row r="2480">
          <cell r="H2480" t="str">
            <v>Ž</v>
          </cell>
          <cell r="O2480" t="str">
            <v>Ž</v>
          </cell>
        </row>
        <row r="2481">
          <cell r="H2481" t="str">
            <v>ŽČ</v>
          </cell>
          <cell r="O2481" t="str">
            <v>ŽČ</v>
          </cell>
        </row>
        <row r="2482">
          <cell r="H2482" t="str">
            <v>ŽČ</v>
          </cell>
          <cell r="O2482" t="str">
            <v>ŽČ</v>
          </cell>
        </row>
        <row r="2485">
          <cell r="A2485" t="e">
            <v>#N/A</v>
          </cell>
          <cell r="E2485" t="str">
            <v xml:space="preserve">zápas č. </v>
          </cell>
          <cell r="F2485" t="str">
            <v/>
          </cell>
          <cell r="H2485" t="str">
            <v>Servis</v>
          </cell>
          <cell r="V2485" t="str">
            <v>pomer</v>
          </cell>
          <cell r="Z2485" t="str">
            <v/>
          </cell>
          <cell r="AA2485" t="str">
            <v/>
          </cell>
        </row>
        <row r="2486">
          <cell r="G2486" t="str">
            <v>Time out</v>
          </cell>
          <cell r="H2486" t="str">
            <v>Príjem</v>
          </cell>
          <cell r="N2486">
            <v>1</v>
          </cell>
          <cell r="O2486">
            <v>2</v>
          </cell>
          <cell r="P2486">
            <v>3</v>
          </cell>
          <cell r="Q2486">
            <v>4</v>
          </cell>
          <cell r="R2486">
            <v>5</v>
          </cell>
          <cell r="S2486">
            <v>6</v>
          </cell>
          <cell r="T2486">
            <v>7</v>
          </cell>
          <cell r="V2486" t="str">
            <v>setov</v>
          </cell>
        </row>
        <row r="2487">
          <cell r="A2487" t="e">
            <v>#N/A</v>
          </cell>
          <cell r="E2487" t="str">
            <v>Stôl:</v>
          </cell>
          <cell r="F2487" t="e">
            <v>#N/A</v>
          </cell>
          <cell r="I2487" t="e">
            <v>#N/A</v>
          </cell>
          <cell r="V2487" t="str">
            <v/>
          </cell>
        </row>
        <row r="2489">
          <cell r="E2489" t="str">
            <v>Dátum:</v>
          </cell>
          <cell r="F2489">
            <v>43211</v>
          </cell>
        </row>
        <row r="2490">
          <cell r="A2490" t="e">
            <v>#N/A</v>
          </cell>
          <cell r="E2490" t="str">
            <v>Čas:</v>
          </cell>
          <cell r="I2490" t="e">
            <v>#N/A</v>
          </cell>
          <cell r="V2490" t="str">
            <v/>
          </cell>
        </row>
        <row r="2492">
          <cell r="E2492" t="str">
            <v>Kategória :</v>
          </cell>
          <cell r="F2492" t="str">
            <v>MŽ</v>
          </cell>
        </row>
        <row r="2493">
          <cell r="I2493" t="str">
            <v>Rozhodca</v>
          </cell>
          <cell r="P2493" t="str">
            <v>Víťaz</v>
          </cell>
        </row>
        <row r="2494">
          <cell r="E2494" t="str">
            <v>Skupina :</v>
          </cell>
          <cell r="F2494" t="e">
            <v>#N/A</v>
          </cell>
          <cell r="I2494" t="e">
            <v>#N/A</v>
          </cell>
          <cell r="N2494" t="str">
            <v/>
          </cell>
        </row>
        <row r="2496">
          <cell r="E2496" t="str">
            <v>Zápas:</v>
          </cell>
          <cell r="F2496" t="e">
            <v>#N/A</v>
          </cell>
        </row>
        <row r="2497">
          <cell r="H2497" t="str">
            <v>Udelené karty - priestupok</v>
          </cell>
        </row>
        <row r="2499">
          <cell r="I2499" t="e">
            <v>#N/A</v>
          </cell>
          <cell r="P2499" t="e">
            <v>#N/A</v>
          </cell>
        </row>
        <row r="2500">
          <cell r="H2500" t="str">
            <v>Ž</v>
          </cell>
          <cell r="O2500" t="str">
            <v>Ž</v>
          </cell>
        </row>
        <row r="2501">
          <cell r="H2501" t="str">
            <v>ŽČ</v>
          </cell>
          <cell r="O2501" t="str">
            <v>ŽČ</v>
          </cell>
        </row>
        <row r="2502">
          <cell r="H2502" t="str">
            <v>ŽČ</v>
          </cell>
          <cell r="O2502" t="str">
            <v>ŽČ</v>
          </cell>
        </row>
        <row r="2505">
          <cell r="A2505" t="e">
            <v>#N/A</v>
          </cell>
          <cell r="E2505" t="str">
            <v xml:space="preserve">zápas č. </v>
          </cell>
          <cell r="F2505" t="str">
            <v/>
          </cell>
          <cell r="H2505" t="str">
            <v>Servis</v>
          </cell>
          <cell r="V2505" t="str">
            <v>pomer</v>
          </cell>
          <cell r="Z2505" t="str">
            <v/>
          </cell>
          <cell r="AA2505" t="str">
            <v/>
          </cell>
        </row>
        <row r="2506">
          <cell r="G2506" t="str">
            <v>Time out</v>
          </cell>
          <cell r="H2506" t="str">
            <v>Príjem</v>
          </cell>
          <cell r="N2506">
            <v>1</v>
          </cell>
          <cell r="O2506">
            <v>2</v>
          </cell>
          <cell r="P2506">
            <v>3</v>
          </cell>
          <cell r="Q2506">
            <v>4</v>
          </cell>
          <cell r="R2506">
            <v>5</v>
          </cell>
          <cell r="S2506">
            <v>6</v>
          </cell>
          <cell r="T2506">
            <v>7</v>
          </cell>
          <cell r="V2506" t="str">
            <v>setov</v>
          </cell>
        </row>
        <row r="2507">
          <cell r="A2507" t="e">
            <v>#N/A</v>
          </cell>
          <cell r="E2507" t="str">
            <v>Stôl:</v>
          </cell>
          <cell r="F2507" t="e">
            <v>#N/A</v>
          </cell>
          <cell r="I2507" t="e">
            <v>#N/A</v>
          </cell>
          <cell r="V2507" t="str">
            <v/>
          </cell>
        </row>
        <row r="2509">
          <cell r="E2509" t="str">
            <v>Dátum:</v>
          </cell>
          <cell r="F2509">
            <v>43211</v>
          </cell>
        </row>
        <row r="2510">
          <cell r="A2510" t="e">
            <v>#N/A</v>
          </cell>
          <cell r="E2510" t="str">
            <v>Čas:</v>
          </cell>
          <cell r="I2510" t="e">
            <v>#N/A</v>
          </cell>
          <cell r="V2510" t="str">
            <v/>
          </cell>
        </row>
        <row r="2512">
          <cell r="E2512" t="str">
            <v>Kategória :</v>
          </cell>
          <cell r="F2512" t="str">
            <v>MŽ</v>
          </cell>
        </row>
        <row r="2513">
          <cell r="I2513" t="str">
            <v>Rozhodca</v>
          </cell>
          <cell r="P2513" t="str">
            <v>Víťaz</v>
          </cell>
        </row>
        <row r="2514">
          <cell r="E2514" t="str">
            <v>Skupina :</v>
          </cell>
          <cell r="F2514" t="e">
            <v>#N/A</v>
          </cell>
          <cell r="I2514" t="e">
            <v>#N/A</v>
          </cell>
          <cell r="N2514" t="str">
            <v/>
          </cell>
        </row>
        <row r="2516">
          <cell r="E2516" t="str">
            <v>Zápas:</v>
          </cell>
          <cell r="F2516" t="e">
            <v>#N/A</v>
          </cell>
        </row>
        <row r="2517">
          <cell r="H2517" t="str">
            <v>Udelené karty - priestupok</v>
          </cell>
        </row>
        <row r="2519">
          <cell r="I2519" t="e">
            <v>#N/A</v>
          </cell>
          <cell r="P2519" t="e">
            <v>#N/A</v>
          </cell>
        </row>
        <row r="2520">
          <cell r="H2520" t="str">
            <v>Ž</v>
          </cell>
          <cell r="O2520" t="str">
            <v>Ž</v>
          </cell>
        </row>
        <row r="2521">
          <cell r="H2521" t="str">
            <v>ŽČ</v>
          </cell>
          <cell r="O2521" t="str">
            <v>ŽČ</v>
          </cell>
        </row>
        <row r="2522">
          <cell r="H2522" t="str">
            <v>ŽČ</v>
          </cell>
          <cell r="O2522" t="str">
            <v>ŽČ</v>
          </cell>
        </row>
        <row r="2525">
          <cell r="A2525" t="e">
            <v>#N/A</v>
          </cell>
          <cell r="E2525" t="str">
            <v xml:space="preserve">zápas č. </v>
          </cell>
          <cell r="F2525" t="str">
            <v/>
          </cell>
          <cell r="H2525" t="str">
            <v>Servis</v>
          </cell>
          <cell r="V2525" t="str">
            <v>pomer</v>
          </cell>
          <cell r="Z2525" t="str">
            <v/>
          </cell>
          <cell r="AA2525" t="str">
            <v/>
          </cell>
        </row>
        <row r="2526">
          <cell r="G2526" t="str">
            <v>Time out</v>
          </cell>
          <cell r="H2526" t="str">
            <v>Príjem</v>
          </cell>
          <cell r="N2526">
            <v>1</v>
          </cell>
          <cell r="O2526">
            <v>2</v>
          </cell>
          <cell r="P2526">
            <v>3</v>
          </cell>
          <cell r="Q2526">
            <v>4</v>
          </cell>
          <cell r="R2526">
            <v>5</v>
          </cell>
          <cell r="S2526">
            <v>6</v>
          </cell>
          <cell r="T2526">
            <v>7</v>
          </cell>
          <cell r="V2526" t="str">
            <v>setov</v>
          </cell>
        </row>
        <row r="2527">
          <cell r="A2527" t="e">
            <v>#N/A</v>
          </cell>
          <cell r="E2527" t="str">
            <v>Stôl:</v>
          </cell>
          <cell r="F2527" t="e">
            <v>#N/A</v>
          </cell>
          <cell r="I2527" t="e">
            <v>#N/A</v>
          </cell>
          <cell r="V2527" t="str">
            <v/>
          </cell>
        </row>
        <row r="2529">
          <cell r="E2529" t="str">
            <v>Dátum:</v>
          </cell>
          <cell r="F2529">
            <v>43211</v>
          </cell>
        </row>
        <row r="2530">
          <cell r="A2530" t="e">
            <v>#N/A</v>
          </cell>
          <cell r="E2530" t="str">
            <v>Čas:</v>
          </cell>
          <cell r="I2530" t="e">
            <v>#N/A</v>
          </cell>
          <cell r="V2530" t="str">
            <v/>
          </cell>
        </row>
        <row r="2532">
          <cell r="E2532" t="str">
            <v>Kategória :</v>
          </cell>
          <cell r="F2532" t="str">
            <v>MŽ</v>
          </cell>
        </row>
        <row r="2533">
          <cell r="I2533" t="str">
            <v>Rozhodca</v>
          </cell>
          <cell r="P2533" t="str">
            <v>Víťaz</v>
          </cell>
        </row>
        <row r="2534">
          <cell r="E2534" t="str">
            <v>Skupina :</v>
          </cell>
          <cell r="F2534" t="e">
            <v>#N/A</v>
          </cell>
          <cell r="I2534" t="e">
            <v>#N/A</v>
          </cell>
          <cell r="N2534" t="str">
            <v/>
          </cell>
        </row>
        <row r="2536">
          <cell r="E2536" t="str">
            <v>Zápas:</v>
          </cell>
          <cell r="F2536" t="e">
            <v>#N/A</v>
          </cell>
        </row>
        <row r="2537">
          <cell r="H2537" t="str">
            <v>Udelené karty - priestupok</v>
          </cell>
        </row>
        <row r="2539">
          <cell r="I2539" t="e">
            <v>#N/A</v>
          </cell>
          <cell r="P2539" t="e">
            <v>#N/A</v>
          </cell>
        </row>
        <row r="2540">
          <cell r="H2540" t="str">
            <v>Ž</v>
          </cell>
          <cell r="O2540" t="str">
            <v>Ž</v>
          </cell>
        </row>
        <row r="2541">
          <cell r="H2541" t="str">
            <v>ŽČ</v>
          </cell>
          <cell r="O2541" t="str">
            <v>ŽČ</v>
          </cell>
        </row>
        <row r="2542">
          <cell r="H2542" t="str">
            <v>ŽČ</v>
          </cell>
          <cell r="O2542" t="str">
            <v>ŽČ</v>
          </cell>
        </row>
        <row r="2545">
          <cell r="A2545" t="e">
            <v>#N/A</v>
          </cell>
          <cell r="E2545" t="str">
            <v xml:space="preserve">zápas č. </v>
          </cell>
          <cell r="F2545" t="str">
            <v/>
          </cell>
          <cell r="H2545" t="str">
            <v>Servis</v>
          </cell>
          <cell r="V2545" t="str">
            <v>pomer</v>
          </cell>
          <cell r="Z2545" t="str">
            <v/>
          </cell>
          <cell r="AA2545" t="str">
            <v/>
          </cell>
        </row>
        <row r="2546">
          <cell r="G2546" t="str">
            <v>Time out</v>
          </cell>
          <cell r="H2546" t="str">
            <v>Príjem</v>
          </cell>
          <cell r="N2546">
            <v>1</v>
          </cell>
          <cell r="O2546">
            <v>2</v>
          </cell>
          <cell r="P2546">
            <v>3</v>
          </cell>
          <cell r="Q2546">
            <v>4</v>
          </cell>
          <cell r="R2546">
            <v>5</v>
          </cell>
          <cell r="S2546">
            <v>6</v>
          </cell>
          <cell r="T2546">
            <v>7</v>
          </cell>
          <cell r="V2546" t="str">
            <v>setov</v>
          </cell>
        </row>
        <row r="2547">
          <cell r="A2547" t="e">
            <v>#N/A</v>
          </cell>
          <cell r="E2547" t="str">
            <v>Stôl:</v>
          </cell>
          <cell r="F2547" t="e">
            <v>#N/A</v>
          </cell>
          <cell r="I2547" t="e">
            <v>#N/A</v>
          </cell>
          <cell r="V2547" t="str">
            <v/>
          </cell>
        </row>
        <row r="2549">
          <cell r="E2549" t="str">
            <v>Dátum:</v>
          </cell>
          <cell r="F2549">
            <v>43211</v>
          </cell>
        </row>
        <row r="2550">
          <cell r="A2550" t="e">
            <v>#N/A</v>
          </cell>
          <cell r="E2550" t="str">
            <v>Čas:</v>
          </cell>
          <cell r="I2550" t="e">
            <v>#N/A</v>
          </cell>
          <cell r="V2550" t="str">
            <v/>
          </cell>
        </row>
        <row r="2552">
          <cell r="E2552" t="str">
            <v>Kategória :</v>
          </cell>
          <cell r="F2552" t="str">
            <v>MŽ</v>
          </cell>
        </row>
        <row r="2553">
          <cell r="I2553" t="str">
            <v>Rozhodca</v>
          </cell>
          <cell r="P2553" t="str">
            <v>Víťaz</v>
          </cell>
        </row>
        <row r="2554">
          <cell r="E2554" t="str">
            <v>Skupina :</v>
          </cell>
          <cell r="F2554" t="e">
            <v>#N/A</v>
          </cell>
          <cell r="I2554" t="e">
            <v>#N/A</v>
          </cell>
          <cell r="N2554" t="str">
            <v/>
          </cell>
        </row>
        <row r="2556">
          <cell r="E2556" t="str">
            <v>Zápas:</v>
          </cell>
          <cell r="F2556" t="e">
            <v>#N/A</v>
          </cell>
        </row>
        <row r="2557">
          <cell r="H2557" t="str">
            <v>Udelené karty - priestupok</v>
          </cell>
        </row>
        <row r="2559">
          <cell r="I2559" t="e">
            <v>#N/A</v>
          </cell>
          <cell r="P2559" t="e">
            <v>#N/A</v>
          </cell>
        </row>
        <row r="2560">
          <cell r="H2560" t="str">
            <v>Ž</v>
          </cell>
          <cell r="O2560" t="str">
            <v>Ž</v>
          </cell>
        </row>
        <row r="2561">
          <cell r="H2561" t="str">
            <v>ŽČ</v>
          </cell>
          <cell r="O2561" t="str">
            <v>ŽČ</v>
          </cell>
        </row>
        <row r="2562">
          <cell r="H2562" t="str">
            <v>ŽČ</v>
          </cell>
          <cell r="O2562" t="str">
            <v>ŽČ</v>
          </cell>
        </row>
        <row r="2565">
          <cell r="A2565" t="e">
            <v>#N/A</v>
          </cell>
          <cell r="E2565" t="str">
            <v xml:space="preserve">zápas č. </v>
          </cell>
          <cell r="F2565" t="str">
            <v/>
          </cell>
          <cell r="H2565" t="str">
            <v>Servis</v>
          </cell>
          <cell r="V2565" t="str">
            <v>pomer</v>
          </cell>
          <cell r="Z2565" t="str">
            <v/>
          </cell>
          <cell r="AA2565" t="str">
            <v/>
          </cell>
        </row>
        <row r="2566">
          <cell r="G2566" t="str">
            <v>Time out</v>
          </cell>
          <cell r="H2566" t="str">
            <v>Príjem</v>
          </cell>
          <cell r="N2566">
            <v>1</v>
          </cell>
          <cell r="O2566">
            <v>2</v>
          </cell>
          <cell r="P2566">
            <v>3</v>
          </cell>
          <cell r="Q2566">
            <v>4</v>
          </cell>
          <cell r="R2566">
            <v>5</v>
          </cell>
          <cell r="S2566">
            <v>6</v>
          </cell>
          <cell r="T2566">
            <v>7</v>
          </cell>
          <cell r="V2566" t="str">
            <v>setov</v>
          </cell>
        </row>
        <row r="2567">
          <cell r="A2567" t="e">
            <v>#N/A</v>
          </cell>
          <cell r="E2567" t="str">
            <v>Stôl:</v>
          </cell>
          <cell r="F2567" t="e">
            <v>#N/A</v>
          </cell>
          <cell r="I2567" t="e">
            <v>#N/A</v>
          </cell>
          <cell r="V2567" t="str">
            <v/>
          </cell>
        </row>
        <row r="2569">
          <cell r="E2569" t="str">
            <v>Dátum:</v>
          </cell>
          <cell r="F2569">
            <v>43211</v>
          </cell>
        </row>
        <row r="2570">
          <cell r="A2570" t="e">
            <v>#N/A</v>
          </cell>
          <cell r="E2570" t="str">
            <v>Čas:</v>
          </cell>
          <cell r="I2570" t="e">
            <v>#N/A</v>
          </cell>
          <cell r="V2570" t="str">
            <v/>
          </cell>
        </row>
        <row r="2572">
          <cell r="E2572" t="str">
            <v>Kategória :</v>
          </cell>
          <cell r="F2572" t="str">
            <v>MŽ</v>
          </cell>
        </row>
        <row r="2573">
          <cell r="I2573" t="str">
            <v>Rozhodca</v>
          </cell>
          <cell r="P2573" t="str">
            <v>Víťaz</v>
          </cell>
        </row>
        <row r="2574">
          <cell r="E2574" t="str">
            <v>Skupina :</v>
          </cell>
          <cell r="F2574" t="e">
            <v>#N/A</v>
          </cell>
          <cell r="I2574" t="e">
            <v>#N/A</v>
          </cell>
          <cell r="N2574" t="str">
            <v/>
          </cell>
        </row>
        <row r="2576">
          <cell r="E2576" t="str">
            <v>Zápas:</v>
          </cell>
          <cell r="F2576" t="e">
            <v>#N/A</v>
          </cell>
        </row>
        <row r="2577">
          <cell r="H2577" t="str">
            <v>Udelené karty - priestupok</v>
          </cell>
        </row>
        <row r="2579">
          <cell r="I2579" t="e">
            <v>#N/A</v>
          </cell>
          <cell r="P2579" t="e">
            <v>#N/A</v>
          </cell>
        </row>
        <row r="2580">
          <cell r="H2580" t="str">
            <v>Ž</v>
          </cell>
          <cell r="O2580" t="str">
            <v>Ž</v>
          </cell>
        </row>
        <row r="2581">
          <cell r="H2581" t="str">
            <v>ŽČ</v>
          </cell>
          <cell r="O2581" t="str">
            <v>ŽČ</v>
          </cell>
        </row>
        <row r="2582">
          <cell r="H2582" t="str">
            <v>ŽČ</v>
          </cell>
          <cell r="O2582" t="str">
            <v>ŽČ</v>
          </cell>
        </row>
        <row r="2585">
          <cell r="A2585" t="e">
            <v>#N/A</v>
          </cell>
          <cell r="E2585" t="str">
            <v xml:space="preserve">zápas č. </v>
          </cell>
          <cell r="F2585" t="str">
            <v/>
          </cell>
          <cell r="H2585" t="str">
            <v>Servis</v>
          </cell>
          <cell r="V2585" t="str">
            <v>pomer</v>
          </cell>
          <cell r="Z2585" t="str">
            <v/>
          </cell>
          <cell r="AA2585" t="str">
            <v/>
          </cell>
        </row>
        <row r="2586">
          <cell r="G2586" t="str">
            <v>Time out</v>
          </cell>
          <cell r="H2586" t="str">
            <v>Príjem</v>
          </cell>
          <cell r="N2586">
            <v>1</v>
          </cell>
          <cell r="O2586">
            <v>2</v>
          </cell>
          <cell r="P2586">
            <v>3</v>
          </cell>
          <cell r="Q2586">
            <v>4</v>
          </cell>
          <cell r="R2586">
            <v>5</v>
          </cell>
          <cell r="S2586">
            <v>6</v>
          </cell>
          <cell r="T2586">
            <v>7</v>
          </cell>
          <cell r="V2586" t="str">
            <v>setov</v>
          </cell>
        </row>
        <row r="2587">
          <cell r="A2587" t="e">
            <v>#N/A</v>
          </cell>
          <cell r="E2587" t="str">
            <v>Stôl:</v>
          </cell>
          <cell r="F2587" t="e">
            <v>#N/A</v>
          </cell>
          <cell r="I2587" t="e">
            <v>#N/A</v>
          </cell>
          <cell r="V2587" t="str">
            <v/>
          </cell>
        </row>
        <row r="2589">
          <cell r="E2589" t="str">
            <v>Dátum:</v>
          </cell>
          <cell r="F2589">
            <v>43211</v>
          </cell>
        </row>
        <row r="2590">
          <cell r="A2590" t="e">
            <v>#N/A</v>
          </cell>
          <cell r="E2590" t="str">
            <v>Čas:</v>
          </cell>
          <cell r="I2590" t="e">
            <v>#N/A</v>
          </cell>
          <cell r="V2590" t="str">
            <v/>
          </cell>
        </row>
        <row r="2592">
          <cell r="E2592" t="str">
            <v>Kategória :</v>
          </cell>
          <cell r="F2592" t="str">
            <v>MŽ</v>
          </cell>
        </row>
        <row r="2593">
          <cell r="I2593" t="str">
            <v>Rozhodca</v>
          </cell>
          <cell r="P2593" t="str">
            <v>Víťaz</v>
          </cell>
        </row>
        <row r="2594">
          <cell r="E2594" t="str">
            <v>Skupina :</v>
          </cell>
          <cell r="F2594" t="e">
            <v>#N/A</v>
          </cell>
          <cell r="I2594" t="e">
            <v>#N/A</v>
          </cell>
          <cell r="N2594" t="str">
            <v/>
          </cell>
        </row>
        <row r="2596">
          <cell r="E2596" t="str">
            <v>Zápas:</v>
          </cell>
          <cell r="F2596" t="e">
            <v>#N/A</v>
          </cell>
        </row>
        <row r="2597">
          <cell r="H2597" t="str">
            <v>Udelené karty - priestupok</v>
          </cell>
        </row>
        <row r="2599">
          <cell r="I2599" t="e">
            <v>#N/A</v>
          </cell>
          <cell r="P2599" t="e">
            <v>#N/A</v>
          </cell>
        </row>
        <row r="2600">
          <cell r="H2600" t="str">
            <v>Ž</v>
          </cell>
          <cell r="O2600" t="str">
            <v>Ž</v>
          </cell>
        </row>
        <row r="2601">
          <cell r="H2601" t="str">
            <v>ŽČ</v>
          </cell>
          <cell r="O2601" t="str">
            <v>ŽČ</v>
          </cell>
        </row>
        <row r="2602">
          <cell r="H2602" t="str">
            <v>ŽČ</v>
          </cell>
          <cell r="O2602" t="str">
            <v>ŽČ</v>
          </cell>
        </row>
        <row r="2605">
          <cell r="A2605" t="e">
            <v>#N/A</v>
          </cell>
          <cell r="E2605" t="str">
            <v xml:space="preserve">zápas č. </v>
          </cell>
          <cell r="F2605" t="str">
            <v/>
          </cell>
          <cell r="H2605" t="str">
            <v>Servis</v>
          </cell>
          <cell r="V2605" t="str">
            <v>pomer</v>
          </cell>
          <cell r="Z2605" t="str">
            <v/>
          </cell>
          <cell r="AA2605" t="str">
            <v/>
          </cell>
        </row>
        <row r="2606">
          <cell r="G2606" t="str">
            <v>Time out</v>
          </cell>
          <cell r="H2606" t="str">
            <v>Príjem</v>
          </cell>
          <cell r="N2606">
            <v>1</v>
          </cell>
          <cell r="O2606">
            <v>2</v>
          </cell>
          <cell r="P2606">
            <v>3</v>
          </cell>
          <cell r="Q2606">
            <v>4</v>
          </cell>
          <cell r="R2606">
            <v>5</v>
          </cell>
          <cell r="S2606">
            <v>6</v>
          </cell>
          <cell r="T2606">
            <v>7</v>
          </cell>
          <cell r="V2606" t="str">
            <v>setov</v>
          </cell>
        </row>
        <row r="2607">
          <cell r="A2607" t="e">
            <v>#N/A</v>
          </cell>
          <cell r="E2607" t="str">
            <v>Stôl:</v>
          </cell>
          <cell r="F2607" t="e">
            <v>#N/A</v>
          </cell>
          <cell r="I2607" t="e">
            <v>#N/A</v>
          </cell>
          <cell r="V2607" t="str">
            <v/>
          </cell>
        </row>
        <row r="2609">
          <cell r="E2609" t="str">
            <v>Dátum:</v>
          </cell>
          <cell r="F2609">
            <v>43211</v>
          </cell>
        </row>
        <row r="2610">
          <cell r="A2610" t="e">
            <v>#N/A</v>
          </cell>
          <cell r="E2610" t="str">
            <v>Čas:</v>
          </cell>
          <cell r="I2610" t="e">
            <v>#N/A</v>
          </cell>
          <cell r="V2610" t="str">
            <v/>
          </cell>
        </row>
        <row r="2612">
          <cell r="E2612" t="str">
            <v>Kategória :</v>
          </cell>
          <cell r="F2612" t="str">
            <v>MŽ</v>
          </cell>
        </row>
        <row r="2613">
          <cell r="I2613" t="str">
            <v>Rozhodca</v>
          </cell>
          <cell r="P2613" t="str">
            <v>Víťaz</v>
          </cell>
        </row>
        <row r="2614">
          <cell r="E2614" t="str">
            <v>Skupina :</v>
          </cell>
          <cell r="F2614" t="e">
            <v>#N/A</v>
          </cell>
          <cell r="I2614" t="e">
            <v>#N/A</v>
          </cell>
          <cell r="N2614" t="str">
            <v/>
          </cell>
        </row>
        <row r="2616">
          <cell r="E2616" t="str">
            <v>Zápas:</v>
          </cell>
          <cell r="F2616" t="e">
            <v>#N/A</v>
          </cell>
        </row>
        <row r="2617">
          <cell r="H2617" t="str">
            <v>Udelené karty - priestupok</v>
          </cell>
        </row>
        <row r="2619">
          <cell r="I2619" t="e">
            <v>#N/A</v>
          </cell>
          <cell r="P2619" t="e">
            <v>#N/A</v>
          </cell>
        </row>
        <row r="2620">
          <cell r="H2620" t="str">
            <v>Ž</v>
          </cell>
          <cell r="O2620" t="str">
            <v>Ž</v>
          </cell>
        </row>
        <row r="2621">
          <cell r="H2621" t="str">
            <v>ŽČ</v>
          </cell>
          <cell r="O2621" t="str">
            <v>ŽČ</v>
          </cell>
        </row>
        <row r="2622">
          <cell r="H2622" t="str">
            <v>ŽČ</v>
          </cell>
          <cell r="O2622" t="str">
            <v>ŽČ</v>
          </cell>
        </row>
        <row r="2625">
          <cell r="A2625" t="e">
            <v>#N/A</v>
          </cell>
          <cell r="E2625" t="str">
            <v xml:space="preserve">zápas č. </v>
          </cell>
          <cell r="F2625" t="str">
            <v/>
          </cell>
          <cell r="H2625" t="str">
            <v>Servis</v>
          </cell>
          <cell r="V2625" t="str">
            <v>pomer</v>
          </cell>
          <cell r="Z2625" t="str">
            <v/>
          </cell>
          <cell r="AA2625" t="str">
            <v/>
          </cell>
        </row>
        <row r="2626">
          <cell r="G2626" t="str">
            <v>Time out</v>
          </cell>
          <cell r="H2626" t="str">
            <v>Príjem</v>
          </cell>
          <cell r="N2626">
            <v>1</v>
          </cell>
          <cell r="O2626">
            <v>2</v>
          </cell>
          <cell r="P2626">
            <v>3</v>
          </cell>
          <cell r="Q2626">
            <v>4</v>
          </cell>
          <cell r="R2626">
            <v>5</v>
          </cell>
          <cell r="S2626">
            <v>6</v>
          </cell>
          <cell r="T2626">
            <v>7</v>
          </cell>
          <cell r="V2626" t="str">
            <v>setov</v>
          </cell>
        </row>
        <row r="2627">
          <cell r="A2627" t="e">
            <v>#N/A</v>
          </cell>
          <cell r="E2627" t="str">
            <v>Stôl:</v>
          </cell>
          <cell r="F2627" t="e">
            <v>#N/A</v>
          </cell>
          <cell r="I2627" t="e">
            <v>#N/A</v>
          </cell>
          <cell r="V2627" t="str">
            <v/>
          </cell>
        </row>
        <row r="2629">
          <cell r="E2629" t="str">
            <v>Dátum:</v>
          </cell>
          <cell r="F2629">
            <v>43211</v>
          </cell>
        </row>
        <row r="2630">
          <cell r="A2630" t="e">
            <v>#N/A</v>
          </cell>
          <cell r="E2630" t="str">
            <v>Čas:</v>
          </cell>
          <cell r="I2630" t="e">
            <v>#N/A</v>
          </cell>
          <cell r="V2630" t="str">
            <v/>
          </cell>
        </row>
        <row r="2632">
          <cell r="E2632" t="str">
            <v>Kategória :</v>
          </cell>
          <cell r="F2632" t="str">
            <v>MŽ</v>
          </cell>
        </row>
        <row r="2633">
          <cell r="I2633" t="str">
            <v>Rozhodca</v>
          </cell>
          <cell r="P2633" t="str">
            <v>Víťaz</v>
          </cell>
        </row>
        <row r="2634">
          <cell r="E2634" t="str">
            <v>Skupina :</v>
          </cell>
          <cell r="F2634" t="e">
            <v>#N/A</v>
          </cell>
          <cell r="I2634" t="e">
            <v>#N/A</v>
          </cell>
          <cell r="N2634" t="str">
            <v/>
          </cell>
        </row>
        <row r="2636">
          <cell r="E2636" t="str">
            <v>Zápas:</v>
          </cell>
          <cell r="F2636" t="e">
            <v>#N/A</v>
          </cell>
        </row>
        <row r="2637">
          <cell r="H2637" t="str">
            <v>Udelené karty - priestupok</v>
          </cell>
        </row>
        <row r="2639">
          <cell r="I2639" t="e">
            <v>#N/A</v>
          </cell>
          <cell r="P2639" t="e">
            <v>#N/A</v>
          </cell>
        </row>
        <row r="2640">
          <cell r="H2640" t="str">
            <v>Ž</v>
          </cell>
          <cell r="O2640" t="str">
            <v>Ž</v>
          </cell>
        </row>
        <row r="2641">
          <cell r="H2641" t="str">
            <v>ŽČ</v>
          </cell>
          <cell r="O2641" t="str">
            <v>ŽČ</v>
          </cell>
        </row>
        <row r="2642">
          <cell r="H2642" t="str">
            <v>ŽČ</v>
          </cell>
          <cell r="O2642" t="str">
            <v>ŽČ</v>
          </cell>
        </row>
        <row r="2645">
          <cell r="A2645" t="e">
            <v>#N/A</v>
          </cell>
          <cell r="E2645" t="str">
            <v xml:space="preserve">zápas č. </v>
          </cell>
          <cell r="F2645" t="str">
            <v/>
          </cell>
          <cell r="H2645" t="str">
            <v>Servis</v>
          </cell>
          <cell r="V2645" t="str">
            <v>pomer</v>
          </cell>
          <cell r="Z2645" t="str">
            <v/>
          </cell>
          <cell r="AA2645" t="str">
            <v/>
          </cell>
        </row>
        <row r="2646">
          <cell r="G2646" t="str">
            <v>Time out</v>
          </cell>
          <cell r="H2646" t="str">
            <v>Príjem</v>
          </cell>
          <cell r="N2646">
            <v>1</v>
          </cell>
          <cell r="O2646">
            <v>2</v>
          </cell>
          <cell r="P2646">
            <v>3</v>
          </cell>
          <cell r="Q2646">
            <v>4</v>
          </cell>
          <cell r="R2646">
            <v>5</v>
          </cell>
          <cell r="S2646">
            <v>6</v>
          </cell>
          <cell r="T2646">
            <v>7</v>
          </cell>
          <cell r="V2646" t="str">
            <v>setov</v>
          </cell>
        </row>
        <row r="2647">
          <cell r="A2647" t="e">
            <v>#N/A</v>
          </cell>
          <cell r="E2647" t="str">
            <v>Stôl:</v>
          </cell>
          <cell r="F2647" t="e">
            <v>#N/A</v>
          </cell>
          <cell r="I2647" t="e">
            <v>#N/A</v>
          </cell>
          <cell r="V2647" t="str">
            <v/>
          </cell>
        </row>
        <row r="2649">
          <cell r="E2649" t="str">
            <v>Dátum:</v>
          </cell>
          <cell r="F2649">
            <v>43211</v>
          </cell>
        </row>
        <row r="2650">
          <cell r="A2650" t="e">
            <v>#N/A</v>
          </cell>
          <cell r="E2650" t="str">
            <v>Čas:</v>
          </cell>
          <cell r="I2650" t="e">
            <v>#N/A</v>
          </cell>
          <cell r="V2650" t="str">
            <v/>
          </cell>
        </row>
        <row r="2652">
          <cell r="E2652" t="str">
            <v>Kategória :</v>
          </cell>
          <cell r="F2652" t="str">
            <v>MŽ</v>
          </cell>
        </row>
        <row r="2653">
          <cell r="I2653" t="str">
            <v>Rozhodca</v>
          </cell>
          <cell r="P2653" t="str">
            <v>Víťaz</v>
          </cell>
        </row>
        <row r="2654">
          <cell r="E2654" t="str">
            <v>Skupina :</v>
          </cell>
          <cell r="F2654" t="e">
            <v>#N/A</v>
          </cell>
          <cell r="I2654" t="e">
            <v>#N/A</v>
          </cell>
          <cell r="N2654" t="str">
            <v/>
          </cell>
        </row>
        <row r="2656">
          <cell r="E2656" t="str">
            <v>Zápas:</v>
          </cell>
          <cell r="F2656" t="e">
            <v>#N/A</v>
          </cell>
        </row>
        <row r="2657">
          <cell r="H2657" t="str">
            <v>Udelené karty - priestupok</v>
          </cell>
        </row>
        <row r="2659">
          <cell r="I2659" t="e">
            <v>#N/A</v>
          </cell>
          <cell r="P2659" t="e">
            <v>#N/A</v>
          </cell>
        </row>
        <row r="2660">
          <cell r="H2660" t="str">
            <v>Ž</v>
          </cell>
          <cell r="O2660" t="str">
            <v>Ž</v>
          </cell>
        </row>
        <row r="2661">
          <cell r="H2661" t="str">
            <v>ŽČ</v>
          </cell>
          <cell r="O2661" t="str">
            <v>ŽČ</v>
          </cell>
        </row>
        <row r="2662">
          <cell r="H2662" t="str">
            <v>ŽČ</v>
          </cell>
          <cell r="O2662" t="str">
            <v>ŽČ</v>
          </cell>
        </row>
        <row r="2665">
          <cell r="A2665" t="e">
            <v>#N/A</v>
          </cell>
          <cell r="E2665" t="str">
            <v xml:space="preserve">zápas č. </v>
          </cell>
          <cell r="F2665" t="str">
            <v/>
          </cell>
          <cell r="H2665" t="str">
            <v>Servis</v>
          </cell>
          <cell r="V2665" t="str">
            <v>pomer</v>
          </cell>
          <cell r="Z2665" t="str">
            <v/>
          </cell>
          <cell r="AA2665" t="str">
            <v/>
          </cell>
        </row>
        <row r="2666">
          <cell r="G2666" t="str">
            <v>Time out</v>
          </cell>
          <cell r="H2666" t="str">
            <v>Príjem</v>
          </cell>
          <cell r="N2666">
            <v>1</v>
          </cell>
          <cell r="O2666">
            <v>2</v>
          </cell>
          <cell r="P2666">
            <v>3</v>
          </cell>
          <cell r="Q2666">
            <v>4</v>
          </cell>
          <cell r="R2666">
            <v>5</v>
          </cell>
          <cell r="S2666">
            <v>6</v>
          </cell>
          <cell r="T2666">
            <v>7</v>
          </cell>
          <cell r="V2666" t="str">
            <v>setov</v>
          </cell>
        </row>
        <row r="2667">
          <cell r="A2667" t="e">
            <v>#N/A</v>
          </cell>
          <cell r="E2667" t="str">
            <v>Stôl:</v>
          </cell>
          <cell r="F2667" t="e">
            <v>#N/A</v>
          </cell>
          <cell r="I2667" t="e">
            <v>#N/A</v>
          </cell>
          <cell r="V2667" t="str">
            <v/>
          </cell>
        </row>
        <row r="2669">
          <cell r="E2669" t="str">
            <v>Dátum:</v>
          </cell>
          <cell r="F2669">
            <v>43211</v>
          </cell>
        </row>
        <row r="2670">
          <cell r="A2670" t="e">
            <v>#N/A</v>
          </cell>
          <cell r="E2670" t="str">
            <v>Čas:</v>
          </cell>
          <cell r="I2670" t="e">
            <v>#N/A</v>
          </cell>
          <cell r="V2670" t="str">
            <v/>
          </cell>
        </row>
        <row r="2672">
          <cell r="E2672" t="str">
            <v>Kategória :</v>
          </cell>
          <cell r="F2672" t="str">
            <v>MŽ</v>
          </cell>
        </row>
        <row r="2673">
          <cell r="I2673" t="str">
            <v>Rozhodca</v>
          </cell>
          <cell r="P2673" t="str">
            <v>Víťaz</v>
          </cell>
        </row>
        <row r="2674">
          <cell r="E2674" t="str">
            <v>Skupina :</v>
          </cell>
          <cell r="F2674" t="e">
            <v>#N/A</v>
          </cell>
          <cell r="I2674" t="e">
            <v>#N/A</v>
          </cell>
          <cell r="N2674" t="str">
            <v/>
          </cell>
        </row>
        <row r="2676">
          <cell r="E2676" t="str">
            <v>Zápas:</v>
          </cell>
          <cell r="F2676" t="e">
            <v>#N/A</v>
          </cell>
        </row>
        <row r="2677">
          <cell r="H2677" t="str">
            <v>Udelené karty - priestupok</v>
          </cell>
        </row>
        <row r="2679">
          <cell r="I2679" t="e">
            <v>#N/A</v>
          </cell>
          <cell r="P2679" t="e">
            <v>#N/A</v>
          </cell>
        </row>
        <row r="2680">
          <cell r="H2680" t="str">
            <v>Ž</v>
          </cell>
          <cell r="O2680" t="str">
            <v>Ž</v>
          </cell>
        </row>
        <row r="2681">
          <cell r="H2681" t="str">
            <v>ŽČ</v>
          </cell>
          <cell r="O2681" t="str">
            <v>ŽČ</v>
          </cell>
        </row>
        <row r="2682">
          <cell r="H2682" t="str">
            <v>ŽČ</v>
          </cell>
          <cell r="O2682" t="str">
            <v>ŽČ</v>
          </cell>
        </row>
        <row r="2685">
          <cell r="A2685" t="e">
            <v>#N/A</v>
          </cell>
          <cell r="E2685" t="str">
            <v xml:space="preserve">zápas č. </v>
          </cell>
          <cell r="F2685" t="str">
            <v/>
          </cell>
          <cell r="H2685" t="str">
            <v>Servis</v>
          </cell>
          <cell r="V2685" t="str">
            <v>pomer</v>
          </cell>
          <cell r="Z2685" t="str">
            <v/>
          </cell>
          <cell r="AA2685" t="str">
            <v/>
          </cell>
        </row>
        <row r="2686">
          <cell r="G2686" t="str">
            <v>Time out</v>
          </cell>
          <cell r="H2686" t="str">
            <v>Príjem</v>
          </cell>
          <cell r="N2686">
            <v>1</v>
          </cell>
          <cell r="O2686">
            <v>2</v>
          </cell>
          <cell r="P2686">
            <v>3</v>
          </cell>
          <cell r="Q2686">
            <v>4</v>
          </cell>
          <cell r="R2686">
            <v>5</v>
          </cell>
          <cell r="S2686">
            <v>6</v>
          </cell>
          <cell r="T2686">
            <v>7</v>
          </cell>
          <cell r="V2686" t="str">
            <v>setov</v>
          </cell>
        </row>
        <row r="2687">
          <cell r="A2687" t="e">
            <v>#N/A</v>
          </cell>
          <cell r="E2687" t="str">
            <v>Stôl:</v>
          </cell>
          <cell r="F2687" t="e">
            <v>#N/A</v>
          </cell>
          <cell r="I2687" t="e">
            <v>#N/A</v>
          </cell>
          <cell r="V2687" t="str">
            <v/>
          </cell>
        </row>
        <row r="2689">
          <cell r="E2689" t="str">
            <v>Dátum:</v>
          </cell>
          <cell r="F2689">
            <v>43211</v>
          </cell>
        </row>
        <row r="2690">
          <cell r="A2690" t="e">
            <v>#N/A</v>
          </cell>
          <cell r="E2690" t="str">
            <v>Čas:</v>
          </cell>
          <cell r="I2690" t="e">
            <v>#N/A</v>
          </cell>
          <cell r="V2690" t="str">
            <v/>
          </cell>
        </row>
        <row r="2692">
          <cell r="E2692" t="str">
            <v>Kategória :</v>
          </cell>
          <cell r="F2692" t="str">
            <v>MŽ</v>
          </cell>
        </row>
        <row r="2693">
          <cell r="I2693" t="str">
            <v>Rozhodca</v>
          </cell>
          <cell r="P2693" t="str">
            <v>Víťaz</v>
          </cell>
        </row>
        <row r="2694">
          <cell r="E2694" t="str">
            <v>Skupina :</v>
          </cell>
          <cell r="F2694" t="e">
            <v>#N/A</v>
          </cell>
          <cell r="I2694" t="e">
            <v>#N/A</v>
          </cell>
          <cell r="N2694" t="str">
            <v/>
          </cell>
        </row>
        <row r="2696">
          <cell r="E2696" t="str">
            <v>Zápas:</v>
          </cell>
          <cell r="F2696" t="e">
            <v>#N/A</v>
          </cell>
        </row>
        <row r="2697">
          <cell r="H2697" t="str">
            <v>Udelené karty - priestupok</v>
          </cell>
        </row>
        <row r="2699">
          <cell r="I2699" t="e">
            <v>#N/A</v>
          </cell>
          <cell r="P2699" t="e">
            <v>#N/A</v>
          </cell>
        </row>
        <row r="2700">
          <cell r="H2700" t="str">
            <v>Ž</v>
          </cell>
          <cell r="O2700" t="str">
            <v>Ž</v>
          </cell>
        </row>
        <row r="2701">
          <cell r="H2701" t="str">
            <v>ŽČ</v>
          </cell>
          <cell r="O2701" t="str">
            <v>ŽČ</v>
          </cell>
        </row>
        <row r="2702">
          <cell r="H2702" t="str">
            <v>ŽČ</v>
          </cell>
          <cell r="O2702" t="str">
            <v>ŽČ</v>
          </cell>
        </row>
        <row r="2705">
          <cell r="A2705" t="e">
            <v>#N/A</v>
          </cell>
          <cell r="E2705" t="str">
            <v xml:space="preserve">zápas č. </v>
          </cell>
          <cell r="F2705" t="str">
            <v/>
          </cell>
          <cell r="H2705" t="str">
            <v>Servis</v>
          </cell>
          <cell r="V2705" t="str">
            <v>pomer</v>
          </cell>
          <cell r="Z2705" t="str">
            <v/>
          </cell>
          <cell r="AA2705" t="str">
            <v/>
          </cell>
        </row>
        <row r="2706">
          <cell r="G2706" t="str">
            <v>Time out</v>
          </cell>
          <cell r="H2706" t="str">
            <v>Príjem</v>
          </cell>
          <cell r="N2706">
            <v>1</v>
          </cell>
          <cell r="O2706">
            <v>2</v>
          </cell>
          <cell r="P2706">
            <v>3</v>
          </cell>
          <cell r="Q2706">
            <v>4</v>
          </cell>
          <cell r="R2706">
            <v>5</v>
          </cell>
          <cell r="S2706">
            <v>6</v>
          </cell>
          <cell r="T2706">
            <v>7</v>
          </cell>
          <cell r="V2706" t="str">
            <v>setov</v>
          </cell>
        </row>
        <row r="2707">
          <cell r="A2707" t="e">
            <v>#N/A</v>
          </cell>
          <cell r="E2707" t="str">
            <v>Stôl:</v>
          </cell>
          <cell r="F2707" t="e">
            <v>#N/A</v>
          </cell>
          <cell r="I2707" t="e">
            <v>#N/A</v>
          </cell>
          <cell r="V2707" t="str">
            <v/>
          </cell>
        </row>
        <row r="2709">
          <cell r="E2709" t="str">
            <v>Dátum:</v>
          </cell>
          <cell r="F2709">
            <v>43211</v>
          </cell>
        </row>
        <row r="2710">
          <cell r="A2710" t="e">
            <v>#N/A</v>
          </cell>
          <cell r="E2710" t="str">
            <v>Čas:</v>
          </cell>
          <cell r="I2710" t="e">
            <v>#N/A</v>
          </cell>
          <cell r="V2710" t="str">
            <v/>
          </cell>
        </row>
        <row r="2712">
          <cell r="E2712" t="str">
            <v>Kategória :</v>
          </cell>
          <cell r="F2712" t="str">
            <v>MŽ</v>
          </cell>
        </row>
        <row r="2713">
          <cell r="I2713" t="str">
            <v>Rozhodca</v>
          </cell>
          <cell r="P2713" t="str">
            <v>Víťaz</v>
          </cell>
        </row>
        <row r="2714">
          <cell r="E2714" t="str">
            <v>Skupina :</v>
          </cell>
          <cell r="F2714" t="e">
            <v>#N/A</v>
          </cell>
          <cell r="I2714" t="e">
            <v>#N/A</v>
          </cell>
          <cell r="N2714" t="str">
            <v/>
          </cell>
        </row>
        <row r="2716">
          <cell r="E2716" t="str">
            <v>Zápas:</v>
          </cell>
          <cell r="F2716" t="e">
            <v>#N/A</v>
          </cell>
        </row>
        <row r="2717">
          <cell r="H2717" t="str">
            <v>Udelené karty - priestupok</v>
          </cell>
        </row>
        <row r="2719">
          <cell r="I2719" t="e">
            <v>#N/A</v>
          </cell>
          <cell r="P2719" t="e">
            <v>#N/A</v>
          </cell>
        </row>
        <row r="2720">
          <cell r="H2720" t="str">
            <v>Ž</v>
          </cell>
          <cell r="O2720" t="str">
            <v>Ž</v>
          </cell>
        </row>
        <row r="2721">
          <cell r="H2721" t="str">
            <v>ŽČ</v>
          </cell>
          <cell r="O2721" t="str">
            <v>ŽČ</v>
          </cell>
        </row>
        <row r="2722">
          <cell r="H2722" t="str">
            <v>ŽČ</v>
          </cell>
          <cell r="O2722" t="str">
            <v>ŽČ</v>
          </cell>
        </row>
        <row r="2725">
          <cell r="A2725" t="e">
            <v>#N/A</v>
          </cell>
          <cell r="E2725" t="str">
            <v xml:space="preserve">zápas č. </v>
          </cell>
          <cell r="F2725" t="str">
            <v/>
          </cell>
          <cell r="H2725" t="str">
            <v>Servis</v>
          </cell>
          <cell r="V2725" t="str">
            <v>pomer</v>
          </cell>
          <cell r="Z2725" t="str">
            <v/>
          </cell>
          <cell r="AA2725" t="str">
            <v/>
          </cell>
        </row>
        <row r="2726">
          <cell r="G2726" t="str">
            <v>Time out</v>
          </cell>
          <cell r="H2726" t="str">
            <v>Príjem</v>
          </cell>
          <cell r="N2726">
            <v>1</v>
          </cell>
          <cell r="O2726">
            <v>2</v>
          </cell>
          <cell r="P2726">
            <v>3</v>
          </cell>
          <cell r="Q2726">
            <v>4</v>
          </cell>
          <cell r="R2726">
            <v>5</v>
          </cell>
          <cell r="S2726">
            <v>6</v>
          </cell>
          <cell r="T2726">
            <v>7</v>
          </cell>
          <cell r="V2726" t="str">
            <v>setov</v>
          </cell>
        </row>
        <row r="2727">
          <cell r="A2727" t="e">
            <v>#N/A</v>
          </cell>
          <cell r="E2727" t="str">
            <v>Stôl:</v>
          </cell>
          <cell r="F2727" t="e">
            <v>#N/A</v>
          </cell>
          <cell r="I2727" t="e">
            <v>#N/A</v>
          </cell>
          <cell r="V2727" t="str">
            <v/>
          </cell>
        </row>
        <row r="2729">
          <cell r="E2729" t="str">
            <v>Dátum:</v>
          </cell>
          <cell r="F2729">
            <v>43211</v>
          </cell>
        </row>
        <row r="2730">
          <cell r="A2730" t="e">
            <v>#N/A</v>
          </cell>
          <cell r="E2730" t="str">
            <v>Čas:</v>
          </cell>
          <cell r="I2730" t="e">
            <v>#N/A</v>
          </cell>
          <cell r="V2730" t="str">
            <v/>
          </cell>
        </row>
        <row r="2732">
          <cell r="E2732" t="str">
            <v>Kategória :</v>
          </cell>
          <cell r="F2732" t="str">
            <v>MŽ</v>
          </cell>
        </row>
        <row r="2733">
          <cell r="I2733" t="str">
            <v>Rozhodca</v>
          </cell>
          <cell r="P2733" t="str">
            <v>Víťaz</v>
          </cell>
        </row>
        <row r="2734">
          <cell r="E2734" t="str">
            <v>Skupina :</v>
          </cell>
          <cell r="F2734" t="e">
            <v>#N/A</v>
          </cell>
          <cell r="I2734" t="e">
            <v>#N/A</v>
          </cell>
          <cell r="N2734" t="str">
            <v/>
          </cell>
        </row>
        <row r="2736">
          <cell r="E2736" t="str">
            <v>Zápas:</v>
          </cell>
          <cell r="F2736" t="e">
            <v>#N/A</v>
          </cell>
        </row>
        <row r="2737">
          <cell r="H2737" t="str">
            <v>Udelené karty - priestupok</v>
          </cell>
        </row>
        <row r="2739">
          <cell r="I2739" t="e">
            <v>#N/A</v>
          </cell>
          <cell r="P2739" t="e">
            <v>#N/A</v>
          </cell>
        </row>
        <row r="2740">
          <cell r="H2740" t="str">
            <v>Ž</v>
          </cell>
          <cell r="O2740" t="str">
            <v>Ž</v>
          </cell>
        </row>
        <row r="2741">
          <cell r="H2741" t="str">
            <v>ŽČ</v>
          </cell>
          <cell r="O2741" t="str">
            <v>ŽČ</v>
          </cell>
        </row>
        <row r="2742">
          <cell r="H2742" t="str">
            <v>ŽČ</v>
          </cell>
          <cell r="O2742" t="str">
            <v>ŽČ</v>
          </cell>
        </row>
        <row r="2745">
          <cell r="A2745" t="e">
            <v>#N/A</v>
          </cell>
          <cell r="E2745" t="str">
            <v xml:space="preserve">zápas č. </v>
          </cell>
          <cell r="F2745" t="str">
            <v/>
          </cell>
          <cell r="H2745" t="str">
            <v>Servis</v>
          </cell>
          <cell r="V2745" t="str">
            <v>pomer</v>
          </cell>
          <cell r="Z2745" t="str">
            <v/>
          </cell>
          <cell r="AA2745" t="str">
            <v/>
          </cell>
        </row>
        <row r="2746">
          <cell r="G2746" t="str">
            <v>Time out</v>
          </cell>
          <cell r="H2746" t="str">
            <v>Príjem</v>
          </cell>
          <cell r="N2746">
            <v>1</v>
          </cell>
          <cell r="O2746">
            <v>2</v>
          </cell>
          <cell r="P2746">
            <v>3</v>
          </cell>
          <cell r="Q2746">
            <v>4</v>
          </cell>
          <cell r="R2746">
            <v>5</v>
          </cell>
          <cell r="S2746">
            <v>6</v>
          </cell>
          <cell r="T2746">
            <v>7</v>
          </cell>
          <cell r="V2746" t="str">
            <v>setov</v>
          </cell>
        </row>
        <row r="2747">
          <cell r="A2747" t="e">
            <v>#N/A</v>
          </cell>
          <cell r="E2747" t="str">
            <v>Stôl:</v>
          </cell>
          <cell r="F2747" t="e">
            <v>#N/A</v>
          </cell>
          <cell r="I2747" t="e">
            <v>#N/A</v>
          </cell>
          <cell r="V2747" t="str">
            <v/>
          </cell>
        </row>
        <row r="2749">
          <cell r="E2749" t="str">
            <v>Dátum:</v>
          </cell>
          <cell r="F2749">
            <v>43211</v>
          </cell>
        </row>
        <row r="2750">
          <cell r="A2750" t="e">
            <v>#N/A</v>
          </cell>
          <cell r="E2750" t="str">
            <v>Čas:</v>
          </cell>
          <cell r="I2750" t="e">
            <v>#N/A</v>
          </cell>
          <cell r="V2750" t="str">
            <v/>
          </cell>
        </row>
        <row r="2752">
          <cell r="E2752" t="str">
            <v>Kategória :</v>
          </cell>
          <cell r="F2752" t="str">
            <v>MŽ</v>
          </cell>
        </row>
        <row r="2753">
          <cell r="I2753" t="str">
            <v>Rozhodca</v>
          </cell>
          <cell r="P2753" t="str">
            <v>Víťaz</v>
          </cell>
        </row>
        <row r="2754">
          <cell r="E2754" t="str">
            <v>Skupina :</v>
          </cell>
          <cell r="F2754" t="e">
            <v>#N/A</v>
          </cell>
          <cell r="I2754" t="e">
            <v>#N/A</v>
          </cell>
          <cell r="N2754" t="str">
            <v/>
          </cell>
        </row>
        <row r="2756">
          <cell r="E2756" t="str">
            <v>Zápas:</v>
          </cell>
          <cell r="F2756" t="e">
            <v>#N/A</v>
          </cell>
        </row>
        <row r="2757">
          <cell r="H2757" t="str">
            <v>Udelené karty - priestupok</v>
          </cell>
        </row>
        <row r="2759">
          <cell r="I2759" t="e">
            <v>#N/A</v>
          </cell>
          <cell r="P2759" t="e">
            <v>#N/A</v>
          </cell>
        </row>
        <row r="2760">
          <cell r="H2760" t="str">
            <v>Ž</v>
          </cell>
          <cell r="O2760" t="str">
            <v>Ž</v>
          </cell>
        </row>
        <row r="2761">
          <cell r="H2761" t="str">
            <v>ŽČ</v>
          </cell>
          <cell r="O2761" t="str">
            <v>ŽČ</v>
          </cell>
        </row>
        <row r="2762">
          <cell r="H2762" t="str">
            <v>ŽČ</v>
          </cell>
          <cell r="O2762" t="str">
            <v>ŽČ</v>
          </cell>
        </row>
        <row r="2765">
          <cell r="A2765" t="e">
            <v>#N/A</v>
          </cell>
          <cell r="E2765" t="str">
            <v xml:space="preserve">zápas č. </v>
          </cell>
          <cell r="F2765" t="str">
            <v/>
          </cell>
          <cell r="H2765" t="str">
            <v>Servis</v>
          </cell>
          <cell r="V2765" t="str">
            <v>pomer</v>
          </cell>
          <cell r="Z2765" t="str">
            <v/>
          </cell>
          <cell r="AA2765" t="str">
            <v/>
          </cell>
        </row>
        <row r="2766">
          <cell r="G2766" t="str">
            <v>Time out</v>
          </cell>
          <cell r="H2766" t="str">
            <v>Príjem</v>
          </cell>
          <cell r="N2766">
            <v>1</v>
          </cell>
          <cell r="O2766">
            <v>2</v>
          </cell>
          <cell r="P2766">
            <v>3</v>
          </cell>
          <cell r="Q2766">
            <v>4</v>
          </cell>
          <cell r="R2766">
            <v>5</v>
          </cell>
          <cell r="S2766">
            <v>6</v>
          </cell>
          <cell r="T2766">
            <v>7</v>
          </cell>
          <cell r="V2766" t="str">
            <v>setov</v>
          </cell>
        </row>
        <row r="2767">
          <cell r="A2767" t="e">
            <v>#N/A</v>
          </cell>
          <cell r="E2767" t="str">
            <v>Stôl:</v>
          </cell>
          <cell r="F2767" t="e">
            <v>#N/A</v>
          </cell>
          <cell r="I2767" t="e">
            <v>#N/A</v>
          </cell>
          <cell r="V2767" t="str">
            <v/>
          </cell>
        </row>
        <row r="2769">
          <cell r="E2769" t="str">
            <v>Dátum:</v>
          </cell>
          <cell r="F2769">
            <v>43211</v>
          </cell>
        </row>
        <row r="2770">
          <cell r="A2770" t="e">
            <v>#N/A</v>
          </cell>
          <cell r="E2770" t="str">
            <v>Čas:</v>
          </cell>
          <cell r="I2770" t="e">
            <v>#N/A</v>
          </cell>
          <cell r="V2770" t="str">
            <v/>
          </cell>
        </row>
        <row r="2772">
          <cell r="E2772" t="str">
            <v>Kategória :</v>
          </cell>
          <cell r="F2772" t="str">
            <v>MŽ</v>
          </cell>
        </row>
        <row r="2773">
          <cell r="I2773" t="str">
            <v>Rozhodca</v>
          </cell>
          <cell r="P2773" t="str">
            <v>Víťaz</v>
          </cell>
        </row>
        <row r="2774">
          <cell r="E2774" t="str">
            <v>Skupina :</v>
          </cell>
          <cell r="F2774" t="e">
            <v>#N/A</v>
          </cell>
          <cell r="I2774" t="e">
            <v>#N/A</v>
          </cell>
          <cell r="N2774" t="str">
            <v/>
          </cell>
        </row>
        <row r="2776">
          <cell r="E2776" t="str">
            <v>Zápas:</v>
          </cell>
          <cell r="F2776" t="e">
            <v>#N/A</v>
          </cell>
        </row>
        <row r="2777">
          <cell r="H2777" t="str">
            <v>Udelené karty - priestupok</v>
          </cell>
        </row>
        <row r="2779">
          <cell r="I2779" t="e">
            <v>#N/A</v>
          </cell>
          <cell r="P2779" t="e">
            <v>#N/A</v>
          </cell>
        </row>
        <row r="2780">
          <cell r="H2780" t="str">
            <v>Ž</v>
          </cell>
          <cell r="O2780" t="str">
            <v>Ž</v>
          </cell>
        </row>
        <row r="2781">
          <cell r="H2781" t="str">
            <v>ŽČ</v>
          </cell>
          <cell r="O2781" t="str">
            <v>ŽČ</v>
          </cell>
        </row>
        <row r="2782">
          <cell r="H2782" t="str">
            <v>ŽČ</v>
          </cell>
          <cell r="O2782" t="str">
            <v>ŽČ</v>
          </cell>
        </row>
        <row r="2785">
          <cell r="A2785" t="e">
            <v>#N/A</v>
          </cell>
          <cell r="E2785" t="str">
            <v xml:space="preserve">zápas č. </v>
          </cell>
          <cell r="F2785" t="str">
            <v/>
          </cell>
          <cell r="H2785" t="str">
            <v>Servis</v>
          </cell>
          <cell r="V2785" t="str">
            <v>pomer</v>
          </cell>
          <cell r="Z2785" t="str">
            <v/>
          </cell>
          <cell r="AA2785" t="str">
            <v/>
          </cell>
        </row>
        <row r="2786">
          <cell r="G2786" t="str">
            <v>Time out</v>
          </cell>
          <cell r="H2786" t="str">
            <v>Príjem</v>
          </cell>
          <cell r="N2786">
            <v>1</v>
          </cell>
          <cell r="O2786">
            <v>2</v>
          </cell>
          <cell r="P2786">
            <v>3</v>
          </cell>
          <cell r="Q2786">
            <v>4</v>
          </cell>
          <cell r="R2786">
            <v>5</v>
          </cell>
          <cell r="S2786">
            <v>6</v>
          </cell>
          <cell r="T2786">
            <v>7</v>
          </cell>
          <cell r="V2786" t="str">
            <v>setov</v>
          </cell>
        </row>
        <row r="2787">
          <cell r="A2787" t="e">
            <v>#N/A</v>
          </cell>
          <cell r="E2787" t="str">
            <v>Stôl:</v>
          </cell>
          <cell r="F2787" t="e">
            <v>#N/A</v>
          </cell>
          <cell r="I2787" t="e">
            <v>#N/A</v>
          </cell>
          <cell r="V2787" t="str">
            <v/>
          </cell>
        </row>
        <row r="2789">
          <cell r="E2789" t="str">
            <v>Dátum:</v>
          </cell>
          <cell r="F2789">
            <v>43211</v>
          </cell>
        </row>
        <row r="2790">
          <cell r="A2790" t="e">
            <v>#N/A</v>
          </cell>
          <cell r="E2790" t="str">
            <v>Čas:</v>
          </cell>
          <cell r="I2790" t="e">
            <v>#N/A</v>
          </cell>
          <cell r="V2790" t="str">
            <v/>
          </cell>
        </row>
        <row r="2792">
          <cell r="E2792" t="str">
            <v>Kategória :</v>
          </cell>
          <cell r="F2792" t="str">
            <v>MŽ</v>
          </cell>
        </row>
        <row r="2793">
          <cell r="I2793" t="str">
            <v>Rozhodca</v>
          </cell>
          <cell r="P2793" t="str">
            <v>Víťaz</v>
          </cell>
        </row>
        <row r="2794">
          <cell r="E2794" t="str">
            <v>Skupina :</v>
          </cell>
          <cell r="F2794" t="e">
            <v>#N/A</v>
          </cell>
          <cell r="I2794" t="e">
            <v>#N/A</v>
          </cell>
          <cell r="N2794" t="str">
            <v/>
          </cell>
        </row>
        <row r="2796">
          <cell r="E2796" t="str">
            <v>Zápas:</v>
          </cell>
          <cell r="F2796" t="e">
            <v>#N/A</v>
          </cell>
        </row>
        <row r="2797">
          <cell r="H2797" t="str">
            <v>Udelené karty - priestupok</v>
          </cell>
        </row>
        <row r="2799">
          <cell r="I2799" t="e">
            <v>#N/A</v>
          </cell>
          <cell r="P2799" t="e">
            <v>#N/A</v>
          </cell>
        </row>
        <row r="2800">
          <cell r="H2800" t="str">
            <v>Ž</v>
          </cell>
          <cell r="O2800" t="str">
            <v>Ž</v>
          </cell>
        </row>
        <row r="2801">
          <cell r="H2801" t="str">
            <v>ŽČ</v>
          </cell>
          <cell r="O2801" t="str">
            <v>ŽČ</v>
          </cell>
        </row>
        <row r="2802">
          <cell r="H2802" t="str">
            <v>ŽČ</v>
          </cell>
          <cell r="O2802" t="str">
            <v>ŽČ</v>
          </cell>
        </row>
        <row r="2805">
          <cell r="A2805" t="e">
            <v>#N/A</v>
          </cell>
          <cell r="E2805" t="str">
            <v xml:space="preserve">zápas č. </v>
          </cell>
          <cell r="F2805" t="str">
            <v/>
          </cell>
          <cell r="H2805" t="str">
            <v>Servis</v>
          </cell>
          <cell r="V2805" t="str">
            <v>pomer</v>
          </cell>
          <cell r="Z2805" t="str">
            <v/>
          </cell>
          <cell r="AA2805" t="str">
            <v/>
          </cell>
        </row>
        <row r="2806">
          <cell r="G2806" t="str">
            <v>Time out</v>
          </cell>
          <cell r="H2806" t="str">
            <v>Príjem</v>
          </cell>
          <cell r="N2806">
            <v>1</v>
          </cell>
          <cell r="O2806">
            <v>2</v>
          </cell>
          <cell r="P2806">
            <v>3</v>
          </cell>
          <cell r="Q2806">
            <v>4</v>
          </cell>
          <cell r="R2806">
            <v>5</v>
          </cell>
          <cell r="S2806">
            <v>6</v>
          </cell>
          <cell r="T2806">
            <v>7</v>
          </cell>
          <cell r="V2806" t="str">
            <v>setov</v>
          </cell>
        </row>
        <row r="2807">
          <cell r="A2807" t="e">
            <v>#N/A</v>
          </cell>
          <cell r="E2807" t="str">
            <v>Stôl:</v>
          </cell>
          <cell r="F2807" t="e">
            <v>#N/A</v>
          </cell>
          <cell r="I2807" t="e">
            <v>#N/A</v>
          </cell>
          <cell r="V2807" t="str">
            <v/>
          </cell>
        </row>
        <row r="2809">
          <cell r="E2809" t="str">
            <v>Dátum:</v>
          </cell>
          <cell r="F2809">
            <v>43211</v>
          </cell>
        </row>
        <row r="2810">
          <cell r="A2810" t="e">
            <v>#N/A</v>
          </cell>
          <cell r="E2810" t="str">
            <v>Čas:</v>
          </cell>
          <cell r="I2810" t="e">
            <v>#N/A</v>
          </cell>
          <cell r="V2810" t="str">
            <v/>
          </cell>
        </row>
        <row r="2812">
          <cell r="E2812" t="str">
            <v>Kategória :</v>
          </cell>
          <cell r="F2812" t="str">
            <v>MŽ</v>
          </cell>
        </row>
        <row r="2813">
          <cell r="I2813" t="str">
            <v>Rozhodca</v>
          </cell>
          <cell r="P2813" t="str">
            <v>Víťaz</v>
          </cell>
        </row>
        <row r="2814">
          <cell r="E2814" t="str">
            <v>Skupina :</v>
          </cell>
          <cell r="F2814" t="e">
            <v>#N/A</v>
          </cell>
          <cell r="I2814" t="e">
            <v>#N/A</v>
          </cell>
          <cell r="N2814" t="str">
            <v/>
          </cell>
        </row>
        <row r="2816">
          <cell r="E2816" t="str">
            <v>Zápas:</v>
          </cell>
          <cell r="F2816" t="e">
            <v>#N/A</v>
          </cell>
        </row>
        <row r="2817">
          <cell r="H2817" t="str">
            <v>Udelené karty - priestupok</v>
          </cell>
        </row>
        <row r="2819">
          <cell r="I2819" t="e">
            <v>#N/A</v>
          </cell>
          <cell r="P2819" t="e">
            <v>#N/A</v>
          </cell>
        </row>
        <row r="2820">
          <cell r="H2820" t="str">
            <v>Ž</v>
          </cell>
          <cell r="O2820" t="str">
            <v>Ž</v>
          </cell>
        </row>
        <row r="2821">
          <cell r="H2821" t="str">
            <v>ŽČ</v>
          </cell>
          <cell r="O2821" t="str">
            <v>ŽČ</v>
          </cell>
        </row>
        <row r="2822">
          <cell r="H2822" t="str">
            <v>ŽČ</v>
          </cell>
          <cell r="O2822" t="str">
            <v>ŽČ</v>
          </cell>
        </row>
        <row r="2825">
          <cell r="A2825" t="e">
            <v>#N/A</v>
          </cell>
          <cell r="E2825" t="str">
            <v xml:space="preserve">zápas č. </v>
          </cell>
          <cell r="F2825" t="str">
            <v/>
          </cell>
          <cell r="H2825" t="str">
            <v>Servis</v>
          </cell>
          <cell r="V2825" t="str">
            <v>pomer</v>
          </cell>
          <cell r="Z2825" t="str">
            <v/>
          </cell>
          <cell r="AA2825" t="str">
            <v/>
          </cell>
        </row>
        <row r="2826">
          <cell r="G2826" t="str">
            <v>Time out</v>
          </cell>
          <cell r="H2826" t="str">
            <v>Príjem</v>
          </cell>
          <cell r="N2826">
            <v>1</v>
          </cell>
          <cell r="O2826">
            <v>2</v>
          </cell>
          <cell r="P2826">
            <v>3</v>
          </cell>
          <cell r="Q2826">
            <v>4</v>
          </cell>
          <cell r="R2826">
            <v>5</v>
          </cell>
          <cell r="S2826">
            <v>6</v>
          </cell>
          <cell r="T2826">
            <v>7</v>
          </cell>
          <cell r="V2826" t="str">
            <v>setov</v>
          </cell>
        </row>
        <row r="2827">
          <cell r="A2827" t="e">
            <v>#N/A</v>
          </cell>
          <cell r="E2827" t="str">
            <v>Stôl:</v>
          </cell>
          <cell r="F2827" t="e">
            <v>#N/A</v>
          </cell>
          <cell r="I2827" t="e">
            <v>#N/A</v>
          </cell>
          <cell r="V2827" t="str">
            <v/>
          </cell>
        </row>
        <row r="2829">
          <cell r="E2829" t="str">
            <v>Dátum:</v>
          </cell>
          <cell r="F2829">
            <v>43211</v>
          </cell>
        </row>
        <row r="2830">
          <cell r="A2830" t="e">
            <v>#N/A</v>
          </cell>
          <cell r="E2830" t="str">
            <v>Čas:</v>
          </cell>
          <cell r="I2830" t="e">
            <v>#N/A</v>
          </cell>
          <cell r="V2830" t="str">
            <v/>
          </cell>
        </row>
        <row r="2832">
          <cell r="E2832" t="str">
            <v>Kategória :</v>
          </cell>
          <cell r="F2832" t="str">
            <v>MŽ</v>
          </cell>
        </row>
        <row r="2833">
          <cell r="I2833" t="str">
            <v>Rozhodca</v>
          </cell>
          <cell r="P2833" t="str">
            <v>Víťaz</v>
          </cell>
        </row>
        <row r="2834">
          <cell r="E2834" t="str">
            <v>Skupina :</v>
          </cell>
          <cell r="F2834" t="e">
            <v>#N/A</v>
          </cell>
          <cell r="I2834" t="e">
            <v>#N/A</v>
          </cell>
          <cell r="N2834" t="str">
            <v/>
          </cell>
        </row>
        <row r="2836">
          <cell r="E2836" t="str">
            <v>Zápas:</v>
          </cell>
          <cell r="F2836" t="e">
            <v>#N/A</v>
          </cell>
        </row>
        <row r="2837">
          <cell r="H2837" t="str">
            <v>Udelené karty - priestupok</v>
          </cell>
        </row>
        <row r="2839">
          <cell r="I2839" t="e">
            <v>#N/A</v>
          </cell>
          <cell r="P2839" t="e">
            <v>#N/A</v>
          </cell>
        </row>
        <row r="2840">
          <cell r="H2840" t="str">
            <v>Ž</v>
          </cell>
          <cell r="O2840" t="str">
            <v>Ž</v>
          </cell>
        </row>
        <row r="2841">
          <cell r="H2841" t="str">
            <v>ŽČ</v>
          </cell>
          <cell r="O2841" t="str">
            <v>ŽČ</v>
          </cell>
        </row>
        <row r="2842">
          <cell r="H2842" t="str">
            <v>ŽČ</v>
          </cell>
          <cell r="O2842" t="str">
            <v>ŽČ</v>
          </cell>
        </row>
        <row r="2845">
          <cell r="A2845" t="e">
            <v>#N/A</v>
          </cell>
          <cell r="E2845" t="str">
            <v xml:space="preserve">zápas č. </v>
          </cell>
          <cell r="F2845" t="str">
            <v/>
          </cell>
          <cell r="H2845" t="str">
            <v>Servis</v>
          </cell>
          <cell r="V2845" t="str">
            <v>pomer</v>
          </cell>
          <cell r="Z2845" t="str">
            <v/>
          </cell>
          <cell r="AA2845" t="str">
            <v/>
          </cell>
        </row>
        <row r="2846">
          <cell r="G2846" t="str">
            <v>Time out</v>
          </cell>
          <cell r="H2846" t="str">
            <v>Príjem</v>
          </cell>
          <cell r="N2846">
            <v>1</v>
          </cell>
          <cell r="O2846">
            <v>2</v>
          </cell>
          <cell r="P2846">
            <v>3</v>
          </cell>
          <cell r="Q2846">
            <v>4</v>
          </cell>
          <cell r="R2846">
            <v>5</v>
          </cell>
          <cell r="S2846">
            <v>6</v>
          </cell>
          <cell r="T2846">
            <v>7</v>
          </cell>
          <cell r="V2846" t="str">
            <v>setov</v>
          </cell>
        </row>
        <row r="2847">
          <cell r="A2847" t="e">
            <v>#N/A</v>
          </cell>
          <cell r="E2847" t="str">
            <v>Stôl:</v>
          </cell>
          <cell r="F2847" t="e">
            <v>#N/A</v>
          </cell>
          <cell r="I2847" t="e">
            <v>#N/A</v>
          </cell>
          <cell r="V2847" t="str">
            <v/>
          </cell>
        </row>
        <row r="2849">
          <cell r="E2849" t="str">
            <v>Dátum:</v>
          </cell>
          <cell r="F2849">
            <v>43211</v>
          </cell>
        </row>
        <row r="2850">
          <cell r="A2850" t="e">
            <v>#N/A</v>
          </cell>
          <cell r="E2850" t="str">
            <v>Čas:</v>
          </cell>
          <cell r="I2850" t="e">
            <v>#N/A</v>
          </cell>
          <cell r="V2850" t="str">
            <v/>
          </cell>
        </row>
        <row r="2852">
          <cell r="E2852" t="str">
            <v>Kategória :</v>
          </cell>
          <cell r="F2852" t="str">
            <v>MŽ</v>
          </cell>
        </row>
        <row r="2853">
          <cell r="I2853" t="str">
            <v>Rozhodca</v>
          </cell>
          <cell r="P2853" t="str">
            <v>Víťaz</v>
          </cell>
        </row>
        <row r="2854">
          <cell r="E2854" t="str">
            <v>Skupina :</v>
          </cell>
          <cell r="F2854" t="e">
            <v>#N/A</v>
          </cell>
          <cell r="I2854" t="e">
            <v>#N/A</v>
          </cell>
          <cell r="N2854" t="str">
            <v/>
          </cell>
        </row>
        <row r="2856">
          <cell r="E2856" t="str">
            <v>Zápas:</v>
          </cell>
          <cell r="F2856" t="e">
            <v>#N/A</v>
          </cell>
        </row>
        <row r="2857">
          <cell r="H2857" t="str">
            <v>Udelené karty - priestupok</v>
          </cell>
        </row>
        <row r="2859">
          <cell r="I2859" t="e">
            <v>#N/A</v>
          </cell>
          <cell r="P2859" t="e">
            <v>#N/A</v>
          </cell>
        </row>
        <row r="2860">
          <cell r="H2860" t="str">
            <v>Ž</v>
          </cell>
          <cell r="O2860" t="str">
            <v>Ž</v>
          </cell>
        </row>
        <row r="2861">
          <cell r="H2861" t="str">
            <v>ŽČ</v>
          </cell>
          <cell r="O2861" t="str">
            <v>ŽČ</v>
          </cell>
        </row>
        <row r="2862">
          <cell r="H2862" t="str">
            <v>ŽČ</v>
          </cell>
          <cell r="O2862" t="str">
            <v>ŽČ</v>
          </cell>
        </row>
        <row r="2865">
          <cell r="A2865" t="e">
            <v>#N/A</v>
          </cell>
          <cell r="E2865" t="str">
            <v xml:space="preserve">zápas č. </v>
          </cell>
          <cell r="F2865" t="str">
            <v/>
          </cell>
          <cell r="H2865" t="str">
            <v>Servis</v>
          </cell>
          <cell r="V2865" t="str">
            <v>pomer</v>
          </cell>
          <cell r="Z2865" t="str">
            <v/>
          </cell>
          <cell r="AA2865" t="str">
            <v/>
          </cell>
        </row>
        <row r="2866">
          <cell r="G2866" t="str">
            <v>Time out</v>
          </cell>
          <cell r="H2866" t="str">
            <v>Príjem</v>
          </cell>
          <cell r="N2866">
            <v>1</v>
          </cell>
          <cell r="O2866">
            <v>2</v>
          </cell>
          <cell r="P2866">
            <v>3</v>
          </cell>
          <cell r="Q2866">
            <v>4</v>
          </cell>
          <cell r="R2866">
            <v>5</v>
          </cell>
          <cell r="S2866">
            <v>6</v>
          </cell>
          <cell r="T2866">
            <v>7</v>
          </cell>
          <cell r="V2866" t="str">
            <v>setov</v>
          </cell>
        </row>
        <row r="2867">
          <cell r="A2867" t="e">
            <v>#N/A</v>
          </cell>
          <cell r="E2867" t="str">
            <v>Stôl:</v>
          </cell>
          <cell r="F2867" t="e">
            <v>#N/A</v>
          </cell>
          <cell r="I2867" t="e">
            <v>#N/A</v>
          </cell>
          <cell r="V2867" t="str">
            <v/>
          </cell>
        </row>
        <row r="2869">
          <cell r="E2869" t="str">
            <v>Dátum:</v>
          </cell>
          <cell r="F2869">
            <v>43211</v>
          </cell>
        </row>
        <row r="2870">
          <cell r="A2870" t="e">
            <v>#N/A</v>
          </cell>
          <cell r="E2870" t="str">
            <v>Čas:</v>
          </cell>
          <cell r="I2870" t="e">
            <v>#N/A</v>
          </cell>
          <cell r="V2870" t="str">
            <v/>
          </cell>
        </row>
        <row r="2872">
          <cell r="E2872" t="str">
            <v>Kategória :</v>
          </cell>
          <cell r="F2872" t="str">
            <v>MŽ</v>
          </cell>
        </row>
        <row r="2873">
          <cell r="I2873" t="str">
            <v>Rozhodca</v>
          </cell>
          <cell r="P2873" t="str">
            <v>Víťaz</v>
          </cell>
        </row>
        <row r="2874">
          <cell r="E2874" t="str">
            <v>Skupina :</v>
          </cell>
          <cell r="F2874" t="e">
            <v>#N/A</v>
          </cell>
          <cell r="I2874" t="e">
            <v>#N/A</v>
          </cell>
          <cell r="N2874" t="str">
            <v/>
          </cell>
        </row>
        <row r="2876">
          <cell r="E2876" t="str">
            <v>Zápas:</v>
          </cell>
          <cell r="F2876" t="e">
            <v>#N/A</v>
          </cell>
        </row>
        <row r="2877">
          <cell r="H2877" t="str">
            <v>Udelené karty - priestupok</v>
          </cell>
        </row>
        <row r="2879">
          <cell r="I2879" t="e">
            <v>#N/A</v>
          </cell>
          <cell r="P2879" t="e">
            <v>#N/A</v>
          </cell>
        </row>
        <row r="2880">
          <cell r="H2880" t="str">
            <v>Ž</v>
          </cell>
          <cell r="O2880" t="str">
            <v>Ž</v>
          </cell>
        </row>
        <row r="2881">
          <cell r="H2881" t="str">
            <v>ŽČ</v>
          </cell>
          <cell r="O2881" t="str">
            <v>ŽČ</v>
          </cell>
        </row>
        <row r="2882">
          <cell r="H2882" t="str">
            <v>ŽČ</v>
          </cell>
          <cell r="O2882" t="str">
            <v>ŽČ</v>
          </cell>
        </row>
        <row r="2885">
          <cell r="A2885" t="e">
            <v>#N/A</v>
          </cell>
          <cell r="E2885" t="str">
            <v xml:space="preserve">zápas č. </v>
          </cell>
          <cell r="F2885" t="str">
            <v/>
          </cell>
          <cell r="H2885" t="str">
            <v>Servis</v>
          </cell>
          <cell r="V2885" t="str">
            <v>pomer</v>
          </cell>
          <cell r="Z2885" t="str">
            <v/>
          </cell>
          <cell r="AA2885" t="str">
            <v/>
          </cell>
        </row>
        <row r="2886">
          <cell r="G2886" t="str">
            <v>Time out</v>
          </cell>
          <cell r="H2886" t="str">
            <v>Príjem</v>
          </cell>
          <cell r="N2886">
            <v>1</v>
          </cell>
          <cell r="O2886">
            <v>2</v>
          </cell>
          <cell r="P2886">
            <v>3</v>
          </cell>
          <cell r="Q2886">
            <v>4</v>
          </cell>
          <cell r="R2886">
            <v>5</v>
          </cell>
          <cell r="S2886">
            <v>6</v>
          </cell>
          <cell r="T2886">
            <v>7</v>
          </cell>
          <cell r="V2886" t="str">
            <v>setov</v>
          </cell>
        </row>
        <row r="2887">
          <cell r="A2887" t="e">
            <v>#N/A</v>
          </cell>
          <cell r="E2887" t="str">
            <v>Stôl:</v>
          </cell>
          <cell r="F2887" t="e">
            <v>#N/A</v>
          </cell>
          <cell r="I2887" t="e">
            <v>#N/A</v>
          </cell>
          <cell r="V2887" t="str">
            <v/>
          </cell>
        </row>
        <row r="2889">
          <cell r="E2889" t="str">
            <v>Dátum:</v>
          </cell>
          <cell r="F2889">
            <v>43211</v>
          </cell>
        </row>
        <row r="2890">
          <cell r="A2890" t="e">
            <v>#N/A</v>
          </cell>
          <cell r="E2890" t="str">
            <v>Čas:</v>
          </cell>
          <cell r="I2890" t="e">
            <v>#N/A</v>
          </cell>
          <cell r="V2890" t="str">
            <v/>
          </cell>
        </row>
        <row r="2892">
          <cell r="E2892" t="str">
            <v>Kategória :</v>
          </cell>
          <cell r="F2892" t="str">
            <v>MŽ</v>
          </cell>
        </row>
        <row r="2893">
          <cell r="I2893" t="str">
            <v>Rozhodca</v>
          </cell>
          <cell r="P2893" t="str">
            <v>Víťaz</v>
          </cell>
        </row>
        <row r="2894">
          <cell r="E2894" t="str">
            <v>Skupina :</v>
          </cell>
          <cell r="F2894" t="e">
            <v>#N/A</v>
          </cell>
          <cell r="I2894" t="e">
            <v>#N/A</v>
          </cell>
          <cell r="N2894" t="str">
            <v/>
          </cell>
        </row>
        <row r="2896">
          <cell r="E2896" t="str">
            <v>Zápas:</v>
          </cell>
          <cell r="F2896" t="e">
            <v>#N/A</v>
          </cell>
        </row>
        <row r="2897">
          <cell r="H2897" t="str">
            <v>Udelené karty - priestupok</v>
          </cell>
        </row>
        <row r="2899">
          <cell r="I2899" t="e">
            <v>#N/A</v>
          </cell>
          <cell r="P2899" t="e">
            <v>#N/A</v>
          </cell>
        </row>
        <row r="2900">
          <cell r="H2900" t="str">
            <v>Ž</v>
          </cell>
          <cell r="O2900" t="str">
            <v>Ž</v>
          </cell>
        </row>
        <row r="2901">
          <cell r="H2901" t="str">
            <v>ŽČ</v>
          </cell>
          <cell r="O2901" t="str">
            <v>ŽČ</v>
          </cell>
        </row>
        <row r="2902">
          <cell r="H2902" t="str">
            <v>ŽČ</v>
          </cell>
          <cell r="O2902" t="str">
            <v>ŽČ</v>
          </cell>
        </row>
        <row r="2905">
          <cell r="A2905" t="e">
            <v>#N/A</v>
          </cell>
          <cell r="E2905" t="str">
            <v xml:space="preserve">zápas č. </v>
          </cell>
          <cell r="F2905" t="str">
            <v/>
          </cell>
          <cell r="H2905" t="str">
            <v>Servis</v>
          </cell>
          <cell r="V2905" t="str">
            <v>pomer</v>
          </cell>
          <cell r="Z2905" t="str">
            <v/>
          </cell>
          <cell r="AA2905" t="str">
            <v/>
          </cell>
        </row>
        <row r="2906">
          <cell r="G2906" t="str">
            <v>Time out</v>
          </cell>
          <cell r="H2906" t="str">
            <v>Príjem</v>
          </cell>
          <cell r="N2906">
            <v>1</v>
          </cell>
          <cell r="O2906">
            <v>2</v>
          </cell>
          <cell r="P2906">
            <v>3</v>
          </cell>
          <cell r="Q2906">
            <v>4</v>
          </cell>
          <cell r="R2906">
            <v>5</v>
          </cell>
          <cell r="S2906">
            <v>6</v>
          </cell>
          <cell r="T2906">
            <v>7</v>
          </cell>
          <cell r="V2906" t="str">
            <v>setov</v>
          </cell>
        </row>
        <row r="2907">
          <cell r="A2907" t="e">
            <v>#N/A</v>
          </cell>
          <cell r="E2907" t="str">
            <v>Stôl:</v>
          </cell>
          <cell r="F2907" t="e">
            <v>#N/A</v>
          </cell>
          <cell r="I2907" t="e">
            <v>#N/A</v>
          </cell>
          <cell r="V2907" t="str">
            <v/>
          </cell>
        </row>
        <row r="2909">
          <cell r="E2909" t="str">
            <v>Dátum:</v>
          </cell>
          <cell r="F2909">
            <v>43211</v>
          </cell>
        </row>
        <row r="2910">
          <cell r="A2910" t="e">
            <v>#N/A</v>
          </cell>
          <cell r="E2910" t="str">
            <v>Čas:</v>
          </cell>
          <cell r="I2910" t="e">
            <v>#N/A</v>
          </cell>
          <cell r="V2910" t="str">
            <v/>
          </cell>
        </row>
        <row r="2912">
          <cell r="E2912" t="str">
            <v>Kategória :</v>
          </cell>
          <cell r="F2912" t="str">
            <v>MŽ</v>
          </cell>
        </row>
        <row r="2913">
          <cell r="I2913" t="str">
            <v>Rozhodca</v>
          </cell>
          <cell r="P2913" t="str">
            <v>Víťaz</v>
          </cell>
        </row>
        <row r="2914">
          <cell r="E2914" t="str">
            <v>Skupina :</v>
          </cell>
          <cell r="F2914" t="e">
            <v>#N/A</v>
          </cell>
          <cell r="I2914" t="e">
            <v>#N/A</v>
          </cell>
          <cell r="N2914" t="str">
            <v/>
          </cell>
        </row>
        <row r="2916">
          <cell r="E2916" t="str">
            <v>Zápas:</v>
          </cell>
          <cell r="F2916" t="e">
            <v>#N/A</v>
          </cell>
        </row>
        <row r="2917">
          <cell r="H2917" t="str">
            <v>Udelené karty - priestupok</v>
          </cell>
        </row>
        <row r="2919">
          <cell r="I2919" t="e">
            <v>#N/A</v>
          </cell>
          <cell r="P2919" t="e">
            <v>#N/A</v>
          </cell>
        </row>
        <row r="2920">
          <cell r="H2920" t="str">
            <v>Ž</v>
          </cell>
          <cell r="O2920" t="str">
            <v>Ž</v>
          </cell>
        </row>
        <row r="2921">
          <cell r="H2921" t="str">
            <v>ŽČ</v>
          </cell>
          <cell r="O2921" t="str">
            <v>ŽČ</v>
          </cell>
        </row>
        <row r="2922">
          <cell r="H2922" t="str">
            <v>ŽČ</v>
          </cell>
          <cell r="O2922" t="str">
            <v>ŽČ</v>
          </cell>
        </row>
        <row r="2925">
          <cell r="A2925" t="e">
            <v>#N/A</v>
          </cell>
          <cell r="E2925" t="str">
            <v xml:space="preserve">zápas č. </v>
          </cell>
          <cell r="F2925" t="str">
            <v/>
          </cell>
          <cell r="H2925" t="str">
            <v>Servis</v>
          </cell>
          <cell r="V2925" t="str">
            <v>pomer</v>
          </cell>
          <cell r="Z2925" t="str">
            <v/>
          </cell>
          <cell r="AA2925" t="str">
            <v/>
          </cell>
        </row>
        <row r="2926">
          <cell r="G2926" t="str">
            <v>Time out</v>
          </cell>
          <cell r="H2926" t="str">
            <v>Príjem</v>
          </cell>
          <cell r="N2926">
            <v>1</v>
          </cell>
          <cell r="O2926">
            <v>2</v>
          </cell>
          <cell r="P2926">
            <v>3</v>
          </cell>
          <cell r="Q2926">
            <v>4</v>
          </cell>
          <cell r="R2926">
            <v>5</v>
          </cell>
          <cell r="S2926">
            <v>6</v>
          </cell>
          <cell r="T2926">
            <v>7</v>
          </cell>
          <cell r="V2926" t="str">
            <v>setov</v>
          </cell>
        </row>
        <row r="2927">
          <cell r="A2927" t="e">
            <v>#N/A</v>
          </cell>
          <cell r="E2927" t="str">
            <v>Stôl:</v>
          </cell>
          <cell r="F2927" t="e">
            <v>#N/A</v>
          </cell>
          <cell r="I2927" t="e">
            <v>#N/A</v>
          </cell>
          <cell r="V2927" t="str">
            <v/>
          </cell>
        </row>
        <row r="2929">
          <cell r="E2929" t="str">
            <v>Dátum:</v>
          </cell>
          <cell r="F2929">
            <v>43211</v>
          </cell>
        </row>
        <row r="2930">
          <cell r="A2930" t="e">
            <v>#N/A</v>
          </cell>
          <cell r="E2930" t="str">
            <v>Čas:</v>
          </cell>
          <cell r="I2930" t="e">
            <v>#N/A</v>
          </cell>
          <cell r="V2930" t="str">
            <v/>
          </cell>
        </row>
        <row r="2932">
          <cell r="E2932" t="str">
            <v>Kategória :</v>
          </cell>
          <cell r="F2932" t="str">
            <v>MŽ</v>
          </cell>
        </row>
        <row r="2933">
          <cell r="I2933" t="str">
            <v>Rozhodca</v>
          </cell>
          <cell r="P2933" t="str">
            <v>Víťaz</v>
          </cell>
        </row>
        <row r="2934">
          <cell r="E2934" t="str">
            <v>Skupina :</v>
          </cell>
          <cell r="F2934" t="e">
            <v>#N/A</v>
          </cell>
          <cell r="I2934" t="e">
            <v>#N/A</v>
          </cell>
          <cell r="N2934" t="str">
            <v/>
          </cell>
        </row>
        <row r="2936">
          <cell r="E2936" t="str">
            <v>Zápas:</v>
          </cell>
          <cell r="F2936" t="e">
            <v>#N/A</v>
          </cell>
        </row>
        <row r="2937">
          <cell r="H2937" t="str">
            <v>Udelené karty - priestupok</v>
          </cell>
        </row>
        <row r="2939">
          <cell r="I2939" t="e">
            <v>#N/A</v>
          </cell>
          <cell r="P2939" t="e">
            <v>#N/A</v>
          </cell>
        </row>
        <row r="2940">
          <cell r="H2940" t="str">
            <v>Ž</v>
          </cell>
          <cell r="O2940" t="str">
            <v>Ž</v>
          </cell>
        </row>
        <row r="2941">
          <cell r="H2941" t="str">
            <v>ŽČ</v>
          </cell>
          <cell r="O2941" t="str">
            <v>ŽČ</v>
          </cell>
        </row>
        <row r="2942">
          <cell r="H2942" t="str">
            <v>ŽČ</v>
          </cell>
          <cell r="O2942" t="str">
            <v>ŽČ</v>
          </cell>
        </row>
        <row r="2945">
          <cell r="A2945" t="e">
            <v>#N/A</v>
          </cell>
          <cell r="E2945" t="str">
            <v xml:space="preserve">zápas č. </v>
          </cell>
          <cell r="F2945" t="str">
            <v/>
          </cell>
          <cell r="H2945" t="str">
            <v>Servis</v>
          </cell>
          <cell r="V2945" t="str">
            <v>pomer</v>
          </cell>
          <cell r="Z2945" t="str">
            <v/>
          </cell>
          <cell r="AA2945" t="str">
            <v/>
          </cell>
        </row>
        <row r="2946">
          <cell r="G2946" t="str">
            <v>Time out</v>
          </cell>
          <cell r="H2946" t="str">
            <v>Príjem</v>
          </cell>
          <cell r="N2946">
            <v>1</v>
          </cell>
          <cell r="O2946">
            <v>2</v>
          </cell>
          <cell r="P2946">
            <v>3</v>
          </cell>
          <cell r="Q2946">
            <v>4</v>
          </cell>
          <cell r="R2946">
            <v>5</v>
          </cell>
          <cell r="S2946">
            <v>6</v>
          </cell>
          <cell r="T2946">
            <v>7</v>
          </cell>
          <cell r="V2946" t="str">
            <v>setov</v>
          </cell>
        </row>
        <row r="2947">
          <cell r="A2947" t="e">
            <v>#N/A</v>
          </cell>
          <cell r="E2947" t="str">
            <v>Stôl:</v>
          </cell>
          <cell r="F2947" t="e">
            <v>#N/A</v>
          </cell>
          <cell r="I2947" t="e">
            <v>#N/A</v>
          </cell>
          <cell r="V2947" t="str">
            <v/>
          </cell>
        </row>
        <row r="2949">
          <cell r="E2949" t="str">
            <v>Dátum:</v>
          </cell>
          <cell r="F2949">
            <v>43211</v>
          </cell>
        </row>
        <row r="2950">
          <cell r="A2950" t="e">
            <v>#N/A</v>
          </cell>
          <cell r="E2950" t="str">
            <v>Čas:</v>
          </cell>
          <cell r="I2950" t="e">
            <v>#N/A</v>
          </cell>
          <cell r="V2950" t="str">
            <v/>
          </cell>
        </row>
        <row r="2952">
          <cell r="E2952" t="str">
            <v>Kategória :</v>
          </cell>
          <cell r="F2952" t="str">
            <v>MŽ</v>
          </cell>
        </row>
        <row r="2953">
          <cell r="I2953" t="str">
            <v>Rozhodca</v>
          </cell>
          <cell r="P2953" t="str">
            <v>Víťaz</v>
          </cell>
        </row>
        <row r="2954">
          <cell r="E2954" t="str">
            <v>Skupina :</v>
          </cell>
          <cell r="F2954" t="e">
            <v>#N/A</v>
          </cell>
          <cell r="I2954" t="e">
            <v>#N/A</v>
          </cell>
          <cell r="N2954" t="str">
            <v/>
          </cell>
        </row>
        <row r="2956">
          <cell r="E2956" t="str">
            <v>Zápas:</v>
          </cell>
          <cell r="F2956" t="e">
            <v>#N/A</v>
          </cell>
        </row>
        <row r="2957">
          <cell r="H2957" t="str">
            <v>Udelené karty - priestupok</v>
          </cell>
        </row>
        <row r="2959">
          <cell r="I2959" t="e">
            <v>#N/A</v>
          </cell>
          <cell r="P2959" t="e">
            <v>#N/A</v>
          </cell>
        </row>
        <row r="2960">
          <cell r="H2960" t="str">
            <v>Ž</v>
          </cell>
          <cell r="O2960" t="str">
            <v>Ž</v>
          </cell>
        </row>
        <row r="2961">
          <cell r="H2961" t="str">
            <v>ŽČ</v>
          </cell>
          <cell r="O2961" t="str">
            <v>ŽČ</v>
          </cell>
        </row>
        <row r="2962">
          <cell r="H2962" t="str">
            <v>ŽČ</v>
          </cell>
          <cell r="O2962" t="str">
            <v>ŽČ</v>
          </cell>
        </row>
        <row r="2965">
          <cell r="A2965" t="e">
            <v>#N/A</v>
          </cell>
          <cell r="E2965" t="str">
            <v xml:space="preserve">zápas č. </v>
          </cell>
          <cell r="F2965" t="str">
            <v/>
          </cell>
          <cell r="H2965" t="str">
            <v>Servis</v>
          </cell>
          <cell r="V2965" t="str">
            <v>pomer</v>
          </cell>
          <cell r="Z2965" t="str">
            <v/>
          </cell>
          <cell r="AA2965" t="str">
            <v/>
          </cell>
        </row>
        <row r="2966">
          <cell r="G2966" t="str">
            <v>Time out</v>
          </cell>
          <cell r="H2966" t="str">
            <v>Príjem</v>
          </cell>
          <cell r="N2966">
            <v>1</v>
          </cell>
          <cell r="O2966">
            <v>2</v>
          </cell>
          <cell r="P2966">
            <v>3</v>
          </cell>
          <cell r="Q2966">
            <v>4</v>
          </cell>
          <cell r="R2966">
            <v>5</v>
          </cell>
          <cell r="S2966">
            <v>6</v>
          </cell>
          <cell r="T2966">
            <v>7</v>
          </cell>
          <cell r="V2966" t="str">
            <v>setov</v>
          </cell>
        </row>
        <row r="2967">
          <cell r="A2967" t="e">
            <v>#N/A</v>
          </cell>
          <cell r="E2967" t="str">
            <v>Stôl:</v>
          </cell>
          <cell r="F2967" t="e">
            <v>#N/A</v>
          </cell>
          <cell r="I2967" t="e">
            <v>#N/A</v>
          </cell>
          <cell r="V2967" t="str">
            <v/>
          </cell>
        </row>
        <row r="2969">
          <cell r="E2969" t="str">
            <v>Dátum:</v>
          </cell>
          <cell r="F2969">
            <v>43211</v>
          </cell>
        </row>
        <row r="2970">
          <cell r="A2970" t="e">
            <v>#N/A</v>
          </cell>
          <cell r="E2970" t="str">
            <v>Čas:</v>
          </cell>
          <cell r="I2970" t="e">
            <v>#N/A</v>
          </cell>
          <cell r="V2970" t="str">
            <v/>
          </cell>
        </row>
        <row r="2972">
          <cell r="E2972" t="str">
            <v>Kategória :</v>
          </cell>
          <cell r="F2972" t="str">
            <v>MŽ</v>
          </cell>
        </row>
        <row r="2973">
          <cell r="I2973" t="str">
            <v>Rozhodca</v>
          </cell>
          <cell r="P2973" t="str">
            <v>Víťaz</v>
          </cell>
        </row>
        <row r="2974">
          <cell r="E2974" t="str">
            <v>Skupina :</v>
          </cell>
          <cell r="F2974" t="e">
            <v>#N/A</v>
          </cell>
          <cell r="I2974" t="e">
            <v>#N/A</v>
          </cell>
          <cell r="N2974" t="str">
            <v/>
          </cell>
        </row>
        <row r="2976">
          <cell r="E2976" t="str">
            <v>Zápas:</v>
          </cell>
          <cell r="F2976" t="e">
            <v>#N/A</v>
          </cell>
        </row>
        <row r="2977">
          <cell r="H2977" t="str">
            <v>Udelené karty - priestupok</v>
          </cell>
        </row>
        <row r="2979">
          <cell r="I2979" t="e">
            <v>#N/A</v>
          </cell>
          <cell r="P2979" t="e">
            <v>#N/A</v>
          </cell>
        </row>
        <row r="2980">
          <cell r="H2980" t="str">
            <v>Ž</v>
          </cell>
          <cell r="O2980" t="str">
            <v>Ž</v>
          </cell>
        </row>
        <row r="2981">
          <cell r="H2981" t="str">
            <v>ŽČ</v>
          </cell>
          <cell r="O2981" t="str">
            <v>ŽČ</v>
          </cell>
        </row>
        <row r="2982">
          <cell r="H2982" t="str">
            <v>ŽČ</v>
          </cell>
          <cell r="O2982" t="str">
            <v>ŽČ</v>
          </cell>
        </row>
        <row r="2985">
          <cell r="A2985" t="e">
            <v>#N/A</v>
          </cell>
          <cell r="E2985" t="str">
            <v xml:space="preserve">zápas č. </v>
          </cell>
          <cell r="F2985" t="str">
            <v/>
          </cell>
          <cell r="H2985" t="str">
            <v>Servis</v>
          </cell>
          <cell r="V2985" t="str">
            <v>pomer</v>
          </cell>
          <cell r="Z2985" t="str">
            <v/>
          </cell>
          <cell r="AA2985" t="str">
            <v/>
          </cell>
        </row>
        <row r="2986">
          <cell r="G2986" t="str">
            <v>Time out</v>
          </cell>
          <cell r="H2986" t="str">
            <v>Príjem</v>
          </cell>
          <cell r="N2986">
            <v>1</v>
          </cell>
          <cell r="O2986">
            <v>2</v>
          </cell>
          <cell r="P2986">
            <v>3</v>
          </cell>
          <cell r="Q2986">
            <v>4</v>
          </cell>
          <cell r="R2986">
            <v>5</v>
          </cell>
          <cell r="S2986">
            <v>6</v>
          </cell>
          <cell r="T2986">
            <v>7</v>
          </cell>
          <cell r="V2986" t="str">
            <v>setov</v>
          </cell>
        </row>
        <row r="2987">
          <cell r="A2987" t="e">
            <v>#N/A</v>
          </cell>
          <cell r="E2987" t="str">
            <v>Stôl:</v>
          </cell>
          <cell r="F2987" t="e">
            <v>#N/A</v>
          </cell>
          <cell r="I2987" t="e">
            <v>#N/A</v>
          </cell>
          <cell r="V2987" t="str">
            <v/>
          </cell>
        </row>
        <row r="2989">
          <cell r="E2989" t="str">
            <v>Dátum:</v>
          </cell>
          <cell r="F2989">
            <v>43211</v>
          </cell>
        </row>
        <row r="2990">
          <cell r="A2990" t="e">
            <v>#N/A</v>
          </cell>
          <cell r="E2990" t="str">
            <v>Čas:</v>
          </cell>
          <cell r="I2990" t="e">
            <v>#N/A</v>
          </cell>
          <cell r="V2990" t="str">
            <v/>
          </cell>
        </row>
        <row r="2992">
          <cell r="E2992" t="str">
            <v>Kategória :</v>
          </cell>
          <cell r="F2992" t="str">
            <v>MŽ</v>
          </cell>
        </row>
        <row r="2993">
          <cell r="I2993" t="str">
            <v>Rozhodca</v>
          </cell>
          <cell r="P2993" t="str">
            <v>Víťaz</v>
          </cell>
        </row>
        <row r="2994">
          <cell r="E2994" t="str">
            <v>Skupina :</v>
          </cell>
          <cell r="F2994" t="e">
            <v>#N/A</v>
          </cell>
          <cell r="I2994" t="e">
            <v>#N/A</v>
          </cell>
          <cell r="N2994" t="str">
            <v/>
          </cell>
        </row>
        <row r="2996">
          <cell r="E2996" t="str">
            <v>Zápas:</v>
          </cell>
          <cell r="F2996" t="e">
            <v>#N/A</v>
          </cell>
        </row>
        <row r="2997">
          <cell r="H2997" t="str">
            <v>Udelené karty - priestupok</v>
          </cell>
        </row>
        <row r="2999">
          <cell r="I2999" t="e">
            <v>#N/A</v>
          </cell>
          <cell r="P2999" t="e">
            <v>#N/A</v>
          </cell>
        </row>
        <row r="3000">
          <cell r="H3000" t="str">
            <v>Ž</v>
          </cell>
          <cell r="O3000" t="str">
            <v>Ž</v>
          </cell>
        </row>
        <row r="3001">
          <cell r="H3001" t="str">
            <v>ŽČ</v>
          </cell>
          <cell r="O3001" t="str">
            <v>ŽČ</v>
          </cell>
        </row>
        <row r="3002">
          <cell r="H3002" t="str">
            <v>ŽČ</v>
          </cell>
          <cell r="O3002" t="str">
            <v>ŽČ</v>
          </cell>
        </row>
        <row r="3005">
          <cell r="A3005" t="e">
            <v>#N/A</v>
          </cell>
          <cell r="E3005" t="str">
            <v xml:space="preserve">zápas č. </v>
          </cell>
          <cell r="F3005" t="str">
            <v/>
          </cell>
          <cell r="H3005" t="str">
            <v>Servis</v>
          </cell>
          <cell r="V3005" t="str">
            <v>pomer</v>
          </cell>
          <cell r="Z3005" t="str">
            <v/>
          </cell>
          <cell r="AA3005" t="str">
            <v/>
          </cell>
        </row>
        <row r="3006">
          <cell r="G3006" t="str">
            <v>Time out</v>
          </cell>
          <cell r="H3006" t="str">
            <v>Príjem</v>
          </cell>
          <cell r="N3006">
            <v>1</v>
          </cell>
          <cell r="O3006">
            <v>2</v>
          </cell>
          <cell r="P3006">
            <v>3</v>
          </cell>
          <cell r="Q3006">
            <v>4</v>
          </cell>
          <cell r="R3006">
            <v>5</v>
          </cell>
          <cell r="S3006">
            <v>6</v>
          </cell>
          <cell r="T3006">
            <v>7</v>
          </cell>
          <cell r="V3006" t="str">
            <v>setov</v>
          </cell>
        </row>
        <row r="3007">
          <cell r="A3007" t="e">
            <v>#N/A</v>
          </cell>
          <cell r="E3007" t="str">
            <v>Stôl:</v>
          </cell>
          <cell r="F3007" t="e">
            <v>#N/A</v>
          </cell>
          <cell r="I3007" t="e">
            <v>#N/A</v>
          </cell>
          <cell r="V3007" t="str">
            <v/>
          </cell>
        </row>
        <row r="3009">
          <cell r="E3009" t="str">
            <v>Dátum:</v>
          </cell>
          <cell r="F3009">
            <v>43211</v>
          </cell>
        </row>
        <row r="3010">
          <cell r="A3010" t="e">
            <v>#N/A</v>
          </cell>
          <cell r="E3010" t="str">
            <v>Čas:</v>
          </cell>
          <cell r="I3010" t="e">
            <v>#N/A</v>
          </cell>
          <cell r="V3010" t="str">
            <v/>
          </cell>
        </row>
        <row r="3012">
          <cell r="E3012" t="str">
            <v>Kategória :</v>
          </cell>
          <cell r="F3012" t="str">
            <v>MŽ</v>
          </cell>
        </row>
        <row r="3013">
          <cell r="I3013" t="str">
            <v>Rozhodca</v>
          </cell>
          <cell r="P3013" t="str">
            <v>Víťaz</v>
          </cell>
        </row>
        <row r="3014">
          <cell r="E3014" t="str">
            <v>Skupina :</v>
          </cell>
          <cell r="F3014" t="e">
            <v>#N/A</v>
          </cell>
          <cell r="I3014" t="e">
            <v>#N/A</v>
          </cell>
          <cell r="N3014" t="str">
            <v/>
          </cell>
        </row>
        <row r="3016">
          <cell r="E3016" t="str">
            <v>Zápas:</v>
          </cell>
          <cell r="F3016" t="e">
            <v>#N/A</v>
          </cell>
        </row>
        <row r="3017">
          <cell r="H3017" t="str">
            <v>Udelené karty - priestupok</v>
          </cell>
        </row>
        <row r="3019">
          <cell r="I3019" t="e">
            <v>#N/A</v>
          </cell>
          <cell r="P3019" t="e">
            <v>#N/A</v>
          </cell>
        </row>
        <row r="3020">
          <cell r="H3020" t="str">
            <v>Ž</v>
          </cell>
          <cell r="O3020" t="str">
            <v>Ž</v>
          </cell>
        </row>
        <row r="3021">
          <cell r="H3021" t="str">
            <v>ŽČ</v>
          </cell>
          <cell r="O3021" t="str">
            <v>ŽČ</v>
          </cell>
        </row>
        <row r="3022">
          <cell r="H3022" t="str">
            <v>ŽČ</v>
          </cell>
          <cell r="O3022" t="str">
            <v>ŽČ</v>
          </cell>
        </row>
        <row r="3025">
          <cell r="A3025" t="e">
            <v>#N/A</v>
          </cell>
          <cell r="E3025" t="str">
            <v xml:space="preserve">zápas č. </v>
          </cell>
          <cell r="F3025" t="str">
            <v/>
          </cell>
          <cell r="H3025" t="str">
            <v>Servis</v>
          </cell>
          <cell r="V3025" t="str">
            <v>pomer</v>
          </cell>
          <cell r="Z3025" t="str">
            <v/>
          </cell>
          <cell r="AA3025" t="str">
            <v/>
          </cell>
        </row>
        <row r="3026">
          <cell r="G3026" t="str">
            <v>Time out</v>
          </cell>
          <cell r="H3026" t="str">
            <v>Príjem</v>
          </cell>
          <cell r="N3026">
            <v>1</v>
          </cell>
          <cell r="O3026">
            <v>2</v>
          </cell>
          <cell r="P3026">
            <v>3</v>
          </cell>
          <cell r="Q3026">
            <v>4</v>
          </cell>
          <cell r="R3026">
            <v>5</v>
          </cell>
          <cell r="S3026">
            <v>6</v>
          </cell>
          <cell r="T3026">
            <v>7</v>
          </cell>
          <cell r="V3026" t="str">
            <v>setov</v>
          </cell>
        </row>
        <row r="3027">
          <cell r="A3027" t="e">
            <v>#N/A</v>
          </cell>
          <cell r="E3027" t="str">
            <v>Stôl:</v>
          </cell>
          <cell r="F3027" t="e">
            <v>#N/A</v>
          </cell>
          <cell r="I3027" t="e">
            <v>#N/A</v>
          </cell>
          <cell r="V3027" t="str">
            <v/>
          </cell>
        </row>
        <row r="3029">
          <cell r="E3029" t="str">
            <v>Dátum:</v>
          </cell>
          <cell r="F3029">
            <v>43211</v>
          </cell>
        </row>
        <row r="3030">
          <cell r="A3030" t="e">
            <v>#N/A</v>
          </cell>
          <cell r="E3030" t="str">
            <v>Čas:</v>
          </cell>
          <cell r="I3030" t="e">
            <v>#N/A</v>
          </cell>
          <cell r="V3030" t="str">
            <v/>
          </cell>
        </row>
        <row r="3032">
          <cell r="E3032" t="str">
            <v>Kategória :</v>
          </cell>
          <cell r="F3032" t="str">
            <v>MŽ</v>
          </cell>
        </row>
        <row r="3033">
          <cell r="I3033" t="str">
            <v>Rozhodca</v>
          </cell>
          <cell r="P3033" t="str">
            <v>Víťaz</v>
          </cell>
        </row>
        <row r="3034">
          <cell r="E3034" t="str">
            <v>Skupina :</v>
          </cell>
          <cell r="F3034" t="e">
            <v>#N/A</v>
          </cell>
          <cell r="I3034" t="e">
            <v>#N/A</v>
          </cell>
          <cell r="N3034" t="str">
            <v/>
          </cell>
        </row>
        <row r="3036">
          <cell r="E3036" t="str">
            <v>Zápas:</v>
          </cell>
          <cell r="F3036" t="e">
            <v>#N/A</v>
          </cell>
        </row>
        <row r="3037">
          <cell r="H3037" t="str">
            <v>Udelené karty - priestupok</v>
          </cell>
        </row>
        <row r="3039">
          <cell r="I3039" t="e">
            <v>#N/A</v>
          </cell>
          <cell r="P3039" t="e">
            <v>#N/A</v>
          </cell>
        </row>
        <row r="3040">
          <cell r="H3040" t="str">
            <v>Ž</v>
          </cell>
          <cell r="O3040" t="str">
            <v>Ž</v>
          </cell>
        </row>
        <row r="3041">
          <cell r="H3041" t="str">
            <v>ŽČ</v>
          </cell>
          <cell r="O3041" t="str">
            <v>ŽČ</v>
          </cell>
        </row>
        <row r="3042">
          <cell r="H3042" t="str">
            <v>ŽČ</v>
          </cell>
          <cell r="O3042" t="str">
            <v>ŽČ</v>
          </cell>
        </row>
        <row r="3045">
          <cell r="A3045" t="e">
            <v>#N/A</v>
          </cell>
          <cell r="E3045" t="str">
            <v xml:space="preserve">zápas č. </v>
          </cell>
          <cell r="F3045" t="str">
            <v/>
          </cell>
          <cell r="H3045" t="str">
            <v>Servis</v>
          </cell>
          <cell r="V3045" t="str">
            <v>pomer</v>
          </cell>
          <cell r="Z3045" t="str">
            <v/>
          </cell>
          <cell r="AA3045" t="str">
            <v/>
          </cell>
        </row>
        <row r="3046">
          <cell r="G3046" t="str">
            <v>Time out</v>
          </cell>
          <cell r="H3046" t="str">
            <v>Príjem</v>
          </cell>
          <cell r="N3046">
            <v>1</v>
          </cell>
          <cell r="O3046">
            <v>2</v>
          </cell>
          <cell r="P3046">
            <v>3</v>
          </cell>
          <cell r="Q3046">
            <v>4</v>
          </cell>
          <cell r="R3046">
            <v>5</v>
          </cell>
          <cell r="S3046">
            <v>6</v>
          </cell>
          <cell r="T3046">
            <v>7</v>
          </cell>
          <cell r="V3046" t="str">
            <v>setov</v>
          </cell>
        </row>
        <row r="3047">
          <cell r="A3047" t="e">
            <v>#N/A</v>
          </cell>
          <cell r="E3047" t="str">
            <v>Stôl:</v>
          </cell>
          <cell r="F3047" t="e">
            <v>#N/A</v>
          </cell>
          <cell r="I3047" t="e">
            <v>#N/A</v>
          </cell>
          <cell r="V3047" t="str">
            <v/>
          </cell>
        </row>
        <row r="3049">
          <cell r="E3049" t="str">
            <v>Dátum:</v>
          </cell>
          <cell r="F3049">
            <v>43211</v>
          </cell>
        </row>
        <row r="3050">
          <cell r="A3050" t="e">
            <v>#N/A</v>
          </cell>
          <cell r="E3050" t="str">
            <v>Čas:</v>
          </cell>
          <cell r="I3050" t="e">
            <v>#N/A</v>
          </cell>
          <cell r="V3050" t="str">
            <v/>
          </cell>
        </row>
        <row r="3052">
          <cell r="E3052" t="str">
            <v>Kategória :</v>
          </cell>
          <cell r="F3052" t="str">
            <v>MŽ</v>
          </cell>
        </row>
        <row r="3053">
          <cell r="I3053" t="str">
            <v>Rozhodca</v>
          </cell>
          <cell r="P3053" t="str">
            <v>Víťaz</v>
          </cell>
        </row>
        <row r="3054">
          <cell r="E3054" t="str">
            <v>Skupina :</v>
          </cell>
          <cell r="F3054" t="e">
            <v>#N/A</v>
          </cell>
          <cell r="I3054" t="e">
            <v>#N/A</v>
          </cell>
          <cell r="N3054" t="str">
            <v/>
          </cell>
        </row>
        <row r="3056">
          <cell r="E3056" t="str">
            <v>Zápas:</v>
          </cell>
          <cell r="F3056" t="e">
            <v>#N/A</v>
          </cell>
        </row>
        <row r="3057">
          <cell r="H3057" t="str">
            <v>Udelené karty - priestupok</v>
          </cell>
        </row>
        <row r="3059">
          <cell r="I3059" t="e">
            <v>#N/A</v>
          </cell>
          <cell r="P3059" t="e">
            <v>#N/A</v>
          </cell>
        </row>
        <row r="3060">
          <cell r="H3060" t="str">
            <v>Ž</v>
          </cell>
          <cell r="O3060" t="str">
            <v>Ž</v>
          </cell>
        </row>
        <row r="3061">
          <cell r="H3061" t="str">
            <v>ŽČ</v>
          </cell>
          <cell r="O3061" t="str">
            <v>ŽČ</v>
          </cell>
        </row>
        <row r="3062">
          <cell r="H3062" t="str">
            <v>ŽČ</v>
          </cell>
          <cell r="O3062" t="str">
            <v>ŽČ</v>
          </cell>
        </row>
        <row r="3065">
          <cell r="A3065" t="e">
            <v>#N/A</v>
          </cell>
          <cell r="E3065" t="str">
            <v xml:space="preserve">zápas č. </v>
          </cell>
          <cell r="F3065" t="str">
            <v/>
          </cell>
          <cell r="H3065" t="str">
            <v>Servis</v>
          </cell>
          <cell r="V3065" t="str">
            <v>pomer</v>
          </cell>
          <cell r="Z3065" t="str">
            <v/>
          </cell>
          <cell r="AA3065" t="str">
            <v/>
          </cell>
        </row>
        <row r="3066">
          <cell r="G3066" t="str">
            <v>Time out</v>
          </cell>
          <cell r="H3066" t="str">
            <v>Príjem</v>
          </cell>
          <cell r="N3066">
            <v>1</v>
          </cell>
          <cell r="O3066">
            <v>2</v>
          </cell>
          <cell r="P3066">
            <v>3</v>
          </cell>
          <cell r="Q3066">
            <v>4</v>
          </cell>
          <cell r="R3066">
            <v>5</v>
          </cell>
          <cell r="S3066">
            <v>6</v>
          </cell>
          <cell r="T3066">
            <v>7</v>
          </cell>
          <cell r="V3066" t="str">
            <v>setov</v>
          </cell>
        </row>
        <row r="3067">
          <cell r="A3067" t="e">
            <v>#N/A</v>
          </cell>
          <cell r="E3067" t="str">
            <v>Stôl:</v>
          </cell>
          <cell r="F3067" t="e">
            <v>#N/A</v>
          </cell>
          <cell r="I3067" t="e">
            <v>#N/A</v>
          </cell>
          <cell r="V3067" t="str">
            <v/>
          </cell>
        </row>
        <row r="3069">
          <cell r="E3069" t="str">
            <v>Dátum:</v>
          </cell>
          <cell r="F3069">
            <v>43211</v>
          </cell>
        </row>
        <row r="3070">
          <cell r="A3070" t="e">
            <v>#N/A</v>
          </cell>
          <cell r="E3070" t="str">
            <v>Čas:</v>
          </cell>
          <cell r="I3070" t="e">
            <v>#N/A</v>
          </cell>
          <cell r="V3070" t="str">
            <v/>
          </cell>
        </row>
        <row r="3072">
          <cell r="E3072" t="str">
            <v>Kategória :</v>
          </cell>
          <cell r="F3072" t="str">
            <v>MŽ</v>
          </cell>
        </row>
        <row r="3073">
          <cell r="I3073" t="str">
            <v>Rozhodca</v>
          </cell>
          <cell r="P3073" t="str">
            <v>Víťaz</v>
          </cell>
        </row>
        <row r="3074">
          <cell r="E3074" t="str">
            <v>Skupina :</v>
          </cell>
          <cell r="F3074" t="e">
            <v>#N/A</v>
          </cell>
          <cell r="I3074" t="e">
            <v>#N/A</v>
          </cell>
          <cell r="N3074" t="str">
            <v/>
          </cell>
        </row>
        <row r="3076">
          <cell r="E3076" t="str">
            <v>Zápas:</v>
          </cell>
          <cell r="F3076" t="e">
            <v>#N/A</v>
          </cell>
        </row>
        <row r="3077">
          <cell r="H3077" t="str">
            <v>Udelené karty - priestupok</v>
          </cell>
        </row>
        <row r="3079">
          <cell r="I3079" t="e">
            <v>#N/A</v>
          </cell>
          <cell r="P3079" t="e">
            <v>#N/A</v>
          </cell>
        </row>
        <row r="3080">
          <cell r="H3080" t="str">
            <v>Ž</v>
          </cell>
          <cell r="O3080" t="str">
            <v>Ž</v>
          </cell>
        </row>
        <row r="3081">
          <cell r="H3081" t="str">
            <v>ŽČ</v>
          </cell>
          <cell r="O3081" t="str">
            <v>ŽČ</v>
          </cell>
        </row>
        <row r="3082">
          <cell r="H3082" t="str">
            <v>ŽČ</v>
          </cell>
          <cell r="O3082" t="str">
            <v>ŽČ</v>
          </cell>
        </row>
        <row r="3085">
          <cell r="A3085" t="e">
            <v>#N/A</v>
          </cell>
          <cell r="E3085" t="str">
            <v xml:space="preserve">zápas č. </v>
          </cell>
          <cell r="F3085" t="str">
            <v/>
          </cell>
          <cell r="H3085" t="str">
            <v>Servis</v>
          </cell>
          <cell r="V3085" t="str">
            <v>pomer</v>
          </cell>
          <cell r="Z3085" t="str">
            <v/>
          </cell>
          <cell r="AA3085" t="str">
            <v/>
          </cell>
        </row>
        <row r="3086">
          <cell r="G3086" t="str">
            <v>Time out</v>
          </cell>
          <cell r="H3086" t="str">
            <v>Príjem</v>
          </cell>
          <cell r="N3086">
            <v>1</v>
          </cell>
          <cell r="O3086">
            <v>2</v>
          </cell>
          <cell r="P3086">
            <v>3</v>
          </cell>
          <cell r="Q3086">
            <v>4</v>
          </cell>
          <cell r="R3086">
            <v>5</v>
          </cell>
          <cell r="S3086">
            <v>6</v>
          </cell>
          <cell r="T3086">
            <v>7</v>
          </cell>
          <cell r="V3086" t="str">
            <v>setov</v>
          </cell>
        </row>
        <row r="3087">
          <cell r="A3087" t="e">
            <v>#N/A</v>
          </cell>
          <cell r="E3087" t="str">
            <v>Stôl:</v>
          </cell>
          <cell r="F3087" t="e">
            <v>#N/A</v>
          </cell>
          <cell r="I3087" t="e">
            <v>#N/A</v>
          </cell>
          <cell r="V3087" t="str">
            <v/>
          </cell>
        </row>
        <row r="3089">
          <cell r="E3089" t="str">
            <v>Dátum:</v>
          </cell>
          <cell r="F3089">
            <v>43211</v>
          </cell>
        </row>
        <row r="3090">
          <cell r="A3090" t="e">
            <v>#N/A</v>
          </cell>
          <cell r="E3090" t="str">
            <v>Čas:</v>
          </cell>
          <cell r="I3090" t="e">
            <v>#N/A</v>
          </cell>
          <cell r="V3090" t="str">
            <v/>
          </cell>
        </row>
        <row r="3092">
          <cell r="E3092" t="str">
            <v>Kategória :</v>
          </cell>
          <cell r="F3092" t="str">
            <v>MŽ</v>
          </cell>
        </row>
        <row r="3093">
          <cell r="I3093" t="str">
            <v>Rozhodca</v>
          </cell>
          <cell r="P3093" t="str">
            <v>Víťaz</v>
          </cell>
        </row>
        <row r="3094">
          <cell r="E3094" t="str">
            <v>Skupina :</v>
          </cell>
          <cell r="F3094" t="e">
            <v>#N/A</v>
          </cell>
          <cell r="I3094" t="e">
            <v>#N/A</v>
          </cell>
          <cell r="N3094" t="str">
            <v/>
          </cell>
        </row>
        <row r="3096">
          <cell r="E3096" t="str">
            <v>Zápas:</v>
          </cell>
          <cell r="F3096" t="e">
            <v>#N/A</v>
          </cell>
        </row>
        <row r="3097">
          <cell r="H3097" t="str">
            <v>Udelené karty - priestupok</v>
          </cell>
        </row>
        <row r="3099">
          <cell r="I3099" t="e">
            <v>#N/A</v>
          </cell>
          <cell r="P3099" t="e">
            <v>#N/A</v>
          </cell>
        </row>
        <row r="3100">
          <cell r="H3100" t="str">
            <v>Ž</v>
          </cell>
          <cell r="O3100" t="str">
            <v>Ž</v>
          </cell>
        </row>
        <row r="3101">
          <cell r="H3101" t="str">
            <v>ŽČ</v>
          </cell>
          <cell r="O3101" t="str">
            <v>ŽČ</v>
          </cell>
        </row>
        <row r="3102">
          <cell r="H3102" t="str">
            <v>ŽČ</v>
          </cell>
          <cell r="O3102" t="str">
            <v>ŽČ</v>
          </cell>
        </row>
        <row r="3105">
          <cell r="A3105" t="e">
            <v>#N/A</v>
          </cell>
          <cell r="E3105" t="str">
            <v xml:space="preserve">zápas č. </v>
          </cell>
          <cell r="F3105" t="str">
            <v/>
          </cell>
          <cell r="H3105" t="str">
            <v>Servis</v>
          </cell>
          <cell r="V3105" t="str">
            <v>pomer</v>
          </cell>
          <cell r="Z3105" t="str">
            <v/>
          </cell>
          <cell r="AA3105" t="str">
            <v/>
          </cell>
        </row>
        <row r="3106">
          <cell r="G3106" t="str">
            <v>Time out</v>
          </cell>
          <cell r="H3106" t="str">
            <v>Príjem</v>
          </cell>
          <cell r="N3106">
            <v>1</v>
          </cell>
          <cell r="O3106">
            <v>2</v>
          </cell>
          <cell r="P3106">
            <v>3</v>
          </cell>
          <cell r="Q3106">
            <v>4</v>
          </cell>
          <cell r="R3106">
            <v>5</v>
          </cell>
          <cell r="S3106">
            <v>6</v>
          </cell>
          <cell r="T3106">
            <v>7</v>
          </cell>
          <cell r="V3106" t="str">
            <v>setov</v>
          </cell>
        </row>
        <row r="3107">
          <cell r="A3107" t="e">
            <v>#N/A</v>
          </cell>
          <cell r="E3107" t="str">
            <v>Stôl:</v>
          </cell>
          <cell r="F3107" t="e">
            <v>#N/A</v>
          </cell>
          <cell r="I3107" t="e">
            <v>#N/A</v>
          </cell>
          <cell r="V3107" t="str">
            <v/>
          </cell>
        </row>
        <row r="3109">
          <cell r="E3109" t="str">
            <v>Dátum:</v>
          </cell>
          <cell r="F3109">
            <v>43211</v>
          </cell>
        </row>
        <row r="3110">
          <cell r="A3110" t="e">
            <v>#N/A</v>
          </cell>
          <cell r="E3110" t="str">
            <v>Čas:</v>
          </cell>
          <cell r="I3110" t="e">
            <v>#N/A</v>
          </cell>
          <cell r="V3110" t="str">
            <v/>
          </cell>
        </row>
        <row r="3112">
          <cell r="E3112" t="str">
            <v>Kategória :</v>
          </cell>
          <cell r="F3112" t="str">
            <v>MŽ</v>
          </cell>
        </row>
        <row r="3113">
          <cell r="I3113" t="str">
            <v>Rozhodca</v>
          </cell>
          <cell r="P3113" t="str">
            <v>Víťaz</v>
          </cell>
        </row>
        <row r="3114">
          <cell r="E3114" t="str">
            <v>Skupina :</v>
          </cell>
          <cell r="F3114" t="e">
            <v>#N/A</v>
          </cell>
          <cell r="I3114" t="e">
            <v>#N/A</v>
          </cell>
          <cell r="N3114" t="str">
            <v/>
          </cell>
        </row>
        <row r="3116">
          <cell r="E3116" t="str">
            <v>Zápas:</v>
          </cell>
          <cell r="F3116" t="e">
            <v>#N/A</v>
          </cell>
        </row>
        <row r="3117">
          <cell r="H3117" t="str">
            <v>Udelené karty - priestupok</v>
          </cell>
        </row>
        <row r="3119">
          <cell r="I3119" t="e">
            <v>#N/A</v>
          </cell>
          <cell r="P3119" t="e">
            <v>#N/A</v>
          </cell>
        </row>
        <row r="3120">
          <cell r="H3120" t="str">
            <v>Ž</v>
          </cell>
          <cell r="O3120" t="str">
            <v>Ž</v>
          </cell>
        </row>
        <row r="3121">
          <cell r="H3121" t="str">
            <v>ŽČ</v>
          </cell>
          <cell r="O3121" t="str">
            <v>ŽČ</v>
          </cell>
        </row>
        <row r="3122">
          <cell r="H3122" t="str">
            <v>ŽČ</v>
          </cell>
          <cell r="O3122" t="str">
            <v>ŽČ</v>
          </cell>
        </row>
        <row r="3125">
          <cell r="A3125" t="e">
            <v>#N/A</v>
          </cell>
          <cell r="E3125" t="str">
            <v xml:space="preserve">zápas č. </v>
          </cell>
          <cell r="F3125" t="str">
            <v/>
          </cell>
          <cell r="H3125" t="str">
            <v>Servis</v>
          </cell>
          <cell r="V3125" t="str">
            <v>pomer</v>
          </cell>
          <cell r="Z3125" t="str">
            <v/>
          </cell>
          <cell r="AA3125" t="str">
            <v/>
          </cell>
        </row>
        <row r="3126">
          <cell r="G3126" t="str">
            <v>Time out</v>
          </cell>
          <cell r="H3126" t="str">
            <v>Príjem</v>
          </cell>
          <cell r="N3126">
            <v>1</v>
          </cell>
          <cell r="O3126">
            <v>2</v>
          </cell>
          <cell r="P3126">
            <v>3</v>
          </cell>
          <cell r="Q3126">
            <v>4</v>
          </cell>
          <cell r="R3126">
            <v>5</v>
          </cell>
          <cell r="S3126">
            <v>6</v>
          </cell>
          <cell r="T3126">
            <v>7</v>
          </cell>
          <cell r="V3126" t="str">
            <v>setov</v>
          </cell>
        </row>
        <row r="3127">
          <cell r="A3127" t="e">
            <v>#N/A</v>
          </cell>
          <cell r="E3127" t="str">
            <v>Stôl:</v>
          </cell>
          <cell r="F3127" t="e">
            <v>#N/A</v>
          </cell>
          <cell r="I3127" t="e">
            <v>#N/A</v>
          </cell>
          <cell r="V3127" t="str">
            <v/>
          </cell>
        </row>
        <row r="3129">
          <cell r="E3129" t="str">
            <v>Dátum:</v>
          </cell>
          <cell r="F3129">
            <v>43211</v>
          </cell>
        </row>
        <row r="3130">
          <cell r="A3130" t="e">
            <v>#N/A</v>
          </cell>
          <cell r="E3130" t="str">
            <v>Čas:</v>
          </cell>
          <cell r="I3130" t="e">
            <v>#N/A</v>
          </cell>
          <cell r="V3130" t="str">
            <v/>
          </cell>
        </row>
        <row r="3132">
          <cell r="E3132" t="str">
            <v>Kategória :</v>
          </cell>
          <cell r="F3132" t="str">
            <v>MŽ</v>
          </cell>
        </row>
        <row r="3133">
          <cell r="I3133" t="str">
            <v>Rozhodca</v>
          </cell>
          <cell r="P3133" t="str">
            <v>Víťaz</v>
          </cell>
        </row>
        <row r="3134">
          <cell r="E3134" t="str">
            <v>Skupina :</v>
          </cell>
          <cell r="F3134" t="e">
            <v>#N/A</v>
          </cell>
          <cell r="I3134" t="e">
            <v>#N/A</v>
          </cell>
          <cell r="N3134" t="str">
            <v/>
          </cell>
        </row>
        <row r="3136">
          <cell r="E3136" t="str">
            <v>Zápas:</v>
          </cell>
          <cell r="F3136" t="e">
            <v>#N/A</v>
          </cell>
        </row>
        <row r="3137">
          <cell r="H3137" t="str">
            <v>Udelené karty - priestupok</v>
          </cell>
        </row>
        <row r="3139">
          <cell r="I3139" t="e">
            <v>#N/A</v>
          </cell>
          <cell r="P3139" t="e">
            <v>#N/A</v>
          </cell>
        </row>
        <row r="3140">
          <cell r="H3140" t="str">
            <v>Ž</v>
          </cell>
          <cell r="O3140" t="str">
            <v>Ž</v>
          </cell>
        </row>
        <row r="3141">
          <cell r="H3141" t="str">
            <v>ŽČ</v>
          </cell>
          <cell r="O3141" t="str">
            <v>ŽČ</v>
          </cell>
        </row>
        <row r="3142">
          <cell r="H3142" t="str">
            <v>ŽČ</v>
          </cell>
          <cell r="O3142" t="str">
            <v>ŽČ</v>
          </cell>
        </row>
        <row r="3145">
          <cell r="A3145" t="e">
            <v>#N/A</v>
          </cell>
          <cell r="E3145" t="str">
            <v xml:space="preserve">zápas č. </v>
          </cell>
          <cell r="F3145" t="str">
            <v/>
          </cell>
          <cell r="H3145" t="str">
            <v>Servis</v>
          </cell>
          <cell r="V3145" t="str">
            <v>pomer</v>
          </cell>
          <cell r="Z3145" t="str">
            <v/>
          </cell>
          <cell r="AA3145" t="str">
            <v/>
          </cell>
        </row>
        <row r="3146">
          <cell r="G3146" t="str">
            <v>Time out</v>
          </cell>
          <cell r="H3146" t="str">
            <v>Príjem</v>
          </cell>
          <cell r="N3146">
            <v>1</v>
          </cell>
          <cell r="O3146">
            <v>2</v>
          </cell>
          <cell r="P3146">
            <v>3</v>
          </cell>
          <cell r="Q3146">
            <v>4</v>
          </cell>
          <cell r="R3146">
            <v>5</v>
          </cell>
          <cell r="S3146">
            <v>6</v>
          </cell>
          <cell r="T3146">
            <v>7</v>
          </cell>
          <cell r="V3146" t="str">
            <v>setov</v>
          </cell>
        </row>
        <row r="3147">
          <cell r="A3147" t="e">
            <v>#N/A</v>
          </cell>
          <cell r="E3147" t="str">
            <v>Stôl:</v>
          </cell>
          <cell r="F3147" t="e">
            <v>#N/A</v>
          </cell>
          <cell r="I3147" t="e">
            <v>#N/A</v>
          </cell>
          <cell r="V3147" t="str">
            <v/>
          </cell>
        </row>
        <row r="3149">
          <cell r="E3149" t="str">
            <v>Dátum:</v>
          </cell>
          <cell r="F3149">
            <v>43211</v>
          </cell>
        </row>
        <row r="3150">
          <cell r="A3150" t="e">
            <v>#N/A</v>
          </cell>
          <cell r="E3150" t="str">
            <v>Čas:</v>
          </cell>
          <cell r="I3150" t="e">
            <v>#N/A</v>
          </cell>
          <cell r="V3150" t="str">
            <v/>
          </cell>
        </row>
        <row r="3152">
          <cell r="E3152" t="str">
            <v>Kategória :</v>
          </cell>
          <cell r="F3152" t="str">
            <v>MŽ</v>
          </cell>
        </row>
        <row r="3153">
          <cell r="I3153" t="str">
            <v>Rozhodca</v>
          </cell>
          <cell r="P3153" t="str">
            <v>Víťaz</v>
          </cell>
        </row>
        <row r="3154">
          <cell r="E3154" t="str">
            <v>Skupina :</v>
          </cell>
          <cell r="F3154" t="e">
            <v>#N/A</v>
          </cell>
          <cell r="I3154" t="e">
            <v>#N/A</v>
          </cell>
          <cell r="N3154" t="str">
            <v/>
          </cell>
        </row>
        <row r="3156">
          <cell r="E3156" t="str">
            <v>Zápas:</v>
          </cell>
          <cell r="F3156" t="e">
            <v>#N/A</v>
          </cell>
        </row>
        <row r="3157">
          <cell r="H3157" t="str">
            <v>Udelené karty - priestupok</v>
          </cell>
        </row>
        <row r="3159">
          <cell r="I3159" t="e">
            <v>#N/A</v>
          </cell>
          <cell r="P3159" t="e">
            <v>#N/A</v>
          </cell>
        </row>
        <row r="3160">
          <cell r="H3160" t="str">
            <v>Ž</v>
          </cell>
          <cell r="O3160" t="str">
            <v>Ž</v>
          </cell>
        </row>
        <row r="3161">
          <cell r="H3161" t="str">
            <v>ŽČ</v>
          </cell>
          <cell r="O3161" t="str">
            <v>ŽČ</v>
          </cell>
        </row>
        <row r="3162">
          <cell r="H3162" t="str">
            <v>ŽČ</v>
          </cell>
          <cell r="O3162" t="str">
            <v>ŽČ</v>
          </cell>
        </row>
        <row r="3165">
          <cell r="A3165" t="e">
            <v>#N/A</v>
          </cell>
          <cell r="E3165" t="str">
            <v xml:space="preserve">zápas č. </v>
          </cell>
          <cell r="F3165" t="str">
            <v/>
          </cell>
          <cell r="H3165" t="str">
            <v>Servis</v>
          </cell>
          <cell r="V3165" t="str">
            <v>pomer</v>
          </cell>
          <cell r="Z3165" t="str">
            <v/>
          </cell>
          <cell r="AA3165" t="str">
            <v/>
          </cell>
        </row>
        <row r="3166">
          <cell r="G3166" t="str">
            <v>Time out</v>
          </cell>
          <cell r="H3166" t="str">
            <v>Príjem</v>
          </cell>
          <cell r="N3166">
            <v>1</v>
          </cell>
          <cell r="O3166">
            <v>2</v>
          </cell>
          <cell r="P3166">
            <v>3</v>
          </cell>
          <cell r="Q3166">
            <v>4</v>
          </cell>
          <cell r="R3166">
            <v>5</v>
          </cell>
          <cell r="S3166">
            <v>6</v>
          </cell>
          <cell r="T3166">
            <v>7</v>
          </cell>
          <cell r="V3166" t="str">
            <v>setov</v>
          </cell>
        </row>
        <row r="3167">
          <cell r="A3167" t="e">
            <v>#N/A</v>
          </cell>
          <cell r="E3167" t="str">
            <v>Stôl:</v>
          </cell>
          <cell r="F3167" t="e">
            <v>#N/A</v>
          </cell>
          <cell r="I3167" t="e">
            <v>#N/A</v>
          </cell>
          <cell r="V3167" t="str">
            <v/>
          </cell>
        </row>
        <row r="3169">
          <cell r="E3169" t="str">
            <v>Dátum:</v>
          </cell>
          <cell r="F3169">
            <v>43211</v>
          </cell>
        </row>
        <row r="3170">
          <cell r="A3170" t="e">
            <v>#N/A</v>
          </cell>
          <cell r="E3170" t="str">
            <v>Čas:</v>
          </cell>
          <cell r="I3170" t="e">
            <v>#N/A</v>
          </cell>
          <cell r="V3170" t="str">
            <v/>
          </cell>
        </row>
        <row r="3172">
          <cell r="E3172" t="str">
            <v>Kategória :</v>
          </cell>
          <cell r="F3172" t="str">
            <v>MŽ</v>
          </cell>
        </row>
        <row r="3173">
          <cell r="I3173" t="str">
            <v>Rozhodca</v>
          </cell>
          <cell r="P3173" t="str">
            <v>Víťaz</v>
          </cell>
        </row>
        <row r="3174">
          <cell r="E3174" t="str">
            <v>Skupina :</v>
          </cell>
          <cell r="F3174" t="e">
            <v>#N/A</v>
          </cell>
          <cell r="I3174" t="e">
            <v>#N/A</v>
          </cell>
          <cell r="N3174" t="str">
            <v/>
          </cell>
        </row>
        <row r="3176">
          <cell r="E3176" t="str">
            <v>Zápas:</v>
          </cell>
          <cell r="F3176" t="e">
            <v>#N/A</v>
          </cell>
        </row>
        <row r="3177">
          <cell r="H3177" t="str">
            <v>Udelené karty - priestupok</v>
          </cell>
        </row>
        <row r="3179">
          <cell r="I3179" t="e">
            <v>#N/A</v>
          </cell>
          <cell r="P3179" t="e">
            <v>#N/A</v>
          </cell>
        </row>
        <row r="3180">
          <cell r="H3180" t="str">
            <v>Ž</v>
          </cell>
          <cell r="O3180" t="str">
            <v>Ž</v>
          </cell>
        </row>
        <row r="3181">
          <cell r="H3181" t="str">
            <v>ŽČ</v>
          </cell>
          <cell r="O3181" t="str">
            <v>ŽČ</v>
          </cell>
        </row>
        <row r="3182">
          <cell r="H3182" t="str">
            <v>ŽČ</v>
          </cell>
          <cell r="O3182" t="str">
            <v>ŽČ</v>
          </cell>
        </row>
        <row r="3185">
          <cell r="A3185" t="e">
            <v>#N/A</v>
          </cell>
          <cell r="E3185" t="str">
            <v xml:space="preserve">zápas č. </v>
          </cell>
          <cell r="F3185" t="str">
            <v/>
          </cell>
          <cell r="H3185" t="str">
            <v>Servis</v>
          </cell>
          <cell r="V3185" t="str">
            <v>pomer</v>
          </cell>
          <cell r="Z3185" t="str">
            <v/>
          </cell>
          <cell r="AA3185" t="str">
            <v/>
          </cell>
        </row>
        <row r="3186">
          <cell r="G3186" t="str">
            <v>Time out</v>
          </cell>
          <cell r="H3186" t="str">
            <v>Príjem</v>
          </cell>
          <cell r="N3186">
            <v>1</v>
          </cell>
          <cell r="O3186">
            <v>2</v>
          </cell>
          <cell r="P3186">
            <v>3</v>
          </cell>
          <cell r="Q3186">
            <v>4</v>
          </cell>
          <cell r="R3186">
            <v>5</v>
          </cell>
          <cell r="S3186">
            <v>6</v>
          </cell>
          <cell r="T3186">
            <v>7</v>
          </cell>
          <cell r="V3186" t="str">
            <v>setov</v>
          </cell>
        </row>
        <row r="3187">
          <cell r="A3187" t="e">
            <v>#N/A</v>
          </cell>
          <cell r="E3187" t="str">
            <v>Stôl:</v>
          </cell>
          <cell r="F3187" t="e">
            <v>#N/A</v>
          </cell>
          <cell r="I3187" t="e">
            <v>#N/A</v>
          </cell>
          <cell r="V3187" t="str">
            <v/>
          </cell>
        </row>
        <row r="3189">
          <cell r="E3189" t="str">
            <v>Dátum:</v>
          </cell>
          <cell r="F3189">
            <v>43211</v>
          </cell>
        </row>
        <row r="3190">
          <cell r="A3190" t="e">
            <v>#N/A</v>
          </cell>
          <cell r="E3190" t="str">
            <v>Čas:</v>
          </cell>
          <cell r="I3190" t="e">
            <v>#N/A</v>
          </cell>
          <cell r="V3190" t="str">
            <v/>
          </cell>
        </row>
        <row r="3192">
          <cell r="E3192" t="str">
            <v>Kategória :</v>
          </cell>
          <cell r="F3192" t="str">
            <v>MŽ</v>
          </cell>
        </row>
        <row r="3193">
          <cell r="I3193" t="str">
            <v>Rozhodca</v>
          </cell>
          <cell r="P3193" t="str">
            <v>Víťaz</v>
          </cell>
        </row>
        <row r="3194">
          <cell r="E3194" t="str">
            <v>Skupina :</v>
          </cell>
          <cell r="F3194" t="e">
            <v>#N/A</v>
          </cell>
          <cell r="I3194" t="e">
            <v>#N/A</v>
          </cell>
          <cell r="N3194" t="str">
            <v/>
          </cell>
        </row>
        <row r="3196">
          <cell r="E3196" t="str">
            <v>Zápas:</v>
          </cell>
          <cell r="F3196" t="e">
            <v>#N/A</v>
          </cell>
        </row>
        <row r="3197">
          <cell r="H3197" t="str">
            <v>Udelené karty - priestupok</v>
          </cell>
        </row>
        <row r="3199">
          <cell r="I3199" t="e">
            <v>#N/A</v>
          </cell>
          <cell r="P3199" t="e">
            <v>#N/A</v>
          </cell>
        </row>
        <row r="3200">
          <cell r="H3200" t="str">
            <v>Ž</v>
          </cell>
          <cell r="O3200" t="str">
            <v>Ž</v>
          </cell>
        </row>
        <row r="3201">
          <cell r="H3201" t="str">
            <v>ŽČ</v>
          </cell>
          <cell r="O3201" t="str">
            <v>ŽČ</v>
          </cell>
        </row>
        <row r="3202">
          <cell r="H3202" t="str">
            <v>ŽČ</v>
          </cell>
          <cell r="O3202" t="str">
            <v>ŽČ</v>
          </cell>
        </row>
        <row r="3205">
          <cell r="A3205" t="e">
            <v>#N/A</v>
          </cell>
          <cell r="E3205" t="str">
            <v xml:space="preserve">zápas č. </v>
          </cell>
          <cell r="F3205" t="str">
            <v/>
          </cell>
          <cell r="H3205" t="str">
            <v>Servis</v>
          </cell>
          <cell r="V3205" t="str">
            <v>pomer</v>
          </cell>
          <cell r="Z3205" t="str">
            <v/>
          </cell>
          <cell r="AA3205" t="str">
            <v/>
          </cell>
        </row>
        <row r="3206">
          <cell r="G3206" t="str">
            <v>Time out</v>
          </cell>
          <cell r="H3206" t="str">
            <v>Príjem</v>
          </cell>
          <cell r="N3206">
            <v>1</v>
          </cell>
          <cell r="O3206">
            <v>2</v>
          </cell>
          <cell r="P3206">
            <v>3</v>
          </cell>
          <cell r="Q3206">
            <v>4</v>
          </cell>
          <cell r="R3206">
            <v>5</v>
          </cell>
          <cell r="S3206">
            <v>6</v>
          </cell>
          <cell r="T3206">
            <v>7</v>
          </cell>
          <cell r="V3206" t="str">
            <v>setov</v>
          </cell>
        </row>
        <row r="3207">
          <cell r="A3207" t="e">
            <v>#N/A</v>
          </cell>
          <cell r="E3207" t="str">
            <v>Stôl:</v>
          </cell>
          <cell r="F3207" t="e">
            <v>#N/A</v>
          </cell>
          <cell r="I3207" t="e">
            <v>#N/A</v>
          </cell>
          <cell r="V3207" t="str">
            <v/>
          </cell>
        </row>
        <row r="3209">
          <cell r="E3209" t="str">
            <v>Dátum:</v>
          </cell>
          <cell r="F3209">
            <v>43211</v>
          </cell>
        </row>
        <row r="3210">
          <cell r="A3210" t="e">
            <v>#N/A</v>
          </cell>
          <cell r="E3210" t="str">
            <v>Čas:</v>
          </cell>
          <cell r="I3210" t="e">
            <v>#N/A</v>
          </cell>
          <cell r="V3210" t="str">
            <v/>
          </cell>
        </row>
        <row r="3212">
          <cell r="E3212" t="str">
            <v>Kategória :</v>
          </cell>
          <cell r="F3212" t="str">
            <v>MŽ</v>
          </cell>
        </row>
        <row r="3213">
          <cell r="I3213" t="str">
            <v>Rozhodca</v>
          </cell>
          <cell r="P3213" t="str">
            <v>Víťaz</v>
          </cell>
        </row>
        <row r="3214">
          <cell r="E3214" t="str">
            <v>Skupina :</v>
          </cell>
          <cell r="F3214" t="e">
            <v>#N/A</v>
          </cell>
          <cell r="I3214" t="e">
            <v>#N/A</v>
          </cell>
          <cell r="N3214" t="str">
            <v/>
          </cell>
        </row>
        <row r="3216">
          <cell r="E3216" t="str">
            <v>Zápas:</v>
          </cell>
          <cell r="F3216" t="e">
            <v>#N/A</v>
          </cell>
        </row>
        <row r="3217">
          <cell r="H3217" t="str">
            <v>Udelené karty - priestupok</v>
          </cell>
        </row>
        <row r="3219">
          <cell r="I3219" t="e">
            <v>#N/A</v>
          </cell>
          <cell r="P3219" t="e">
            <v>#N/A</v>
          </cell>
        </row>
        <row r="3220">
          <cell r="H3220" t="str">
            <v>Ž</v>
          </cell>
          <cell r="O3220" t="str">
            <v>Ž</v>
          </cell>
        </row>
        <row r="3221">
          <cell r="H3221" t="str">
            <v>ŽČ</v>
          </cell>
          <cell r="O3221" t="str">
            <v>ŽČ</v>
          </cell>
        </row>
        <row r="3222">
          <cell r="H3222" t="str">
            <v>ŽČ</v>
          </cell>
          <cell r="O3222" t="str">
            <v>ŽČ</v>
          </cell>
        </row>
        <row r="3225">
          <cell r="A3225" t="e">
            <v>#N/A</v>
          </cell>
          <cell r="E3225" t="str">
            <v xml:space="preserve">zápas č. </v>
          </cell>
          <cell r="F3225" t="str">
            <v/>
          </cell>
          <cell r="H3225" t="str">
            <v>Servis</v>
          </cell>
          <cell r="V3225" t="str">
            <v>pomer</v>
          </cell>
          <cell r="Z3225" t="str">
            <v/>
          </cell>
          <cell r="AA3225" t="str">
            <v/>
          </cell>
        </row>
        <row r="3226">
          <cell r="G3226" t="str">
            <v>Time out</v>
          </cell>
          <cell r="H3226" t="str">
            <v>Príjem</v>
          </cell>
          <cell r="N3226">
            <v>1</v>
          </cell>
          <cell r="O3226">
            <v>2</v>
          </cell>
          <cell r="P3226">
            <v>3</v>
          </cell>
          <cell r="Q3226">
            <v>4</v>
          </cell>
          <cell r="R3226">
            <v>5</v>
          </cell>
          <cell r="S3226">
            <v>6</v>
          </cell>
          <cell r="T3226">
            <v>7</v>
          </cell>
          <cell r="V3226" t="str">
            <v>setov</v>
          </cell>
        </row>
        <row r="3227">
          <cell r="A3227" t="e">
            <v>#N/A</v>
          </cell>
          <cell r="E3227" t="str">
            <v>Stôl:</v>
          </cell>
          <cell r="F3227" t="e">
            <v>#N/A</v>
          </cell>
          <cell r="I3227" t="e">
            <v>#N/A</v>
          </cell>
          <cell r="V3227" t="str">
            <v/>
          </cell>
        </row>
        <row r="3229">
          <cell r="E3229" t="str">
            <v>Dátum:</v>
          </cell>
          <cell r="F3229">
            <v>43211</v>
          </cell>
        </row>
        <row r="3230">
          <cell r="A3230" t="e">
            <v>#N/A</v>
          </cell>
          <cell r="E3230" t="str">
            <v>Čas:</v>
          </cell>
          <cell r="I3230" t="e">
            <v>#N/A</v>
          </cell>
          <cell r="V3230" t="str">
            <v/>
          </cell>
        </row>
        <row r="3232">
          <cell r="E3232" t="str">
            <v>Kategória :</v>
          </cell>
          <cell r="F3232" t="str">
            <v>MŽ</v>
          </cell>
        </row>
        <row r="3233">
          <cell r="I3233" t="str">
            <v>Rozhodca</v>
          </cell>
          <cell r="P3233" t="str">
            <v>Víťaz</v>
          </cell>
        </row>
        <row r="3234">
          <cell r="E3234" t="str">
            <v>Skupina :</v>
          </cell>
          <cell r="F3234" t="e">
            <v>#N/A</v>
          </cell>
          <cell r="I3234" t="e">
            <v>#N/A</v>
          </cell>
          <cell r="N3234" t="str">
            <v/>
          </cell>
        </row>
        <row r="3236">
          <cell r="E3236" t="str">
            <v>Zápas:</v>
          </cell>
          <cell r="F3236" t="e">
            <v>#N/A</v>
          </cell>
        </row>
        <row r="3237">
          <cell r="H3237" t="str">
            <v>Udelené karty - priestupok</v>
          </cell>
        </row>
        <row r="3239">
          <cell r="I3239" t="e">
            <v>#N/A</v>
          </cell>
          <cell r="P3239" t="e">
            <v>#N/A</v>
          </cell>
        </row>
        <row r="3240">
          <cell r="H3240" t="str">
            <v>Ž</v>
          </cell>
          <cell r="O3240" t="str">
            <v>Ž</v>
          </cell>
        </row>
        <row r="3241">
          <cell r="H3241" t="str">
            <v>ŽČ</v>
          </cell>
          <cell r="O3241" t="str">
            <v>ŽČ</v>
          </cell>
        </row>
        <row r="3242">
          <cell r="H3242" t="str">
            <v>ŽČ</v>
          </cell>
          <cell r="O3242" t="str">
            <v>ŽČ</v>
          </cell>
        </row>
        <row r="3245">
          <cell r="A3245" t="e">
            <v>#N/A</v>
          </cell>
          <cell r="E3245" t="str">
            <v xml:space="preserve">zápas č. </v>
          </cell>
          <cell r="F3245" t="str">
            <v/>
          </cell>
          <cell r="H3245" t="str">
            <v>Servis</v>
          </cell>
          <cell r="V3245" t="str">
            <v>pomer</v>
          </cell>
          <cell r="Z3245" t="str">
            <v/>
          </cell>
          <cell r="AA3245" t="str">
            <v/>
          </cell>
        </row>
        <row r="3246">
          <cell r="G3246" t="str">
            <v>Time out</v>
          </cell>
          <cell r="H3246" t="str">
            <v>Príjem</v>
          </cell>
          <cell r="N3246">
            <v>1</v>
          </cell>
          <cell r="O3246">
            <v>2</v>
          </cell>
          <cell r="P3246">
            <v>3</v>
          </cell>
          <cell r="Q3246">
            <v>4</v>
          </cell>
          <cell r="R3246">
            <v>5</v>
          </cell>
          <cell r="S3246">
            <v>6</v>
          </cell>
          <cell r="T3246">
            <v>7</v>
          </cell>
          <cell r="V3246" t="str">
            <v>setov</v>
          </cell>
        </row>
        <row r="3247">
          <cell r="A3247" t="e">
            <v>#N/A</v>
          </cell>
          <cell r="E3247" t="str">
            <v>Stôl:</v>
          </cell>
          <cell r="F3247" t="e">
            <v>#N/A</v>
          </cell>
          <cell r="I3247" t="e">
            <v>#N/A</v>
          </cell>
          <cell r="V3247" t="str">
            <v/>
          </cell>
        </row>
        <row r="3249">
          <cell r="E3249" t="str">
            <v>Dátum:</v>
          </cell>
          <cell r="F3249">
            <v>43211</v>
          </cell>
        </row>
        <row r="3250">
          <cell r="A3250" t="e">
            <v>#N/A</v>
          </cell>
          <cell r="E3250" t="str">
            <v>Čas:</v>
          </cell>
          <cell r="I3250" t="e">
            <v>#N/A</v>
          </cell>
          <cell r="V3250" t="str">
            <v/>
          </cell>
        </row>
        <row r="3252">
          <cell r="E3252" t="str">
            <v>Kategória :</v>
          </cell>
          <cell r="F3252" t="str">
            <v>MŽ</v>
          </cell>
        </row>
        <row r="3253">
          <cell r="I3253" t="str">
            <v>Rozhodca</v>
          </cell>
          <cell r="P3253" t="str">
            <v>Víťaz</v>
          </cell>
        </row>
        <row r="3254">
          <cell r="E3254" t="str">
            <v>Skupina :</v>
          </cell>
          <cell r="F3254" t="e">
            <v>#N/A</v>
          </cell>
          <cell r="I3254" t="e">
            <v>#N/A</v>
          </cell>
          <cell r="N3254" t="str">
            <v/>
          </cell>
        </row>
        <row r="3256">
          <cell r="E3256" t="str">
            <v>Zápas:</v>
          </cell>
          <cell r="F3256" t="e">
            <v>#N/A</v>
          </cell>
        </row>
        <row r="3257">
          <cell r="H3257" t="str">
            <v>Udelené karty - priestupok</v>
          </cell>
        </row>
        <row r="3259">
          <cell r="I3259" t="e">
            <v>#N/A</v>
          </cell>
          <cell r="P3259" t="e">
            <v>#N/A</v>
          </cell>
        </row>
        <row r="3260">
          <cell r="H3260" t="str">
            <v>Ž</v>
          </cell>
          <cell r="O3260" t="str">
            <v>Ž</v>
          </cell>
        </row>
        <row r="3261">
          <cell r="H3261" t="str">
            <v>ŽČ</v>
          </cell>
          <cell r="O3261" t="str">
            <v>ŽČ</v>
          </cell>
        </row>
        <row r="3262">
          <cell r="H3262" t="str">
            <v>ŽČ</v>
          </cell>
          <cell r="O3262" t="str">
            <v>ŽČ</v>
          </cell>
        </row>
        <row r="3265">
          <cell r="A3265" t="e">
            <v>#N/A</v>
          </cell>
          <cell r="E3265" t="str">
            <v xml:space="preserve">zápas č. </v>
          </cell>
          <cell r="F3265" t="str">
            <v/>
          </cell>
          <cell r="H3265" t="str">
            <v>Servis</v>
          </cell>
          <cell r="V3265" t="str">
            <v>pomer</v>
          </cell>
          <cell r="Z3265" t="str">
            <v/>
          </cell>
          <cell r="AA3265" t="str">
            <v/>
          </cell>
        </row>
        <row r="3266">
          <cell r="G3266" t="str">
            <v>Time out</v>
          </cell>
          <cell r="H3266" t="str">
            <v>Príjem</v>
          </cell>
          <cell r="N3266">
            <v>1</v>
          </cell>
          <cell r="O3266">
            <v>2</v>
          </cell>
          <cell r="P3266">
            <v>3</v>
          </cell>
          <cell r="Q3266">
            <v>4</v>
          </cell>
          <cell r="R3266">
            <v>5</v>
          </cell>
          <cell r="S3266">
            <v>6</v>
          </cell>
          <cell r="T3266">
            <v>7</v>
          </cell>
          <cell r="V3266" t="str">
            <v>setov</v>
          </cell>
        </row>
        <row r="3267">
          <cell r="A3267" t="e">
            <v>#N/A</v>
          </cell>
          <cell r="E3267" t="str">
            <v>Stôl:</v>
          </cell>
          <cell r="F3267" t="e">
            <v>#N/A</v>
          </cell>
          <cell r="I3267" t="e">
            <v>#N/A</v>
          </cell>
          <cell r="V3267" t="str">
            <v/>
          </cell>
        </row>
        <row r="3269">
          <cell r="E3269" t="str">
            <v>Dátum:</v>
          </cell>
          <cell r="F3269">
            <v>43211</v>
          </cell>
        </row>
        <row r="3270">
          <cell r="A3270" t="e">
            <v>#N/A</v>
          </cell>
          <cell r="E3270" t="str">
            <v>Čas:</v>
          </cell>
          <cell r="I3270" t="e">
            <v>#N/A</v>
          </cell>
          <cell r="V3270" t="str">
            <v/>
          </cell>
        </row>
        <row r="3272">
          <cell r="E3272" t="str">
            <v>Kategória :</v>
          </cell>
          <cell r="F3272" t="str">
            <v>MŽ</v>
          </cell>
        </row>
        <row r="3273">
          <cell r="I3273" t="str">
            <v>Rozhodca</v>
          </cell>
          <cell r="P3273" t="str">
            <v>Víťaz</v>
          </cell>
        </row>
        <row r="3274">
          <cell r="E3274" t="str">
            <v>Skupina :</v>
          </cell>
          <cell r="F3274" t="e">
            <v>#N/A</v>
          </cell>
          <cell r="I3274" t="e">
            <v>#N/A</v>
          </cell>
          <cell r="N3274" t="str">
            <v/>
          </cell>
        </row>
        <row r="3276">
          <cell r="E3276" t="str">
            <v>Zápas:</v>
          </cell>
          <cell r="F3276" t="e">
            <v>#N/A</v>
          </cell>
        </row>
        <row r="3277">
          <cell r="H3277" t="str">
            <v>Udelené karty - priestupok</v>
          </cell>
        </row>
        <row r="3279">
          <cell r="I3279" t="e">
            <v>#N/A</v>
          </cell>
          <cell r="P3279" t="e">
            <v>#N/A</v>
          </cell>
        </row>
        <row r="3280">
          <cell r="H3280" t="str">
            <v>Ž</v>
          </cell>
          <cell r="O3280" t="str">
            <v>Ž</v>
          </cell>
        </row>
        <row r="3281">
          <cell r="H3281" t="str">
            <v>ŽČ</v>
          </cell>
          <cell r="O3281" t="str">
            <v>ŽČ</v>
          </cell>
        </row>
        <row r="3282">
          <cell r="H3282" t="str">
            <v>ŽČ</v>
          </cell>
          <cell r="O3282" t="str">
            <v>ŽČ</v>
          </cell>
        </row>
        <row r="3285">
          <cell r="A3285" t="e">
            <v>#N/A</v>
          </cell>
          <cell r="E3285" t="str">
            <v xml:space="preserve">zápas č. </v>
          </cell>
          <cell r="F3285" t="str">
            <v/>
          </cell>
          <cell r="H3285" t="str">
            <v>Servis</v>
          </cell>
          <cell r="V3285" t="str">
            <v>pomer</v>
          </cell>
          <cell r="Z3285" t="str">
            <v/>
          </cell>
          <cell r="AA3285" t="str">
            <v/>
          </cell>
        </row>
        <row r="3286">
          <cell r="G3286" t="str">
            <v>Time out</v>
          </cell>
          <cell r="H3286" t="str">
            <v>Príjem</v>
          </cell>
          <cell r="N3286">
            <v>1</v>
          </cell>
          <cell r="O3286">
            <v>2</v>
          </cell>
          <cell r="P3286">
            <v>3</v>
          </cell>
          <cell r="Q3286">
            <v>4</v>
          </cell>
          <cell r="R3286">
            <v>5</v>
          </cell>
          <cell r="S3286">
            <v>6</v>
          </cell>
          <cell r="T3286">
            <v>7</v>
          </cell>
          <cell r="V3286" t="str">
            <v>setov</v>
          </cell>
        </row>
        <row r="3287">
          <cell r="A3287" t="e">
            <v>#N/A</v>
          </cell>
          <cell r="E3287" t="str">
            <v>Stôl:</v>
          </cell>
          <cell r="F3287" t="e">
            <v>#N/A</v>
          </cell>
          <cell r="I3287" t="e">
            <v>#N/A</v>
          </cell>
          <cell r="V3287" t="str">
            <v/>
          </cell>
        </row>
        <row r="3289">
          <cell r="E3289" t="str">
            <v>Dátum:</v>
          </cell>
          <cell r="F3289">
            <v>43211</v>
          </cell>
        </row>
        <row r="3290">
          <cell r="A3290" t="e">
            <v>#N/A</v>
          </cell>
          <cell r="E3290" t="str">
            <v>Čas:</v>
          </cell>
          <cell r="I3290" t="e">
            <v>#N/A</v>
          </cell>
          <cell r="V3290" t="str">
            <v/>
          </cell>
        </row>
        <row r="3292">
          <cell r="E3292" t="str">
            <v>Kategória :</v>
          </cell>
          <cell r="F3292" t="str">
            <v>MŽ</v>
          </cell>
        </row>
        <row r="3293">
          <cell r="I3293" t="str">
            <v>Rozhodca</v>
          </cell>
          <cell r="P3293" t="str">
            <v>Víťaz</v>
          </cell>
        </row>
        <row r="3294">
          <cell r="E3294" t="str">
            <v>Skupina :</v>
          </cell>
          <cell r="F3294" t="e">
            <v>#N/A</v>
          </cell>
          <cell r="I3294" t="e">
            <v>#N/A</v>
          </cell>
          <cell r="N3294" t="str">
            <v/>
          </cell>
        </row>
        <row r="3296">
          <cell r="E3296" t="str">
            <v>Zápas:</v>
          </cell>
          <cell r="F3296" t="e">
            <v>#N/A</v>
          </cell>
        </row>
        <row r="3297">
          <cell r="H3297" t="str">
            <v>Udelené karty - priestupok</v>
          </cell>
        </row>
        <row r="3299">
          <cell r="I3299" t="e">
            <v>#N/A</v>
          </cell>
          <cell r="P3299" t="e">
            <v>#N/A</v>
          </cell>
        </row>
        <row r="3300">
          <cell r="H3300" t="str">
            <v>Ž</v>
          </cell>
          <cell r="O3300" t="str">
            <v>Ž</v>
          </cell>
        </row>
        <row r="3301">
          <cell r="H3301" t="str">
            <v>ŽČ</v>
          </cell>
          <cell r="O3301" t="str">
            <v>ŽČ</v>
          </cell>
        </row>
        <row r="3302">
          <cell r="H3302" t="str">
            <v>ŽČ</v>
          </cell>
          <cell r="O3302" t="str">
            <v>ŽČ</v>
          </cell>
        </row>
        <row r="3305">
          <cell r="A3305" t="e">
            <v>#N/A</v>
          </cell>
          <cell r="E3305" t="str">
            <v xml:space="preserve">zápas č. </v>
          </cell>
          <cell r="F3305" t="str">
            <v/>
          </cell>
          <cell r="H3305" t="str">
            <v>Servis</v>
          </cell>
          <cell r="V3305" t="str">
            <v>pomer</v>
          </cell>
          <cell r="Z3305" t="str">
            <v/>
          </cell>
          <cell r="AA3305" t="str">
            <v/>
          </cell>
        </row>
        <row r="3306">
          <cell r="G3306" t="str">
            <v>Time out</v>
          </cell>
          <cell r="H3306" t="str">
            <v>Príjem</v>
          </cell>
          <cell r="N3306">
            <v>1</v>
          </cell>
          <cell r="O3306">
            <v>2</v>
          </cell>
          <cell r="P3306">
            <v>3</v>
          </cell>
          <cell r="Q3306">
            <v>4</v>
          </cell>
          <cell r="R3306">
            <v>5</v>
          </cell>
          <cell r="S3306">
            <v>6</v>
          </cell>
          <cell r="T3306">
            <v>7</v>
          </cell>
          <cell r="V3306" t="str">
            <v>setov</v>
          </cell>
        </row>
        <row r="3307">
          <cell r="A3307" t="e">
            <v>#N/A</v>
          </cell>
          <cell r="E3307" t="str">
            <v>Stôl:</v>
          </cell>
          <cell r="F3307" t="e">
            <v>#N/A</v>
          </cell>
          <cell r="I3307" t="e">
            <v>#N/A</v>
          </cell>
          <cell r="V3307" t="str">
            <v/>
          </cell>
        </row>
        <row r="3309">
          <cell r="E3309" t="str">
            <v>Dátum:</v>
          </cell>
          <cell r="F3309">
            <v>43211</v>
          </cell>
        </row>
        <row r="3310">
          <cell r="A3310" t="e">
            <v>#N/A</v>
          </cell>
          <cell r="E3310" t="str">
            <v>Čas:</v>
          </cell>
          <cell r="I3310" t="e">
            <v>#N/A</v>
          </cell>
          <cell r="V3310" t="str">
            <v/>
          </cell>
        </row>
        <row r="3312">
          <cell r="E3312" t="str">
            <v>Kategória :</v>
          </cell>
          <cell r="F3312" t="str">
            <v>MŽ</v>
          </cell>
        </row>
        <row r="3313">
          <cell r="I3313" t="str">
            <v>Rozhodca</v>
          </cell>
          <cell r="P3313" t="str">
            <v>Víťaz</v>
          </cell>
        </row>
        <row r="3314">
          <cell r="E3314" t="str">
            <v>Skupina :</v>
          </cell>
          <cell r="F3314" t="e">
            <v>#N/A</v>
          </cell>
          <cell r="I3314" t="e">
            <v>#N/A</v>
          </cell>
          <cell r="N3314" t="str">
            <v/>
          </cell>
        </row>
        <row r="3316">
          <cell r="E3316" t="str">
            <v>Zápas:</v>
          </cell>
          <cell r="F3316" t="e">
            <v>#N/A</v>
          </cell>
        </row>
        <row r="3317">
          <cell r="H3317" t="str">
            <v>Udelené karty - priestupok</v>
          </cell>
        </row>
        <row r="3319">
          <cell r="I3319" t="e">
            <v>#N/A</v>
          </cell>
          <cell r="P3319" t="e">
            <v>#N/A</v>
          </cell>
        </row>
        <row r="3320">
          <cell r="H3320" t="str">
            <v>Ž</v>
          </cell>
          <cell r="O3320" t="str">
            <v>Ž</v>
          </cell>
        </row>
        <row r="3321">
          <cell r="H3321" t="str">
            <v>ŽČ</v>
          </cell>
          <cell r="O3321" t="str">
            <v>ŽČ</v>
          </cell>
        </row>
        <row r="3322">
          <cell r="H3322" t="str">
            <v>ŽČ</v>
          </cell>
          <cell r="O3322" t="str">
            <v>ŽČ</v>
          </cell>
        </row>
        <row r="3325">
          <cell r="A3325" t="e">
            <v>#N/A</v>
          </cell>
          <cell r="E3325" t="str">
            <v xml:space="preserve">zápas č. </v>
          </cell>
          <cell r="F3325" t="str">
            <v/>
          </cell>
          <cell r="H3325" t="str">
            <v>Servis</v>
          </cell>
          <cell r="V3325" t="str">
            <v>pomer</v>
          </cell>
          <cell r="Z3325" t="str">
            <v/>
          </cell>
          <cell r="AA3325" t="str">
            <v/>
          </cell>
        </row>
        <row r="3326">
          <cell r="G3326" t="str">
            <v>Time out</v>
          </cell>
          <cell r="H3326" t="str">
            <v>Príjem</v>
          </cell>
          <cell r="N3326">
            <v>1</v>
          </cell>
          <cell r="O3326">
            <v>2</v>
          </cell>
          <cell r="P3326">
            <v>3</v>
          </cell>
          <cell r="Q3326">
            <v>4</v>
          </cell>
          <cell r="R3326">
            <v>5</v>
          </cell>
          <cell r="S3326">
            <v>6</v>
          </cell>
          <cell r="T3326">
            <v>7</v>
          </cell>
          <cell r="V3326" t="str">
            <v>setov</v>
          </cell>
        </row>
        <row r="3327">
          <cell r="A3327" t="e">
            <v>#N/A</v>
          </cell>
          <cell r="E3327" t="str">
            <v>Stôl:</v>
          </cell>
          <cell r="F3327" t="e">
            <v>#N/A</v>
          </cell>
          <cell r="I3327" t="e">
            <v>#N/A</v>
          </cell>
          <cell r="V3327" t="str">
            <v/>
          </cell>
        </row>
        <row r="3329">
          <cell r="E3329" t="str">
            <v>Dátum:</v>
          </cell>
          <cell r="F3329">
            <v>43211</v>
          </cell>
        </row>
        <row r="3330">
          <cell r="A3330" t="e">
            <v>#N/A</v>
          </cell>
          <cell r="E3330" t="str">
            <v>Čas:</v>
          </cell>
          <cell r="I3330" t="e">
            <v>#N/A</v>
          </cell>
          <cell r="V3330" t="str">
            <v/>
          </cell>
        </row>
        <row r="3332">
          <cell r="E3332" t="str">
            <v>Kategória :</v>
          </cell>
          <cell r="F3332" t="str">
            <v>MŽ</v>
          </cell>
        </row>
        <row r="3333">
          <cell r="I3333" t="str">
            <v>Rozhodca</v>
          </cell>
          <cell r="P3333" t="str">
            <v>Víťaz</v>
          </cell>
        </row>
        <row r="3334">
          <cell r="E3334" t="str">
            <v>Skupina :</v>
          </cell>
          <cell r="F3334" t="e">
            <v>#N/A</v>
          </cell>
          <cell r="I3334" t="e">
            <v>#N/A</v>
          </cell>
          <cell r="N3334" t="str">
            <v/>
          </cell>
        </row>
        <row r="3336">
          <cell r="E3336" t="str">
            <v>Zápas:</v>
          </cell>
          <cell r="F3336" t="e">
            <v>#N/A</v>
          </cell>
        </row>
        <row r="3337">
          <cell r="H3337" t="str">
            <v>Udelené karty - priestupok</v>
          </cell>
        </row>
        <row r="3339">
          <cell r="I3339" t="e">
            <v>#N/A</v>
          </cell>
          <cell r="P3339" t="e">
            <v>#N/A</v>
          </cell>
        </row>
        <row r="3340">
          <cell r="H3340" t="str">
            <v>Ž</v>
          </cell>
          <cell r="O3340" t="str">
            <v>Ž</v>
          </cell>
        </row>
        <row r="3341">
          <cell r="H3341" t="str">
            <v>ŽČ</v>
          </cell>
          <cell r="O3341" t="str">
            <v>ŽČ</v>
          </cell>
        </row>
        <row r="3342">
          <cell r="H3342" t="str">
            <v>ŽČ</v>
          </cell>
          <cell r="O3342" t="str">
            <v>ŽČ</v>
          </cell>
        </row>
        <row r="3345">
          <cell r="A3345" t="e">
            <v>#N/A</v>
          </cell>
          <cell r="E3345" t="str">
            <v xml:space="preserve">zápas č. </v>
          </cell>
          <cell r="F3345" t="str">
            <v/>
          </cell>
          <cell r="H3345" t="str">
            <v>Servis</v>
          </cell>
          <cell r="V3345" t="str">
            <v>pomer</v>
          </cell>
          <cell r="Z3345" t="str">
            <v/>
          </cell>
          <cell r="AA3345" t="str">
            <v/>
          </cell>
        </row>
        <row r="3346">
          <cell r="G3346" t="str">
            <v>Time out</v>
          </cell>
          <cell r="H3346" t="str">
            <v>Príjem</v>
          </cell>
          <cell r="N3346">
            <v>1</v>
          </cell>
          <cell r="O3346">
            <v>2</v>
          </cell>
          <cell r="P3346">
            <v>3</v>
          </cell>
          <cell r="Q3346">
            <v>4</v>
          </cell>
          <cell r="R3346">
            <v>5</v>
          </cell>
          <cell r="S3346">
            <v>6</v>
          </cell>
          <cell r="T3346">
            <v>7</v>
          </cell>
          <cell r="V3346" t="str">
            <v>setov</v>
          </cell>
        </row>
        <row r="3347">
          <cell r="A3347" t="e">
            <v>#N/A</v>
          </cell>
          <cell r="E3347" t="str">
            <v>Stôl:</v>
          </cell>
          <cell r="F3347" t="e">
            <v>#N/A</v>
          </cell>
          <cell r="I3347" t="e">
            <v>#N/A</v>
          </cell>
          <cell r="V3347" t="str">
            <v/>
          </cell>
        </row>
        <row r="3349">
          <cell r="E3349" t="str">
            <v>Dátum:</v>
          </cell>
          <cell r="F3349">
            <v>43211</v>
          </cell>
        </row>
        <row r="3350">
          <cell r="A3350" t="e">
            <v>#N/A</v>
          </cell>
          <cell r="E3350" t="str">
            <v>Čas:</v>
          </cell>
          <cell r="I3350" t="e">
            <v>#N/A</v>
          </cell>
          <cell r="V3350" t="str">
            <v/>
          </cell>
        </row>
        <row r="3352">
          <cell r="E3352" t="str">
            <v>Kategória :</v>
          </cell>
          <cell r="F3352" t="str">
            <v>MŽ</v>
          </cell>
        </row>
        <row r="3353">
          <cell r="I3353" t="str">
            <v>Rozhodca</v>
          </cell>
          <cell r="P3353" t="str">
            <v>Víťaz</v>
          </cell>
        </row>
        <row r="3354">
          <cell r="E3354" t="str">
            <v>Skupina :</v>
          </cell>
          <cell r="F3354" t="e">
            <v>#N/A</v>
          </cell>
          <cell r="I3354" t="e">
            <v>#N/A</v>
          </cell>
          <cell r="N3354" t="str">
            <v/>
          </cell>
        </row>
        <row r="3356">
          <cell r="E3356" t="str">
            <v>Zápas:</v>
          </cell>
          <cell r="F3356" t="e">
            <v>#N/A</v>
          </cell>
        </row>
        <row r="3357">
          <cell r="H3357" t="str">
            <v>Udelené karty - priestupok</v>
          </cell>
        </row>
        <row r="3359">
          <cell r="I3359" t="e">
            <v>#N/A</v>
          </cell>
          <cell r="P3359" t="e">
            <v>#N/A</v>
          </cell>
        </row>
        <row r="3360">
          <cell r="H3360" t="str">
            <v>Ž</v>
          </cell>
          <cell r="O3360" t="str">
            <v>Ž</v>
          </cell>
        </row>
        <row r="3361">
          <cell r="H3361" t="str">
            <v>ŽČ</v>
          </cell>
          <cell r="O3361" t="str">
            <v>ŽČ</v>
          </cell>
        </row>
        <row r="3362">
          <cell r="H3362" t="str">
            <v>ŽČ</v>
          </cell>
          <cell r="O3362" t="str">
            <v>ŽČ</v>
          </cell>
        </row>
        <row r="3365">
          <cell r="A3365" t="e">
            <v>#N/A</v>
          </cell>
          <cell r="E3365" t="str">
            <v xml:space="preserve">zápas č. </v>
          </cell>
          <cell r="F3365" t="str">
            <v/>
          </cell>
          <cell r="H3365" t="str">
            <v>Servis</v>
          </cell>
          <cell r="V3365" t="str">
            <v>pomer</v>
          </cell>
          <cell r="Z3365" t="str">
            <v/>
          </cell>
          <cell r="AA3365" t="str">
            <v/>
          </cell>
        </row>
        <row r="3366">
          <cell r="G3366" t="str">
            <v>Time out</v>
          </cell>
          <cell r="H3366" t="str">
            <v>Príjem</v>
          </cell>
          <cell r="N3366">
            <v>1</v>
          </cell>
          <cell r="O3366">
            <v>2</v>
          </cell>
          <cell r="P3366">
            <v>3</v>
          </cell>
          <cell r="Q3366">
            <v>4</v>
          </cell>
          <cell r="R3366">
            <v>5</v>
          </cell>
          <cell r="S3366">
            <v>6</v>
          </cell>
          <cell r="T3366">
            <v>7</v>
          </cell>
          <cell r="V3366" t="str">
            <v>setov</v>
          </cell>
        </row>
        <row r="3367">
          <cell r="A3367" t="e">
            <v>#N/A</v>
          </cell>
          <cell r="E3367" t="str">
            <v>Stôl:</v>
          </cell>
          <cell r="F3367" t="e">
            <v>#N/A</v>
          </cell>
          <cell r="I3367" t="e">
            <v>#N/A</v>
          </cell>
          <cell r="V3367" t="str">
            <v/>
          </cell>
        </row>
        <row r="3369">
          <cell r="E3369" t="str">
            <v>Dátum:</v>
          </cell>
          <cell r="F3369">
            <v>43211</v>
          </cell>
        </row>
        <row r="3370">
          <cell r="A3370" t="e">
            <v>#N/A</v>
          </cell>
          <cell r="E3370" t="str">
            <v>Čas:</v>
          </cell>
          <cell r="I3370" t="e">
            <v>#N/A</v>
          </cell>
          <cell r="V3370" t="str">
            <v/>
          </cell>
        </row>
        <row r="3372">
          <cell r="E3372" t="str">
            <v>Kategória :</v>
          </cell>
          <cell r="F3372" t="str">
            <v>MŽ</v>
          </cell>
        </row>
        <row r="3373">
          <cell r="I3373" t="str">
            <v>Rozhodca</v>
          </cell>
          <cell r="P3373" t="str">
            <v>Víťaz</v>
          </cell>
        </row>
        <row r="3374">
          <cell r="E3374" t="str">
            <v>Skupina :</v>
          </cell>
          <cell r="F3374" t="e">
            <v>#N/A</v>
          </cell>
          <cell r="I3374" t="e">
            <v>#N/A</v>
          </cell>
          <cell r="N3374" t="str">
            <v/>
          </cell>
        </row>
        <row r="3376">
          <cell r="E3376" t="str">
            <v>Zápas:</v>
          </cell>
          <cell r="F3376" t="e">
            <v>#N/A</v>
          </cell>
        </row>
        <row r="3377">
          <cell r="H3377" t="str">
            <v>Udelené karty - priestupok</v>
          </cell>
        </row>
        <row r="3379">
          <cell r="I3379" t="e">
            <v>#N/A</v>
          </cell>
          <cell r="P3379" t="e">
            <v>#N/A</v>
          </cell>
        </row>
        <row r="3380">
          <cell r="H3380" t="str">
            <v>Ž</v>
          </cell>
          <cell r="O3380" t="str">
            <v>Ž</v>
          </cell>
        </row>
        <row r="3381">
          <cell r="H3381" t="str">
            <v>ŽČ</v>
          </cell>
          <cell r="O3381" t="str">
            <v>ŽČ</v>
          </cell>
        </row>
        <row r="3382">
          <cell r="H3382" t="str">
            <v>ŽČ</v>
          </cell>
          <cell r="O3382" t="str">
            <v>ŽČ</v>
          </cell>
        </row>
        <row r="3385">
          <cell r="A3385" t="e">
            <v>#N/A</v>
          </cell>
          <cell r="E3385" t="str">
            <v xml:space="preserve">zápas č. </v>
          </cell>
          <cell r="F3385" t="str">
            <v/>
          </cell>
          <cell r="H3385" t="str">
            <v>Servis</v>
          </cell>
          <cell r="V3385" t="str">
            <v>pomer</v>
          </cell>
          <cell r="Z3385" t="str">
            <v/>
          </cell>
          <cell r="AA3385" t="str">
            <v/>
          </cell>
        </row>
        <row r="3386">
          <cell r="G3386" t="str">
            <v>Time out</v>
          </cell>
          <cell r="H3386" t="str">
            <v>Príjem</v>
          </cell>
          <cell r="N3386">
            <v>1</v>
          </cell>
          <cell r="O3386">
            <v>2</v>
          </cell>
          <cell r="P3386">
            <v>3</v>
          </cell>
          <cell r="Q3386">
            <v>4</v>
          </cell>
          <cell r="R3386">
            <v>5</v>
          </cell>
          <cell r="S3386">
            <v>6</v>
          </cell>
          <cell r="T3386">
            <v>7</v>
          </cell>
          <cell r="V3386" t="str">
            <v>setov</v>
          </cell>
        </row>
        <row r="3387">
          <cell r="A3387" t="e">
            <v>#N/A</v>
          </cell>
          <cell r="E3387" t="str">
            <v>Stôl:</v>
          </cell>
          <cell r="F3387" t="e">
            <v>#N/A</v>
          </cell>
          <cell r="I3387" t="e">
            <v>#N/A</v>
          </cell>
          <cell r="V3387" t="str">
            <v/>
          </cell>
        </row>
        <row r="3389">
          <cell r="E3389" t="str">
            <v>Dátum:</v>
          </cell>
          <cell r="F3389">
            <v>43211</v>
          </cell>
        </row>
        <row r="3390">
          <cell r="A3390" t="e">
            <v>#N/A</v>
          </cell>
          <cell r="E3390" t="str">
            <v>Čas:</v>
          </cell>
          <cell r="I3390" t="e">
            <v>#N/A</v>
          </cell>
          <cell r="V3390" t="str">
            <v/>
          </cell>
        </row>
        <row r="3392">
          <cell r="E3392" t="str">
            <v>Kategória :</v>
          </cell>
          <cell r="F3392" t="str">
            <v>MŽ</v>
          </cell>
        </row>
        <row r="3393">
          <cell r="I3393" t="str">
            <v>Rozhodca</v>
          </cell>
          <cell r="P3393" t="str">
            <v>Víťaz</v>
          </cell>
        </row>
        <row r="3394">
          <cell r="E3394" t="str">
            <v>Skupina :</v>
          </cell>
          <cell r="F3394" t="e">
            <v>#N/A</v>
          </cell>
          <cell r="I3394" t="e">
            <v>#N/A</v>
          </cell>
          <cell r="N3394" t="str">
            <v/>
          </cell>
        </row>
        <row r="3396">
          <cell r="E3396" t="str">
            <v>Zápas:</v>
          </cell>
          <cell r="F3396" t="e">
            <v>#N/A</v>
          </cell>
        </row>
        <row r="3397">
          <cell r="H3397" t="str">
            <v>Udelené karty - priestupok</v>
          </cell>
        </row>
        <row r="3399">
          <cell r="I3399" t="e">
            <v>#N/A</v>
          </cell>
          <cell r="P3399" t="e">
            <v>#N/A</v>
          </cell>
        </row>
        <row r="3400">
          <cell r="H3400" t="str">
            <v>Ž</v>
          </cell>
          <cell r="O3400" t="str">
            <v>Ž</v>
          </cell>
        </row>
        <row r="3401">
          <cell r="H3401" t="str">
            <v>ŽČ</v>
          </cell>
          <cell r="O3401" t="str">
            <v>ŽČ</v>
          </cell>
        </row>
        <row r="3402">
          <cell r="H3402" t="str">
            <v>ŽČ</v>
          </cell>
          <cell r="O3402" t="str">
            <v>ŽČ</v>
          </cell>
        </row>
        <row r="3405">
          <cell r="A3405" t="e">
            <v>#N/A</v>
          </cell>
          <cell r="E3405" t="str">
            <v xml:space="preserve">zápas č. </v>
          </cell>
          <cell r="F3405" t="str">
            <v/>
          </cell>
          <cell r="H3405" t="str">
            <v>Servis</v>
          </cell>
          <cell r="V3405" t="str">
            <v>pomer</v>
          </cell>
          <cell r="Z3405" t="str">
            <v/>
          </cell>
          <cell r="AA3405" t="str">
            <v/>
          </cell>
        </row>
        <row r="3406">
          <cell r="G3406" t="str">
            <v>Time out</v>
          </cell>
          <cell r="H3406" t="str">
            <v>Príjem</v>
          </cell>
          <cell r="N3406">
            <v>1</v>
          </cell>
          <cell r="O3406">
            <v>2</v>
          </cell>
          <cell r="P3406">
            <v>3</v>
          </cell>
          <cell r="Q3406">
            <v>4</v>
          </cell>
          <cell r="R3406">
            <v>5</v>
          </cell>
          <cell r="S3406">
            <v>6</v>
          </cell>
          <cell r="T3406">
            <v>7</v>
          </cell>
          <cell r="V3406" t="str">
            <v>setov</v>
          </cell>
        </row>
        <row r="3407">
          <cell r="A3407" t="e">
            <v>#N/A</v>
          </cell>
          <cell r="E3407" t="str">
            <v>Stôl:</v>
          </cell>
          <cell r="F3407" t="e">
            <v>#N/A</v>
          </cell>
          <cell r="I3407" t="e">
            <v>#N/A</v>
          </cell>
          <cell r="V3407" t="str">
            <v/>
          </cell>
        </row>
        <row r="3409">
          <cell r="E3409" t="str">
            <v>Dátum:</v>
          </cell>
          <cell r="F3409">
            <v>43211</v>
          </cell>
        </row>
        <row r="3410">
          <cell r="A3410" t="e">
            <v>#N/A</v>
          </cell>
          <cell r="E3410" t="str">
            <v>Čas:</v>
          </cell>
          <cell r="I3410" t="e">
            <v>#N/A</v>
          </cell>
          <cell r="V3410" t="str">
            <v/>
          </cell>
        </row>
        <row r="3412">
          <cell r="E3412" t="str">
            <v>Kategória :</v>
          </cell>
          <cell r="F3412" t="str">
            <v>MŽ</v>
          </cell>
        </row>
        <row r="3413">
          <cell r="I3413" t="str">
            <v>Rozhodca</v>
          </cell>
          <cell r="P3413" t="str">
            <v>Víťaz</v>
          </cell>
        </row>
        <row r="3414">
          <cell r="E3414" t="str">
            <v>Skupina :</v>
          </cell>
          <cell r="F3414" t="e">
            <v>#N/A</v>
          </cell>
          <cell r="I3414" t="e">
            <v>#N/A</v>
          </cell>
          <cell r="N3414" t="str">
            <v/>
          </cell>
        </row>
        <row r="3416">
          <cell r="E3416" t="str">
            <v>Zápas:</v>
          </cell>
          <cell r="F3416" t="e">
            <v>#N/A</v>
          </cell>
        </row>
        <row r="3417">
          <cell r="H3417" t="str">
            <v>Udelené karty - priestupok</v>
          </cell>
        </row>
        <row r="3419">
          <cell r="I3419" t="e">
            <v>#N/A</v>
          </cell>
          <cell r="P3419" t="e">
            <v>#N/A</v>
          </cell>
        </row>
        <row r="3420">
          <cell r="H3420" t="str">
            <v>Ž</v>
          </cell>
          <cell r="O3420" t="str">
            <v>Ž</v>
          </cell>
        </row>
        <row r="3421">
          <cell r="H3421" t="str">
            <v>ŽČ</v>
          </cell>
          <cell r="O3421" t="str">
            <v>ŽČ</v>
          </cell>
        </row>
        <row r="3422">
          <cell r="H3422" t="str">
            <v>ŽČ</v>
          </cell>
          <cell r="O3422" t="str">
            <v>ŽČ</v>
          </cell>
        </row>
        <row r="3425">
          <cell r="A3425" t="e">
            <v>#N/A</v>
          </cell>
          <cell r="E3425" t="str">
            <v xml:space="preserve">zápas č. </v>
          </cell>
          <cell r="F3425" t="str">
            <v/>
          </cell>
          <cell r="H3425" t="str">
            <v>Servis</v>
          </cell>
          <cell r="V3425" t="str">
            <v>pomer</v>
          </cell>
          <cell r="Z3425" t="str">
            <v/>
          </cell>
          <cell r="AA3425" t="str">
            <v/>
          </cell>
        </row>
        <row r="3426">
          <cell r="G3426" t="str">
            <v>Time out</v>
          </cell>
          <cell r="H3426" t="str">
            <v>Príjem</v>
          </cell>
          <cell r="N3426">
            <v>1</v>
          </cell>
          <cell r="O3426">
            <v>2</v>
          </cell>
          <cell r="P3426">
            <v>3</v>
          </cell>
          <cell r="Q3426">
            <v>4</v>
          </cell>
          <cell r="R3426">
            <v>5</v>
          </cell>
          <cell r="S3426">
            <v>6</v>
          </cell>
          <cell r="T3426">
            <v>7</v>
          </cell>
          <cell r="V3426" t="str">
            <v>setov</v>
          </cell>
        </row>
        <row r="3427">
          <cell r="A3427" t="e">
            <v>#N/A</v>
          </cell>
          <cell r="E3427" t="str">
            <v>Stôl:</v>
          </cell>
          <cell r="F3427" t="e">
            <v>#N/A</v>
          </cell>
          <cell r="I3427" t="e">
            <v>#N/A</v>
          </cell>
          <cell r="V3427" t="str">
            <v/>
          </cell>
        </row>
        <row r="3429">
          <cell r="E3429" t="str">
            <v>Dátum:</v>
          </cell>
          <cell r="F3429">
            <v>43211</v>
          </cell>
        </row>
        <row r="3430">
          <cell r="A3430" t="e">
            <v>#N/A</v>
          </cell>
          <cell r="E3430" t="str">
            <v>Čas:</v>
          </cell>
          <cell r="I3430" t="e">
            <v>#N/A</v>
          </cell>
          <cell r="V3430" t="str">
            <v/>
          </cell>
        </row>
        <row r="3432">
          <cell r="E3432" t="str">
            <v>Kategória :</v>
          </cell>
          <cell r="F3432" t="str">
            <v>MŽ</v>
          </cell>
        </row>
        <row r="3433">
          <cell r="I3433" t="str">
            <v>Rozhodca</v>
          </cell>
          <cell r="P3433" t="str">
            <v>Víťaz</v>
          </cell>
        </row>
        <row r="3434">
          <cell r="E3434" t="str">
            <v>Skupina :</v>
          </cell>
          <cell r="F3434" t="e">
            <v>#N/A</v>
          </cell>
          <cell r="I3434" t="e">
            <v>#N/A</v>
          </cell>
          <cell r="N3434" t="str">
            <v/>
          </cell>
        </row>
        <row r="3436">
          <cell r="E3436" t="str">
            <v>Zápas:</v>
          </cell>
          <cell r="F3436" t="e">
            <v>#N/A</v>
          </cell>
        </row>
        <row r="3437">
          <cell r="H3437" t="str">
            <v>Udelené karty - priestupok</v>
          </cell>
        </row>
        <row r="3439">
          <cell r="I3439" t="e">
            <v>#N/A</v>
          </cell>
          <cell r="P3439" t="e">
            <v>#N/A</v>
          </cell>
        </row>
        <row r="3440">
          <cell r="H3440" t="str">
            <v>Ž</v>
          </cell>
          <cell r="O3440" t="str">
            <v>Ž</v>
          </cell>
        </row>
        <row r="3441">
          <cell r="H3441" t="str">
            <v>ŽČ</v>
          </cell>
          <cell r="O3441" t="str">
            <v>ŽČ</v>
          </cell>
        </row>
        <row r="3442">
          <cell r="H3442" t="str">
            <v>ŽČ</v>
          </cell>
          <cell r="O3442" t="str">
            <v>ŽČ</v>
          </cell>
        </row>
        <row r="3445">
          <cell r="A3445" t="e">
            <v>#N/A</v>
          </cell>
          <cell r="E3445" t="str">
            <v xml:space="preserve">zápas č. </v>
          </cell>
          <cell r="F3445" t="str">
            <v/>
          </cell>
          <cell r="H3445" t="str">
            <v>Servis</v>
          </cell>
          <cell r="V3445" t="str">
            <v>pomer</v>
          </cell>
          <cell r="Z3445" t="str">
            <v/>
          </cell>
          <cell r="AA3445" t="str">
            <v/>
          </cell>
        </row>
        <row r="3446">
          <cell r="G3446" t="str">
            <v>Time out</v>
          </cell>
          <cell r="H3446" t="str">
            <v>Príjem</v>
          </cell>
          <cell r="N3446">
            <v>1</v>
          </cell>
          <cell r="O3446">
            <v>2</v>
          </cell>
          <cell r="P3446">
            <v>3</v>
          </cell>
          <cell r="Q3446">
            <v>4</v>
          </cell>
          <cell r="R3446">
            <v>5</v>
          </cell>
          <cell r="S3446">
            <v>6</v>
          </cell>
          <cell r="T3446">
            <v>7</v>
          </cell>
          <cell r="V3446" t="str">
            <v>setov</v>
          </cell>
        </row>
        <row r="3447">
          <cell r="A3447" t="e">
            <v>#N/A</v>
          </cell>
          <cell r="E3447" t="str">
            <v>Stôl:</v>
          </cell>
          <cell r="F3447" t="e">
            <v>#N/A</v>
          </cell>
          <cell r="I3447" t="e">
            <v>#N/A</v>
          </cell>
          <cell r="V3447" t="str">
            <v/>
          </cell>
        </row>
        <row r="3449">
          <cell r="E3449" t="str">
            <v>Dátum:</v>
          </cell>
          <cell r="F3449">
            <v>43211</v>
          </cell>
        </row>
        <row r="3450">
          <cell r="A3450" t="e">
            <v>#N/A</v>
          </cell>
          <cell r="E3450" t="str">
            <v>Čas:</v>
          </cell>
          <cell r="I3450" t="e">
            <v>#N/A</v>
          </cell>
          <cell r="V3450" t="str">
            <v/>
          </cell>
        </row>
        <row r="3452">
          <cell r="E3452" t="str">
            <v>Kategória :</v>
          </cell>
          <cell r="F3452" t="str">
            <v>MŽ</v>
          </cell>
        </row>
        <row r="3453">
          <cell r="I3453" t="str">
            <v>Rozhodca</v>
          </cell>
          <cell r="P3453" t="str">
            <v>Víťaz</v>
          </cell>
        </row>
        <row r="3454">
          <cell r="E3454" t="str">
            <v>Skupina :</v>
          </cell>
          <cell r="F3454" t="e">
            <v>#N/A</v>
          </cell>
          <cell r="I3454" t="e">
            <v>#N/A</v>
          </cell>
          <cell r="N3454" t="str">
            <v/>
          </cell>
        </row>
        <row r="3456">
          <cell r="E3456" t="str">
            <v>Zápas:</v>
          </cell>
          <cell r="F3456" t="e">
            <v>#N/A</v>
          </cell>
        </row>
        <row r="3457">
          <cell r="H3457" t="str">
            <v>Udelené karty - priestupok</v>
          </cell>
        </row>
        <row r="3459">
          <cell r="I3459" t="e">
            <v>#N/A</v>
          </cell>
          <cell r="P3459" t="e">
            <v>#N/A</v>
          </cell>
        </row>
        <row r="3460">
          <cell r="H3460" t="str">
            <v>Ž</v>
          </cell>
          <cell r="O3460" t="str">
            <v>Ž</v>
          </cell>
        </row>
        <row r="3461">
          <cell r="H3461" t="str">
            <v>ŽČ</v>
          </cell>
          <cell r="O3461" t="str">
            <v>ŽČ</v>
          </cell>
        </row>
        <row r="3462">
          <cell r="H3462" t="str">
            <v>ŽČ</v>
          </cell>
          <cell r="O3462" t="str">
            <v>ŽČ</v>
          </cell>
        </row>
        <row r="3465">
          <cell r="A3465" t="e">
            <v>#N/A</v>
          </cell>
          <cell r="E3465" t="str">
            <v xml:space="preserve">zápas č. </v>
          </cell>
          <cell r="F3465" t="str">
            <v/>
          </cell>
          <cell r="H3465" t="str">
            <v>Servis</v>
          </cell>
          <cell r="V3465" t="str">
            <v>pomer</v>
          </cell>
          <cell r="Z3465" t="str">
            <v/>
          </cell>
          <cell r="AA3465" t="str">
            <v/>
          </cell>
        </row>
        <row r="3466">
          <cell r="G3466" t="str">
            <v>Time out</v>
          </cell>
          <cell r="H3466" t="str">
            <v>Príjem</v>
          </cell>
          <cell r="N3466">
            <v>1</v>
          </cell>
          <cell r="O3466">
            <v>2</v>
          </cell>
          <cell r="P3466">
            <v>3</v>
          </cell>
          <cell r="Q3466">
            <v>4</v>
          </cell>
          <cell r="R3466">
            <v>5</v>
          </cell>
          <cell r="S3466">
            <v>6</v>
          </cell>
          <cell r="T3466">
            <v>7</v>
          </cell>
          <cell r="V3466" t="str">
            <v>setov</v>
          </cell>
        </row>
        <row r="3467">
          <cell r="A3467" t="e">
            <v>#N/A</v>
          </cell>
          <cell r="E3467" t="str">
            <v>Stôl:</v>
          </cell>
          <cell r="F3467" t="e">
            <v>#N/A</v>
          </cell>
          <cell r="I3467" t="e">
            <v>#N/A</v>
          </cell>
          <cell r="V3467" t="str">
            <v/>
          </cell>
        </row>
        <row r="3469">
          <cell r="E3469" t="str">
            <v>Dátum:</v>
          </cell>
          <cell r="F3469">
            <v>43211</v>
          </cell>
        </row>
        <row r="3470">
          <cell r="A3470" t="e">
            <v>#N/A</v>
          </cell>
          <cell r="E3470" t="str">
            <v>Čas:</v>
          </cell>
          <cell r="I3470" t="e">
            <v>#N/A</v>
          </cell>
          <cell r="V3470" t="str">
            <v/>
          </cell>
        </row>
        <row r="3472">
          <cell r="E3472" t="str">
            <v>Kategória :</v>
          </cell>
          <cell r="F3472" t="str">
            <v>MŽ</v>
          </cell>
        </row>
        <row r="3473">
          <cell r="I3473" t="str">
            <v>Rozhodca</v>
          </cell>
          <cell r="P3473" t="str">
            <v>Víťaz</v>
          </cell>
        </row>
        <row r="3474">
          <cell r="E3474" t="str">
            <v>Skupina :</v>
          </cell>
          <cell r="F3474" t="e">
            <v>#N/A</v>
          </cell>
          <cell r="I3474" t="e">
            <v>#N/A</v>
          </cell>
          <cell r="N3474" t="str">
            <v/>
          </cell>
        </row>
        <row r="3476">
          <cell r="E3476" t="str">
            <v>Zápas:</v>
          </cell>
          <cell r="F3476" t="e">
            <v>#N/A</v>
          </cell>
        </row>
        <row r="3477">
          <cell r="H3477" t="str">
            <v>Udelené karty - priestupok</v>
          </cell>
        </row>
        <row r="3479">
          <cell r="I3479" t="e">
            <v>#N/A</v>
          </cell>
          <cell r="P3479" t="e">
            <v>#N/A</v>
          </cell>
        </row>
        <row r="3480">
          <cell r="H3480" t="str">
            <v>Ž</v>
          </cell>
          <cell r="O3480" t="str">
            <v>Ž</v>
          </cell>
        </row>
        <row r="3481">
          <cell r="H3481" t="str">
            <v>ŽČ</v>
          </cell>
          <cell r="O3481" t="str">
            <v>ŽČ</v>
          </cell>
        </row>
        <row r="3482">
          <cell r="H3482" t="str">
            <v>ŽČ</v>
          </cell>
          <cell r="O3482" t="str">
            <v>ŽČ</v>
          </cell>
        </row>
        <row r="3485">
          <cell r="A3485" t="e">
            <v>#N/A</v>
          </cell>
          <cell r="E3485" t="str">
            <v xml:space="preserve">zápas č. </v>
          </cell>
          <cell r="F3485" t="str">
            <v/>
          </cell>
          <cell r="H3485" t="str">
            <v>Servis</v>
          </cell>
          <cell r="V3485" t="str">
            <v>pomer</v>
          </cell>
          <cell r="Z3485" t="str">
            <v/>
          </cell>
          <cell r="AA3485" t="str">
            <v/>
          </cell>
        </row>
        <row r="3486">
          <cell r="G3486" t="str">
            <v>Time out</v>
          </cell>
          <cell r="H3486" t="str">
            <v>Príjem</v>
          </cell>
          <cell r="N3486">
            <v>1</v>
          </cell>
          <cell r="O3486">
            <v>2</v>
          </cell>
          <cell r="P3486">
            <v>3</v>
          </cell>
          <cell r="Q3486">
            <v>4</v>
          </cell>
          <cell r="R3486">
            <v>5</v>
          </cell>
          <cell r="S3486">
            <v>6</v>
          </cell>
          <cell r="T3486">
            <v>7</v>
          </cell>
          <cell r="V3486" t="str">
            <v>setov</v>
          </cell>
        </row>
        <row r="3487">
          <cell r="A3487" t="e">
            <v>#N/A</v>
          </cell>
          <cell r="E3487" t="str">
            <v>Stôl:</v>
          </cell>
          <cell r="F3487" t="e">
            <v>#N/A</v>
          </cell>
          <cell r="I3487" t="e">
            <v>#N/A</v>
          </cell>
          <cell r="V3487" t="str">
            <v/>
          </cell>
        </row>
        <row r="3489">
          <cell r="E3489" t="str">
            <v>Dátum:</v>
          </cell>
          <cell r="F3489">
            <v>43211</v>
          </cell>
        </row>
        <row r="3490">
          <cell r="A3490" t="e">
            <v>#N/A</v>
          </cell>
          <cell r="E3490" t="str">
            <v>Čas:</v>
          </cell>
          <cell r="I3490" t="e">
            <v>#N/A</v>
          </cell>
          <cell r="V3490" t="str">
            <v/>
          </cell>
        </row>
        <row r="3492">
          <cell r="E3492" t="str">
            <v>Kategória :</v>
          </cell>
          <cell r="F3492" t="str">
            <v>MŽ</v>
          </cell>
        </row>
        <row r="3493">
          <cell r="I3493" t="str">
            <v>Rozhodca</v>
          </cell>
          <cell r="P3493" t="str">
            <v>Víťaz</v>
          </cell>
        </row>
        <row r="3494">
          <cell r="E3494" t="str">
            <v>Skupina :</v>
          </cell>
          <cell r="F3494" t="e">
            <v>#N/A</v>
          </cell>
          <cell r="I3494" t="e">
            <v>#N/A</v>
          </cell>
          <cell r="N3494" t="str">
            <v/>
          </cell>
        </row>
        <row r="3496">
          <cell r="E3496" t="str">
            <v>Zápas:</v>
          </cell>
          <cell r="F3496" t="e">
            <v>#N/A</v>
          </cell>
        </row>
        <row r="3497">
          <cell r="H3497" t="str">
            <v>Udelené karty - priestupok</v>
          </cell>
        </row>
        <row r="3499">
          <cell r="I3499" t="e">
            <v>#N/A</v>
          </cell>
          <cell r="P3499" t="e">
            <v>#N/A</v>
          </cell>
        </row>
        <row r="3500">
          <cell r="H3500" t="str">
            <v>Ž</v>
          </cell>
          <cell r="O3500" t="str">
            <v>Ž</v>
          </cell>
        </row>
        <row r="3501">
          <cell r="H3501" t="str">
            <v>ŽČ</v>
          </cell>
          <cell r="O3501" t="str">
            <v>ŽČ</v>
          </cell>
        </row>
        <row r="3502">
          <cell r="H3502" t="str">
            <v>ŽČ</v>
          </cell>
          <cell r="O3502" t="str">
            <v>ŽČ</v>
          </cell>
        </row>
        <row r="3505">
          <cell r="A3505" t="e">
            <v>#N/A</v>
          </cell>
          <cell r="E3505" t="str">
            <v xml:space="preserve">zápas č. </v>
          </cell>
          <cell r="F3505" t="str">
            <v/>
          </cell>
          <cell r="H3505" t="str">
            <v>Servis</v>
          </cell>
          <cell r="V3505" t="str">
            <v>pomer</v>
          </cell>
          <cell r="Z3505" t="str">
            <v/>
          </cell>
          <cell r="AA3505" t="str">
            <v/>
          </cell>
        </row>
        <row r="3506">
          <cell r="G3506" t="str">
            <v>Time out</v>
          </cell>
          <cell r="H3506" t="str">
            <v>Príjem</v>
          </cell>
          <cell r="N3506">
            <v>1</v>
          </cell>
          <cell r="O3506">
            <v>2</v>
          </cell>
          <cell r="P3506">
            <v>3</v>
          </cell>
          <cell r="Q3506">
            <v>4</v>
          </cell>
          <cell r="R3506">
            <v>5</v>
          </cell>
          <cell r="S3506">
            <v>6</v>
          </cell>
          <cell r="T3506">
            <v>7</v>
          </cell>
          <cell r="V3506" t="str">
            <v>setov</v>
          </cell>
        </row>
        <row r="3507">
          <cell r="A3507" t="e">
            <v>#N/A</v>
          </cell>
          <cell r="E3507" t="str">
            <v>Stôl:</v>
          </cell>
          <cell r="F3507" t="e">
            <v>#N/A</v>
          </cell>
          <cell r="I3507" t="e">
            <v>#N/A</v>
          </cell>
          <cell r="V3507" t="str">
            <v/>
          </cell>
        </row>
        <row r="3509">
          <cell r="E3509" t="str">
            <v>Dátum:</v>
          </cell>
          <cell r="F3509">
            <v>43211</v>
          </cell>
        </row>
        <row r="3510">
          <cell r="A3510" t="e">
            <v>#N/A</v>
          </cell>
          <cell r="E3510" t="str">
            <v>Čas:</v>
          </cell>
          <cell r="I3510" t="e">
            <v>#N/A</v>
          </cell>
          <cell r="V3510" t="str">
            <v/>
          </cell>
        </row>
        <row r="3512">
          <cell r="E3512" t="str">
            <v>Kategória :</v>
          </cell>
          <cell r="F3512" t="str">
            <v>MŽ</v>
          </cell>
        </row>
        <row r="3513">
          <cell r="I3513" t="str">
            <v>Rozhodca</v>
          </cell>
          <cell r="P3513" t="str">
            <v>Víťaz</v>
          </cell>
        </row>
        <row r="3514">
          <cell r="E3514" t="str">
            <v>Skupina :</v>
          </cell>
          <cell r="F3514" t="e">
            <v>#N/A</v>
          </cell>
          <cell r="I3514" t="e">
            <v>#N/A</v>
          </cell>
          <cell r="N3514" t="str">
            <v/>
          </cell>
        </row>
        <row r="3516">
          <cell r="E3516" t="str">
            <v>Zápas:</v>
          </cell>
          <cell r="F3516" t="e">
            <v>#N/A</v>
          </cell>
        </row>
        <row r="3517">
          <cell r="H3517" t="str">
            <v>Udelené karty - priestupok</v>
          </cell>
        </row>
        <row r="3519">
          <cell r="I3519" t="e">
            <v>#N/A</v>
          </cell>
          <cell r="P3519" t="e">
            <v>#N/A</v>
          </cell>
        </row>
        <row r="3520">
          <cell r="H3520" t="str">
            <v>Ž</v>
          </cell>
          <cell r="O3520" t="str">
            <v>Ž</v>
          </cell>
        </row>
        <row r="3521">
          <cell r="H3521" t="str">
            <v>ŽČ</v>
          </cell>
          <cell r="O3521" t="str">
            <v>ŽČ</v>
          </cell>
        </row>
        <row r="3522">
          <cell r="H3522" t="str">
            <v>ŽČ</v>
          </cell>
          <cell r="O3522" t="str">
            <v>ŽČ</v>
          </cell>
        </row>
        <row r="3525">
          <cell r="A3525" t="e">
            <v>#N/A</v>
          </cell>
          <cell r="E3525" t="str">
            <v xml:space="preserve">zápas č. </v>
          </cell>
          <cell r="F3525" t="str">
            <v/>
          </cell>
          <cell r="H3525" t="str">
            <v>Servis</v>
          </cell>
          <cell r="V3525" t="str">
            <v>pomer</v>
          </cell>
          <cell r="Z3525" t="str">
            <v/>
          </cell>
          <cell r="AA3525" t="str">
            <v/>
          </cell>
        </row>
        <row r="3526">
          <cell r="G3526" t="str">
            <v>Time out</v>
          </cell>
          <cell r="H3526" t="str">
            <v>Príjem</v>
          </cell>
          <cell r="N3526">
            <v>1</v>
          </cell>
          <cell r="O3526">
            <v>2</v>
          </cell>
          <cell r="P3526">
            <v>3</v>
          </cell>
          <cell r="Q3526">
            <v>4</v>
          </cell>
          <cell r="R3526">
            <v>5</v>
          </cell>
          <cell r="S3526">
            <v>6</v>
          </cell>
          <cell r="T3526">
            <v>7</v>
          </cell>
          <cell r="V3526" t="str">
            <v>setov</v>
          </cell>
        </row>
        <row r="3527">
          <cell r="A3527" t="e">
            <v>#N/A</v>
          </cell>
          <cell r="E3527" t="str">
            <v>Stôl:</v>
          </cell>
          <cell r="F3527" t="e">
            <v>#N/A</v>
          </cell>
          <cell r="I3527" t="e">
            <v>#N/A</v>
          </cell>
          <cell r="V3527" t="str">
            <v/>
          </cell>
        </row>
        <row r="3529">
          <cell r="E3529" t="str">
            <v>Dátum:</v>
          </cell>
          <cell r="F3529">
            <v>43211</v>
          </cell>
        </row>
        <row r="3530">
          <cell r="A3530" t="e">
            <v>#N/A</v>
          </cell>
          <cell r="E3530" t="str">
            <v>Čas:</v>
          </cell>
          <cell r="I3530" t="e">
            <v>#N/A</v>
          </cell>
          <cell r="V3530" t="str">
            <v/>
          </cell>
        </row>
        <row r="3532">
          <cell r="E3532" t="str">
            <v>Kategória :</v>
          </cell>
          <cell r="F3532" t="str">
            <v>MŽ</v>
          </cell>
        </row>
        <row r="3533">
          <cell r="I3533" t="str">
            <v>Rozhodca</v>
          </cell>
          <cell r="P3533" t="str">
            <v>Víťaz</v>
          </cell>
        </row>
        <row r="3534">
          <cell r="E3534" t="str">
            <v>Skupina :</v>
          </cell>
          <cell r="F3534" t="e">
            <v>#N/A</v>
          </cell>
          <cell r="I3534" t="e">
            <v>#N/A</v>
          </cell>
          <cell r="N3534" t="str">
            <v/>
          </cell>
        </row>
        <row r="3536">
          <cell r="E3536" t="str">
            <v>Zápas:</v>
          </cell>
          <cell r="F3536" t="e">
            <v>#N/A</v>
          </cell>
        </row>
        <row r="3537">
          <cell r="H3537" t="str">
            <v>Udelené karty - priestupok</v>
          </cell>
        </row>
        <row r="3539">
          <cell r="I3539" t="e">
            <v>#N/A</v>
          </cell>
          <cell r="P3539" t="e">
            <v>#N/A</v>
          </cell>
        </row>
        <row r="3540">
          <cell r="H3540" t="str">
            <v>Ž</v>
          </cell>
          <cell r="O3540" t="str">
            <v>Ž</v>
          </cell>
        </row>
        <row r="3541">
          <cell r="H3541" t="str">
            <v>ŽČ</v>
          </cell>
          <cell r="O3541" t="str">
            <v>ŽČ</v>
          </cell>
        </row>
        <row r="3542">
          <cell r="H3542" t="str">
            <v>ŽČ</v>
          </cell>
          <cell r="O3542" t="str">
            <v>ŽČ</v>
          </cell>
        </row>
        <row r="3545">
          <cell r="A3545" t="e">
            <v>#N/A</v>
          </cell>
          <cell r="E3545" t="str">
            <v xml:space="preserve">zápas č. </v>
          </cell>
          <cell r="F3545" t="str">
            <v/>
          </cell>
          <cell r="H3545" t="str">
            <v>Servis</v>
          </cell>
          <cell r="V3545" t="str">
            <v>pomer</v>
          </cell>
          <cell r="Z3545" t="str">
            <v/>
          </cell>
          <cell r="AA3545" t="str">
            <v/>
          </cell>
        </row>
        <row r="3546">
          <cell r="G3546" t="str">
            <v>Time out</v>
          </cell>
          <cell r="H3546" t="str">
            <v>Príjem</v>
          </cell>
          <cell r="N3546">
            <v>1</v>
          </cell>
          <cell r="O3546">
            <v>2</v>
          </cell>
          <cell r="P3546">
            <v>3</v>
          </cell>
          <cell r="Q3546">
            <v>4</v>
          </cell>
          <cell r="R3546">
            <v>5</v>
          </cell>
          <cell r="S3546">
            <v>6</v>
          </cell>
          <cell r="T3546">
            <v>7</v>
          </cell>
          <cell r="V3546" t="str">
            <v>setov</v>
          </cell>
        </row>
        <row r="3547">
          <cell r="A3547" t="e">
            <v>#N/A</v>
          </cell>
          <cell r="E3547" t="str">
            <v>Stôl:</v>
          </cell>
          <cell r="F3547" t="e">
            <v>#N/A</v>
          </cell>
          <cell r="I3547" t="e">
            <v>#N/A</v>
          </cell>
          <cell r="V3547" t="str">
            <v/>
          </cell>
        </row>
        <row r="3549">
          <cell r="E3549" t="str">
            <v>Dátum:</v>
          </cell>
          <cell r="F3549">
            <v>43211</v>
          </cell>
        </row>
        <row r="3550">
          <cell r="A3550" t="e">
            <v>#N/A</v>
          </cell>
          <cell r="E3550" t="str">
            <v>Čas:</v>
          </cell>
          <cell r="I3550" t="e">
            <v>#N/A</v>
          </cell>
          <cell r="V3550" t="str">
            <v/>
          </cell>
        </row>
        <row r="3552">
          <cell r="E3552" t="str">
            <v>Kategória :</v>
          </cell>
          <cell r="F3552" t="str">
            <v>MŽ</v>
          </cell>
        </row>
        <row r="3553">
          <cell r="I3553" t="str">
            <v>Rozhodca</v>
          </cell>
          <cell r="P3553" t="str">
            <v>Víťaz</v>
          </cell>
        </row>
        <row r="3554">
          <cell r="E3554" t="str">
            <v>Skupina :</v>
          </cell>
          <cell r="F3554" t="e">
            <v>#N/A</v>
          </cell>
          <cell r="I3554" t="e">
            <v>#N/A</v>
          </cell>
          <cell r="N3554" t="str">
            <v/>
          </cell>
        </row>
        <row r="3556">
          <cell r="E3556" t="str">
            <v>Zápas:</v>
          </cell>
          <cell r="F3556" t="e">
            <v>#N/A</v>
          </cell>
        </row>
        <row r="3557">
          <cell r="H3557" t="str">
            <v>Udelené karty - priestupok</v>
          </cell>
        </row>
        <row r="3559">
          <cell r="I3559" t="e">
            <v>#N/A</v>
          </cell>
          <cell r="P3559" t="e">
            <v>#N/A</v>
          </cell>
        </row>
        <row r="3560">
          <cell r="H3560" t="str">
            <v>Ž</v>
          </cell>
          <cell r="O3560" t="str">
            <v>Ž</v>
          </cell>
        </row>
        <row r="3561">
          <cell r="H3561" t="str">
            <v>ŽČ</v>
          </cell>
          <cell r="O3561" t="str">
            <v>ŽČ</v>
          </cell>
        </row>
        <row r="3562">
          <cell r="H3562" t="str">
            <v>ŽČ</v>
          </cell>
          <cell r="O3562" t="str">
            <v>ŽČ</v>
          </cell>
        </row>
        <row r="3565">
          <cell r="A3565" t="e">
            <v>#N/A</v>
          </cell>
          <cell r="E3565" t="str">
            <v xml:space="preserve">zápas č. </v>
          </cell>
          <cell r="F3565" t="str">
            <v/>
          </cell>
          <cell r="H3565" t="str">
            <v>Servis</v>
          </cell>
          <cell r="V3565" t="str">
            <v>pomer</v>
          </cell>
          <cell r="Z3565" t="str">
            <v/>
          </cell>
          <cell r="AA3565" t="str">
            <v/>
          </cell>
        </row>
        <row r="3566">
          <cell r="G3566" t="str">
            <v>Time out</v>
          </cell>
          <cell r="H3566" t="str">
            <v>Príjem</v>
          </cell>
          <cell r="N3566">
            <v>1</v>
          </cell>
          <cell r="O3566">
            <v>2</v>
          </cell>
          <cell r="P3566">
            <v>3</v>
          </cell>
          <cell r="Q3566">
            <v>4</v>
          </cell>
          <cell r="R3566">
            <v>5</v>
          </cell>
          <cell r="S3566">
            <v>6</v>
          </cell>
          <cell r="T3566">
            <v>7</v>
          </cell>
          <cell r="V3566" t="str">
            <v>setov</v>
          </cell>
        </row>
        <row r="3567">
          <cell r="A3567" t="e">
            <v>#N/A</v>
          </cell>
          <cell r="E3567" t="str">
            <v>Stôl:</v>
          </cell>
          <cell r="F3567" t="e">
            <v>#N/A</v>
          </cell>
          <cell r="I3567" t="e">
            <v>#N/A</v>
          </cell>
          <cell r="V3567" t="str">
            <v/>
          </cell>
        </row>
        <row r="3569">
          <cell r="E3569" t="str">
            <v>Dátum:</v>
          </cell>
          <cell r="F3569">
            <v>43211</v>
          </cell>
        </row>
        <row r="3570">
          <cell r="A3570" t="e">
            <v>#N/A</v>
          </cell>
          <cell r="E3570" t="str">
            <v>Čas:</v>
          </cell>
          <cell r="I3570" t="e">
            <v>#N/A</v>
          </cell>
          <cell r="V3570" t="str">
            <v/>
          </cell>
        </row>
        <row r="3572">
          <cell r="E3572" t="str">
            <v>Kategória :</v>
          </cell>
          <cell r="F3572" t="str">
            <v>MŽ</v>
          </cell>
        </row>
        <row r="3573">
          <cell r="I3573" t="str">
            <v>Rozhodca</v>
          </cell>
          <cell r="P3573" t="str">
            <v>Víťaz</v>
          </cell>
        </row>
        <row r="3574">
          <cell r="E3574" t="str">
            <v>Skupina :</v>
          </cell>
          <cell r="F3574" t="e">
            <v>#N/A</v>
          </cell>
          <cell r="I3574" t="e">
            <v>#N/A</v>
          </cell>
          <cell r="N3574" t="str">
            <v/>
          </cell>
        </row>
        <row r="3576">
          <cell r="E3576" t="str">
            <v>Zápas:</v>
          </cell>
          <cell r="F3576" t="e">
            <v>#N/A</v>
          </cell>
        </row>
        <row r="3577">
          <cell r="H3577" t="str">
            <v>Udelené karty - priestupok</v>
          </cell>
        </row>
        <row r="3579">
          <cell r="I3579" t="e">
            <v>#N/A</v>
          </cell>
          <cell r="P3579" t="e">
            <v>#N/A</v>
          </cell>
        </row>
        <row r="3580">
          <cell r="H3580" t="str">
            <v>Ž</v>
          </cell>
          <cell r="O3580" t="str">
            <v>Ž</v>
          </cell>
        </row>
        <row r="3581">
          <cell r="H3581" t="str">
            <v>ŽČ</v>
          </cell>
          <cell r="O3581" t="str">
            <v>ŽČ</v>
          </cell>
        </row>
        <row r="3582">
          <cell r="H3582" t="str">
            <v>ŽČ</v>
          </cell>
          <cell r="O3582" t="str">
            <v>ŽČ</v>
          </cell>
        </row>
        <row r="3585">
          <cell r="A3585" t="e">
            <v>#N/A</v>
          </cell>
          <cell r="E3585" t="str">
            <v xml:space="preserve">zápas č. </v>
          </cell>
          <cell r="F3585" t="str">
            <v/>
          </cell>
          <cell r="H3585" t="str">
            <v>Servis</v>
          </cell>
          <cell r="V3585" t="str">
            <v>pomer</v>
          </cell>
          <cell r="Z3585" t="str">
            <v/>
          </cell>
          <cell r="AA3585" t="str">
            <v/>
          </cell>
        </row>
        <row r="3586">
          <cell r="G3586" t="str">
            <v>Time out</v>
          </cell>
          <cell r="H3586" t="str">
            <v>Príjem</v>
          </cell>
          <cell r="N3586">
            <v>1</v>
          </cell>
          <cell r="O3586">
            <v>2</v>
          </cell>
          <cell r="P3586">
            <v>3</v>
          </cell>
          <cell r="Q3586">
            <v>4</v>
          </cell>
          <cell r="R3586">
            <v>5</v>
          </cell>
          <cell r="S3586">
            <v>6</v>
          </cell>
          <cell r="T3586">
            <v>7</v>
          </cell>
          <cell r="V3586" t="str">
            <v>setov</v>
          </cell>
        </row>
        <row r="3587">
          <cell r="A3587" t="e">
            <v>#N/A</v>
          </cell>
          <cell r="E3587" t="str">
            <v>Stôl:</v>
          </cell>
          <cell r="F3587" t="e">
            <v>#N/A</v>
          </cell>
          <cell r="I3587" t="e">
            <v>#N/A</v>
          </cell>
          <cell r="V3587" t="str">
            <v/>
          </cell>
        </row>
        <row r="3589">
          <cell r="E3589" t="str">
            <v>Dátum:</v>
          </cell>
          <cell r="F3589">
            <v>43211</v>
          </cell>
        </row>
        <row r="3590">
          <cell r="A3590" t="e">
            <v>#N/A</v>
          </cell>
          <cell r="E3590" t="str">
            <v>Čas:</v>
          </cell>
          <cell r="I3590" t="e">
            <v>#N/A</v>
          </cell>
          <cell r="V3590" t="str">
            <v/>
          </cell>
        </row>
        <row r="3592">
          <cell r="E3592" t="str">
            <v>Kategória :</v>
          </cell>
          <cell r="F3592" t="str">
            <v>MŽ</v>
          </cell>
        </row>
        <row r="3593">
          <cell r="I3593" t="str">
            <v>Rozhodca</v>
          </cell>
          <cell r="P3593" t="str">
            <v>Víťaz</v>
          </cell>
        </row>
        <row r="3594">
          <cell r="E3594" t="str">
            <v>Skupina :</v>
          </cell>
          <cell r="F3594" t="e">
            <v>#N/A</v>
          </cell>
          <cell r="I3594" t="e">
            <v>#N/A</v>
          </cell>
          <cell r="N3594" t="str">
            <v/>
          </cell>
        </row>
        <row r="3596">
          <cell r="E3596" t="str">
            <v>Zápas:</v>
          </cell>
          <cell r="F3596" t="e">
            <v>#N/A</v>
          </cell>
        </row>
        <row r="3597">
          <cell r="H3597" t="str">
            <v>Udelené karty - priestupok</v>
          </cell>
        </row>
        <row r="3599">
          <cell r="I3599" t="e">
            <v>#N/A</v>
          </cell>
          <cell r="P3599" t="e">
            <v>#N/A</v>
          </cell>
        </row>
        <row r="3600">
          <cell r="H3600" t="str">
            <v>Ž</v>
          </cell>
          <cell r="O3600" t="str">
            <v>Ž</v>
          </cell>
        </row>
        <row r="3601">
          <cell r="H3601" t="str">
            <v>ŽČ</v>
          </cell>
          <cell r="O3601" t="str">
            <v>ŽČ</v>
          </cell>
        </row>
        <row r="3602">
          <cell r="H3602" t="str">
            <v>ŽČ</v>
          </cell>
          <cell r="O3602" t="str">
            <v>ŽČ</v>
          </cell>
        </row>
        <row r="3605">
          <cell r="A3605" t="e">
            <v>#N/A</v>
          </cell>
          <cell r="E3605" t="str">
            <v xml:space="preserve">zápas č. </v>
          </cell>
          <cell r="F3605" t="str">
            <v/>
          </cell>
          <cell r="H3605" t="str">
            <v>Servis</v>
          </cell>
          <cell r="V3605" t="str">
            <v>pomer</v>
          </cell>
          <cell r="Z3605" t="str">
            <v/>
          </cell>
          <cell r="AA3605" t="str">
            <v/>
          </cell>
        </row>
        <row r="3606">
          <cell r="G3606" t="str">
            <v>Time out</v>
          </cell>
          <cell r="H3606" t="str">
            <v>Príjem</v>
          </cell>
          <cell r="N3606">
            <v>1</v>
          </cell>
          <cell r="O3606">
            <v>2</v>
          </cell>
          <cell r="P3606">
            <v>3</v>
          </cell>
          <cell r="Q3606">
            <v>4</v>
          </cell>
          <cell r="R3606">
            <v>5</v>
          </cell>
          <cell r="S3606">
            <v>6</v>
          </cell>
          <cell r="T3606">
            <v>7</v>
          </cell>
          <cell r="V3606" t="str">
            <v>setov</v>
          </cell>
        </row>
        <row r="3607">
          <cell r="A3607" t="e">
            <v>#N/A</v>
          </cell>
          <cell r="E3607" t="str">
            <v>Stôl:</v>
          </cell>
          <cell r="F3607" t="e">
            <v>#N/A</v>
          </cell>
          <cell r="I3607" t="e">
            <v>#N/A</v>
          </cell>
          <cell r="V3607" t="str">
            <v/>
          </cell>
        </row>
        <row r="3609">
          <cell r="E3609" t="str">
            <v>Dátum:</v>
          </cell>
          <cell r="F3609">
            <v>43211</v>
          </cell>
        </row>
        <row r="3610">
          <cell r="A3610" t="e">
            <v>#N/A</v>
          </cell>
          <cell r="E3610" t="str">
            <v>Čas:</v>
          </cell>
          <cell r="I3610" t="e">
            <v>#N/A</v>
          </cell>
          <cell r="V3610" t="str">
            <v/>
          </cell>
        </row>
        <row r="3612">
          <cell r="E3612" t="str">
            <v>Kategória :</v>
          </cell>
          <cell r="F3612" t="str">
            <v>MŽ</v>
          </cell>
        </row>
        <row r="3613">
          <cell r="I3613" t="str">
            <v>Rozhodca</v>
          </cell>
          <cell r="P3613" t="str">
            <v>Víťaz</v>
          </cell>
        </row>
        <row r="3614">
          <cell r="E3614" t="str">
            <v>Skupina :</v>
          </cell>
          <cell r="F3614" t="e">
            <v>#N/A</v>
          </cell>
          <cell r="I3614" t="e">
            <v>#N/A</v>
          </cell>
          <cell r="N3614" t="str">
            <v/>
          </cell>
        </row>
        <row r="3616">
          <cell r="E3616" t="str">
            <v>Zápas:</v>
          </cell>
          <cell r="F3616" t="e">
            <v>#N/A</v>
          </cell>
        </row>
        <row r="3617">
          <cell r="H3617" t="str">
            <v>Udelené karty - priestupok</v>
          </cell>
        </row>
        <row r="3619">
          <cell r="I3619" t="e">
            <v>#N/A</v>
          </cell>
          <cell r="P3619" t="e">
            <v>#N/A</v>
          </cell>
        </row>
        <row r="3620">
          <cell r="H3620" t="str">
            <v>Ž</v>
          </cell>
          <cell r="O3620" t="str">
            <v>Ž</v>
          </cell>
        </row>
        <row r="3621">
          <cell r="H3621" t="str">
            <v>ŽČ</v>
          </cell>
          <cell r="O3621" t="str">
            <v>ŽČ</v>
          </cell>
        </row>
        <row r="3622">
          <cell r="H3622" t="str">
            <v>ŽČ</v>
          </cell>
          <cell r="O3622" t="str">
            <v>ŽČ</v>
          </cell>
        </row>
        <row r="3625">
          <cell r="A3625" t="e">
            <v>#N/A</v>
          </cell>
          <cell r="E3625" t="str">
            <v xml:space="preserve">zápas č. </v>
          </cell>
          <cell r="F3625" t="str">
            <v/>
          </cell>
          <cell r="H3625" t="str">
            <v>Servis</v>
          </cell>
          <cell r="V3625" t="str">
            <v>pomer</v>
          </cell>
          <cell r="Z3625" t="str">
            <v/>
          </cell>
          <cell r="AA3625" t="str">
            <v/>
          </cell>
        </row>
        <row r="3626">
          <cell r="G3626" t="str">
            <v>Time out</v>
          </cell>
          <cell r="H3626" t="str">
            <v>Príjem</v>
          </cell>
          <cell r="N3626">
            <v>1</v>
          </cell>
          <cell r="O3626">
            <v>2</v>
          </cell>
          <cell r="P3626">
            <v>3</v>
          </cell>
          <cell r="Q3626">
            <v>4</v>
          </cell>
          <cell r="R3626">
            <v>5</v>
          </cell>
          <cell r="S3626">
            <v>6</v>
          </cell>
          <cell r="T3626">
            <v>7</v>
          </cell>
          <cell r="V3626" t="str">
            <v>setov</v>
          </cell>
        </row>
        <row r="3627">
          <cell r="A3627" t="e">
            <v>#N/A</v>
          </cell>
          <cell r="E3627" t="str">
            <v>Stôl:</v>
          </cell>
          <cell r="F3627" t="e">
            <v>#N/A</v>
          </cell>
          <cell r="I3627" t="e">
            <v>#N/A</v>
          </cell>
          <cell r="V3627" t="str">
            <v/>
          </cell>
        </row>
        <row r="3629">
          <cell r="E3629" t="str">
            <v>Dátum:</v>
          </cell>
          <cell r="F3629">
            <v>43211</v>
          </cell>
        </row>
        <row r="3630">
          <cell r="A3630" t="e">
            <v>#N/A</v>
          </cell>
          <cell r="E3630" t="str">
            <v>Čas:</v>
          </cell>
          <cell r="I3630" t="e">
            <v>#N/A</v>
          </cell>
          <cell r="V3630" t="str">
            <v/>
          </cell>
        </row>
        <row r="3632">
          <cell r="E3632" t="str">
            <v>Kategória :</v>
          </cell>
          <cell r="F3632" t="str">
            <v>MŽ</v>
          </cell>
        </row>
        <row r="3633">
          <cell r="I3633" t="str">
            <v>Rozhodca</v>
          </cell>
          <cell r="P3633" t="str">
            <v>Víťaz</v>
          </cell>
        </row>
        <row r="3634">
          <cell r="E3634" t="str">
            <v>Skupina :</v>
          </cell>
          <cell r="F3634" t="e">
            <v>#N/A</v>
          </cell>
          <cell r="I3634" t="e">
            <v>#N/A</v>
          </cell>
          <cell r="N3634" t="str">
            <v/>
          </cell>
        </row>
        <row r="3636">
          <cell r="E3636" t="str">
            <v>Zápas:</v>
          </cell>
          <cell r="F3636" t="e">
            <v>#N/A</v>
          </cell>
        </row>
        <row r="3637">
          <cell r="H3637" t="str">
            <v>Udelené karty - priestupok</v>
          </cell>
        </row>
        <row r="3639">
          <cell r="I3639" t="e">
            <v>#N/A</v>
          </cell>
          <cell r="P3639" t="e">
            <v>#N/A</v>
          </cell>
        </row>
        <row r="3640">
          <cell r="H3640" t="str">
            <v>Ž</v>
          </cell>
          <cell r="O3640" t="str">
            <v>Ž</v>
          </cell>
        </row>
        <row r="3641">
          <cell r="H3641" t="str">
            <v>ŽČ</v>
          </cell>
          <cell r="O3641" t="str">
            <v>ŽČ</v>
          </cell>
        </row>
        <row r="3642">
          <cell r="H3642" t="str">
            <v>ŽČ</v>
          </cell>
          <cell r="O3642" t="str">
            <v>ŽČ</v>
          </cell>
        </row>
        <row r="3645">
          <cell r="A3645" t="e">
            <v>#N/A</v>
          </cell>
          <cell r="E3645" t="str">
            <v xml:space="preserve">zápas č. </v>
          </cell>
          <cell r="F3645" t="str">
            <v/>
          </cell>
          <cell r="H3645" t="str">
            <v>Servis</v>
          </cell>
          <cell r="V3645" t="str">
            <v>pomer</v>
          </cell>
          <cell r="Z3645" t="str">
            <v/>
          </cell>
          <cell r="AA3645" t="str">
            <v/>
          </cell>
        </row>
        <row r="3646">
          <cell r="G3646" t="str">
            <v>Time out</v>
          </cell>
          <cell r="H3646" t="str">
            <v>Príjem</v>
          </cell>
          <cell r="N3646">
            <v>1</v>
          </cell>
          <cell r="O3646">
            <v>2</v>
          </cell>
          <cell r="P3646">
            <v>3</v>
          </cell>
          <cell r="Q3646">
            <v>4</v>
          </cell>
          <cell r="R3646">
            <v>5</v>
          </cell>
          <cell r="S3646">
            <v>6</v>
          </cell>
          <cell r="T3646">
            <v>7</v>
          </cell>
          <cell r="V3646" t="str">
            <v>setov</v>
          </cell>
        </row>
        <row r="3647">
          <cell r="A3647" t="e">
            <v>#N/A</v>
          </cell>
          <cell r="E3647" t="str">
            <v>Stôl:</v>
          </cell>
          <cell r="F3647" t="e">
            <v>#N/A</v>
          </cell>
          <cell r="I3647" t="e">
            <v>#N/A</v>
          </cell>
          <cell r="V3647" t="str">
            <v/>
          </cell>
        </row>
        <row r="3649">
          <cell r="E3649" t="str">
            <v>Dátum:</v>
          </cell>
          <cell r="F3649">
            <v>43211</v>
          </cell>
        </row>
        <row r="3650">
          <cell r="A3650" t="e">
            <v>#N/A</v>
          </cell>
          <cell r="E3650" t="str">
            <v>Čas:</v>
          </cell>
          <cell r="I3650" t="e">
            <v>#N/A</v>
          </cell>
          <cell r="V3650" t="str">
            <v/>
          </cell>
        </row>
        <row r="3652">
          <cell r="E3652" t="str">
            <v>Kategória :</v>
          </cell>
          <cell r="F3652" t="str">
            <v>MŽ</v>
          </cell>
        </row>
        <row r="3653">
          <cell r="I3653" t="str">
            <v>Rozhodca</v>
          </cell>
          <cell r="P3653" t="str">
            <v>Víťaz</v>
          </cell>
        </row>
        <row r="3654">
          <cell r="E3654" t="str">
            <v>Skupina :</v>
          </cell>
          <cell r="F3654" t="e">
            <v>#N/A</v>
          </cell>
          <cell r="I3654" t="e">
            <v>#N/A</v>
          </cell>
          <cell r="N3654" t="str">
            <v/>
          </cell>
        </row>
        <row r="3656">
          <cell r="E3656" t="str">
            <v>Zápas:</v>
          </cell>
          <cell r="F3656" t="e">
            <v>#N/A</v>
          </cell>
        </row>
        <row r="3657">
          <cell r="H3657" t="str">
            <v>Udelené karty - priestupok</v>
          </cell>
        </row>
        <row r="3659">
          <cell r="I3659" t="e">
            <v>#N/A</v>
          </cell>
          <cell r="P3659" t="e">
            <v>#N/A</v>
          </cell>
        </row>
        <row r="3660">
          <cell r="H3660" t="str">
            <v>Ž</v>
          </cell>
          <cell r="O3660" t="str">
            <v>Ž</v>
          </cell>
        </row>
        <row r="3661">
          <cell r="H3661" t="str">
            <v>ŽČ</v>
          </cell>
          <cell r="O3661" t="str">
            <v>ŽČ</v>
          </cell>
        </row>
        <row r="3662">
          <cell r="H3662" t="str">
            <v>ŽČ</v>
          </cell>
          <cell r="O3662" t="str">
            <v>ŽČ</v>
          </cell>
        </row>
        <row r="3665">
          <cell r="A3665" t="e">
            <v>#N/A</v>
          </cell>
          <cell r="E3665" t="str">
            <v xml:space="preserve">zápas č. </v>
          </cell>
          <cell r="F3665" t="str">
            <v/>
          </cell>
          <cell r="H3665" t="str">
            <v>Servis</v>
          </cell>
          <cell r="V3665" t="str">
            <v>pomer</v>
          </cell>
          <cell r="Z3665" t="str">
            <v/>
          </cell>
          <cell r="AA3665" t="str">
            <v/>
          </cell>
        </row>
        <row r="3666">
          <cell r="G3666" t="str">
            <v>Time out</v>
          </cell>
          <cell r="H3666" t="str">
            <v>Príjem</v>
          </cell>
          <cell r="N3666">
            <v>1</v>
          </cell>
          <cell r="O3666">
            <v>2</v>
          </cell>
          <cell r="P3666">
            <v>3</v>
          </cell>
          <cell r="Q3666">
            <v>4</v>
          </cell>
          <cell r="R3666">
            <v>5</v>
          </cell>
          <cell r="S3666">
            <v>6</v>
          </cell>
          <cell r="T3666">
            <v>7</v>
          </cell>
          <cell r="V3666" t="str">
            <v>setov</v>
          </cell>
        </row>
        <row r="3667">
          <cell r="A3667" t="e">
            <v>#N/A</v>
          </cell>
          <cell r="E3667" t="str">
            <v>Stôl:</v>
          </cell>
          <cell r="F3667" t="e">
            <v>#N/A</v>
          </cell>
          <cell r="I3667" t="e">
            <v>#N/A</v>
          </cell>
          <cell r="V3667" t="str">
            <v/>
          </cell>
        </row>
        <row r="3669">
          <cell r="E3669" t="str">
            <v>Dátum:</v>
          </cell>
          <cell r="F3669">
            <v>43211</v>
          </cell>
        </row>
        <row r="3670">
          <cell r="A3670" t="e">
            <v>#N/A</v>
          </cell>
          <cell r="E3670" t="str">
            <v>Čas:</v>
          </cell>
          <cell r="I3670" t="e">
            <v>#N/A</v>
          </cell>
          <cell r="V3670" t="str">
            <v/>
          </cell>
        </row>
        <row r="3672">
          <cell r="E3672" t="str">
            <v>Kategória :</v>
          </cell>
          <cell r="F3672" t="str">
            <v>MŽ</v>
          </cell>
        </row>
        <row r="3673">
          <cell r="I3673" t="str">
            <v>Rozhodca</v>
          </cell>
          <cell r="P3673" t="str">
            <v>Víťaz</v>
          </cell>
        </row>
        <row r="3674">
          <cell r="E3674" t="str">
            <v>Skupina :</v>
          </cell>
          <cell r="F3674" t="e">
            <v>#N/A</v>
          </cell>
          <cell r="I3674" t="e">
            <v>#N/A</v>
          </cell>
          <cell r="N3674" t="str">
            <v/>
          </cell>
        </row>
        <row r="3676">
          <cell r="E3676" t="str">
            <v>Zápas:</v>
          </cell>
          <cell r="F3676" t="e">
            <v>#N/A</v>
          </cell>
        </row>
        <row r="3677">
          <cell r="H3677" t="str">
            <v>Udelené karty - priestupok</v>
          </cell>
        </row>
        <row r="3679">
          <cell r="I3679" t="e">
            <v>#N/A</v>
          </cell>
          <cell r="P3679" t="e">
            <v>#N/A</v>
          </cell>
        </row>
        <row r="3680">
          <cell r="H3680" t="str">
            <v>Ž</v>
          </cell>
          <cell r="O3680" t="str">
            <v>Ž</v>
          </cell>
        </row>
        <row r="3681">
          <cell r="H3681" t="str">
            <v>ŽČ</v>
          </cell>
          <cell r="O3681" t="str">
            <v>ŽČ</v>
          </cell>
        </row>
        <row r="3682">
          <cell r="H3682" t="str">
            <v>ŽČ</v>
          </cell>
          <cell r="O3682" t="str">
            <v>ŽČ</v>
          </cell>
        </row>
        <row r="3685">
          <cell r="A3685" t="e">
            <v>#N/A</v>
          </cell>
          <cell r="E3685" t="str">
            <v xml:space="preserve">zápas č. </v>
          </cell>
          <cell r="F3685" t="str">
            <v/>
          </cell>
          <cell r="H3685" t="str">
            <v>Servis</v>
          </cell>
          <cell r="V3685" t="str">
            <v>pomer</v>
          </cell>
          <cell r="Z3685" t="str">
            <v/>
          </cell>
          <cell r="AA3685" t="str">
            <v/>
          </cell>
        </row>
        <row r="3686">
          <cell r="G3686" t="str">
            <v>Time out</v>
          </cell>
          <cell r="H3686" t="str">
            <v>Príjem</v>
          </cell>
          <cell r="N3686">
            <v>1</v>
          </cell>
          <cell r="O3686">
            <v>2</v>
          </cell>
          <cell r="P3686">
            <v>3</v>
          </cell>
          <cell r="Q3686">
            <v>4</v>
          </cell>
          <cell r="R3686">
            <v>5</v>
          </cell>
          <cell r="S3686">
            <v>6</v>
          </cell>
          <cell r="T3686">
            <v>7</v>
          </cell>
          <cell r="V3686" t="str">
            <v>setov</v>
          </cell>
        </row>
        <row r="3687">
          <cell r="A3687" t="e">
            <v>#N/A</v>
          </cell>
          <cell r="E3687" t="str">
            <v>Stôl:</v>
          </cell>
          <cell r="F3687" t="e">
            <v>#N/A</v>
          </cell>
          <cell r="I3687" t="e">
            <v>#N/A</v>
          </cell>
          <cell r="V3687" t="str">
            <v/>
          </cell>
        </row>
        <row r="3689">
          <cell r="E3689" t="str">
            <v>Dátum:</v>
          </cell>
          <cell r="F3689">
            <v>43211</v>
          </cell>
        </row>
        <row r="3690">
          <cell r="A3690" t="e">
            <v>#N/A</v>
          </cell>
          <cell r="E3690" t="str">
            <v>Čas:</v>
          </cell>
          <cell r="I3690" t="e">
            <v>#N/A</v>
          </cell>
          <cell r="V3690" t="str">
            <v/>
          </cell>
        </row>
        <row r="3692">
          <cell r="E3692" t="str">
            <v>Kategória :</v>
          </cell>
          <cell r="F3692" t="str">
            <v>MŽ</v>
          </cell>
        </row>
        <row r="3693">
          <cell r="I3693" t="str">
            <v>Rozhodca</v>
          </cell>
          <cell r="P3693" t="str">
            <v>Víťaz</v>
          </cell>
        </row>
        <row r="3694">
          <cell r="E3694" t="str">
            <v>Skupina :</v>
          </cell>
          <cell r="F3694" t="e">
            <v>#N/A</v>
          </cell>
          <cell r="I3694" t="e">
            <v>#N/A</v>
          </cell>
          <cell r="N3694" t="str">
            <v/>
          </cell>
        </row>
        <row r="3696">
          <cell r="E3696" t="str">
            <v>Zápas:</v>
          </cell>
          <cell r="F3696" t="e">
            <v>#N/A</v>
          </cell>
        </row>
        <row r="3697">
          <cell r="H3697" t="str">
            <v>Udelené karty - priestupok</v>
          </cell>
        </row>
        <row r="3699">
          <cell r="I3699" t="e">
            <v>#N/A</v>
          </cell>
          <cell r="P3699" t="e">
            <v>#N/A</v>
          </cell>
        </row>
        <row r="3700">
          <cell r="H3700" t="str">
            <v>Ž</v>
          </cell>
          <cell r="O3700" t="str">
            <v>Ž</v>
          </cell>
        </row>
        <row r="3701">
          <cell r="H3701" t="str">
            <v>ŽČ</v>
          </cell>
          <cell r="O3701" t="str">
            <v>ŽČ</v>
          </cell>
        </row>
        <row r="3702">
          <cell r="H3702" t="str">
            <v>ŽČ</v>
          </cell>
          <cell r="O3702" t="str">
            <v>ŽČ</v>
          </cell>
        </row>
        <row r="3705">
          <cell r="A3705" t="e">
            <v>#N/A</v>
          </cell>
          <cell r="E3705" t="str">
            <v xml:space="preserve">zápas č. </v>
          </cell>
          <cell r="F3705" t="str">
            <v/>
          </cell>
          <cell r="H3705" t="str">
            <v>Servis</v>
          </cell>
          <cell r="V3705" t="str">
            <v>pomer</v>
          </cell>
          <cell r="Z3705" t="str">
            <v/>
          </cell>
          <cell r="AA3705" t="str">
            <v/>
          </cell>
        </row>
        <row r="3706">
          <cell r="G3706" t="str">
            <v>Time out</v>
          </cell>
          <cell r="H3706" t="str">
            <v>Príjem</v>
          </cell>
          <cell r="N3706">
            <v>1</v>
          </cell>
          <cell r="O3706">
            <v>2</v>
          </cell>
          <cell r="P3706">
            <v>3</v>
          </cell>
          <cell r="Q3706">
            <v>4</v>
          </cell>
          <cell r="R3706">
            <v>5</v>
          </cell>
          <cell r="S3706">
            <v>6</v>
          </cell>
          <cell r="T3706">
            <v>7</v>
          </cell>
          <cell r="V3706" t="str">
            <v>setov</v>
          </cell>
        </row>
        <row r="3707">
          <cell r="A3707" t="e">
            <v>#N/A</v>
          </cell>
          <cell r="E3707" t="str">
            <v>Stôl:</v>
          </cell>
          <cell r="F3707" t="e">
            <v>#N/A</v>
          </cell>
          <cell r="I3707" t="e">
            <v>#N/A</v>
          </cell>
          <cell r="V3707" t="str">
            <v/>
          </cell>
        </row>
        <row r="3709">
          <cell r="E3709" t="str">
            <v>Dátum:</v>
          </cell>
          <cell r="F3709">
            <v>43211</v>
          </cell>
        </row>
        <row r="3710">
          <cell r="A3710" t="e">
            <v>#N/A</v>
          </cell>
          <cell r="E3710" t="str">
            <v>Čas:</v>
          </cell>
          <cell r="I3710" t="e">
            <v>#N/A</v>
          </cell>
          <cell r="V3710" t="str">
            <v/>
          </cell>
        </row>
        <row r="3712">
          <cell r="E3712" t="str">
            <v>Kategória :</v>
          </cell>
          <cell r="F3712" t="str">
            <v>MŽ</v>
          </cell>
        </row>
        <row r="3713">
          <cell r="I3713" t="str">
            <v>Rozhodca</v>
          </cell>
          <cell r="P3713" t="str">
            <v>Víťaz</v>
          </cell>
        </row>
        <row r="3714">
          <cell r="E3714" t="str">
            <v>Skupina :</v>
          </cell>
          <cell r="F3714" t="e">
            <v>#N/A</v>
          </cell>
          <cell r="I3714" t="e">
            <v>#N/A</v>
          </cell>
          <cell r="N3714" t="str">
            <v/>
          </cell>
        </row>
        <row r="3716">
          <cell r="E3716" t="str">
            <v>Zápas:</v>
          </cell>
          <cell r="F3716" t="e">
            <v>#N/A</v>
          </cell>
        </row>
        <row r="3717">
          <cell r="H3717" t="str">
            <v>Udelené karty - priestupok</v>
          </cell>
        </row>
        <row r="3719">
          <cell r="I3719" t="e">
            <v>#N/A</v>
          </cell>
          <cell r="P3719" t="e">
            <v>#N/A</v>
          </cell>
        </row>
        <row r="3720">
          <cell r="H3720" t="str">
            <v>Ž</v>
          </cell>
          <cell r="O3720" t="str">
            <v>Ž</v>
          </cell>
        </row>
        <row r="3721">
          <cell r="H3721" t="str">
            <v>ŽČ</v>
          </cell>
          <cell r="O3721" t="str">
            <v>ŽČ</v>
          </cell>
        </row>
        <row r="3722">
          <cell r="H3722" t="str">
            <v>ŽČ</v>
          </cell>
          <cell r="O3722" t="str">
            <v>ŽČ</v>
          </cell>
        </row>
        <row r="3725">
          <cell r="A3725" t="e">
            <v>#N/A</v>
          </cell>
          <cell r="E3725" t="str">
            <v xml:space="preserve">zápas č. </v>
          </cell>
          <cell r="F3725" t="str">
            <v/>
          </cell>
          <cell r="H3725" t="str">
            <v>Servis</v>
          </cell>
          <cell r="V3725" t="str">
            <v>pomer</v>
          </cell>
          <cell r="Z3725" t="str">
            <v/>
          </cell>
          <cell r="AA3725" t="str">
            <v/>
          </cell>
        </row>
        <row r="3726">
          <cell r="G3726" t="str">
            <v>Time out</v>
          </cell>
          <cell r="H3726" t="str">
            <v>Príjem</v>
          </cell>
          <cell r="N3726">
            <v>1</v>
          </cell>
          <cell r="O3726">
            <v>2</v>
          </cell>
          <cell r="P3726">
            <v>3</v>
          </cell>
          <cell r="Q3726">
            <v>4</v>
          </cell>
          <cell r="R3726">
            <v>5</v>
          </cell>
          <cell r="S3726">
            <v>6</v>
          </cell>
          <cell r="T3726">
            <v>7</v>
          </cell>
          <cell r="V3726" t="str">
            <v>setov</v>
          </cell>
        </row>
        <row r="3727">
          <cell r="A3727" t="e">
            <v>#N/A</v>
          </cell>
          <cell r="E3727" t="str">
            <v>Stôl:</v>
          </cell>
          <cell r="F3727" t="e">
            <v>#N/A</v>
          </cell>
          <cell r="I3727" t="e">
            <v>#N/A</v>
          </cell>
          <cell r="V3727" t="str">
            <v/>
          </cell>
        </row>
        <row r="3729">
          <cell r="E3729" t="str">
            <v>Dátum:</v>
          </cell>
          <cell r="F3729">
            <v>43211</v>
          </cell>
        </row>
        <row r="3730">
          <cell r="A3730" t="e">
            <v>#N/A</v>
          </cell>
          <cell r="E3730" t="str">
            <v>Čas:</v>
          </cell>
          <cell r="I3730" t="e">
            <v>#N/A</v>
          </cell>
          <cell r="V3730" t="str">
            <v/>
          </cell>
        </row>
        <row r="3732">
          <cell r="E3732" t="str">
            <v>Kategória :</v>
          </cell>
          <cell r="F3732" t="str">
            <v>MŽ</v>
          </cell>
        </row>
        <row r="3733">
          <cell r="I3733" t="str">
            <v>Rozhodca</v>
          </cell>
          <cell r="P3733" t="str">
            <v>Víťaz</v>
          </cell>
        </row>
        <row r="3734">
          <cell r="E3734" t="str">
            <v>Skupina :</v>
          </cell>
          <cell r="F3734" t="e">
            <v>#N/A</v>
          </cell>
          <cell r="I3734" t="e">
            <v>#N/A</v>
          </cell>
          <cell r="N3734" t="str">
            <v/>
          </cell>
        </row>
        <row r="3736">
          <cell r="E3736" t="str">
            <v>Zápas:</v>
          </cell>
          <cell r="F3736" t="e">
            <v>#N/A</v>
          </cell>
        </row>
        <row r="3737">
          <cell r="H3737" t="str">
            <v>Udelené karty - priestupok</v>
          </cell>
        </row>
        <row r="3739">
          <cell r="I3739" t="e">
            <v>#N/A</v>
          </cell>
          <cell r="P3739" t="e">
            <v>#N/A</v>
          </cell>
        </row>
        <row r="3740">
          <cell r="H3740" t="str">
            <v>Ž</v>
          </cell>
          <cell r="O3740" t="str">
            <v>Ž</v>
          </cell>
        </row>
        <row r="3741">
          <cell r="H3741" t="str">
            <v>ŽČ</v>
          </cell>
          <cell r="O3741" t="str">
            <v>ŽČ</v>
          </cell>
        </row>
        <row r="3742">
          <cell r="H3742" t="str">
            <v>ŽČ</v>
          </cell>
          <cell r="O3742" t="str">
            <v>ŽČ</v>
          </cell>
        </row>
        <row r="3745">
          <cell r="A3745" t="e">
            <v>#N/A</v>
          </cell>
          <cell r="E3745" t="str">
            <v xml:space="preserve">zápas č. </v>
          </cell>
          <cell r="F3745" t="str">
            <v/>
          </cell>
          <cell r="H3745" t="str">
            <v>Servis</v>
          </cell>
          <cell r="V3745" t="str">
            <v>pomer</v>
          </cell>
          <cell r="Z3745" t="str">
            <v/>
          </cell>
          <cell r="AA3745" t="str">
            <v/>
          </cell>
        </row>
        <row r="3746">
          <cell r="G3746" t="str">
            <v>Time out</v>
          </cell>
          <cell r="H3746" t="str">
            <v>Príjem</v>
          </cell>
          <cell r="N3746">
            <v>1</v>
          </cell>
          <cell r="O3746">
            <v>2</v>
          </cell>
          <cell r="P3746">
            <v>3</v>
          </cell>
          <cell r="Q3746">
            <v>4</v>
          </cell>
          <cell r="R3746">
            <v>5</v>
          </cell>
          <cell r="S3746">
            <v>6</v>
          </cell>
          <cell r="T3746">
            <v>7</v>
          </cell>
          <cell r="V3746" t="str">
            <v>setov</v>
          </cell>
        </row>
        <row r="3747">
          <cell r="A3747" t="e">
            <v>#N/A</v>
          </cell>
          <cell r="E3747" t="str">
            <v>Stôl:</v>
          </cell>
          <cell r="F3747" t="e">
            <v>#N/A</v>
          </cell>
          <cell r="I3747" t="e">
            <v>#N/A</v>
          </cell>
          <cell r="V3747" t="str">
            <v/>
          </cell>
        </row>
        <row r="3749">
          <cell r="E3749" t="str">
            <v>Dátum:</v>
          </cell>
          <cell r="F3749">
            <v>43211</v>
          </cell>
        </row>
        <row r="3750">
          <cell r="A3750" t="e">
            <v>#N/A</v>
          </cell>
          <cell r="E3750" t="str">
            <v>Čas:</v>
          </cell>
          <cell r="I3750" t="e">
            <v>#N/A</v>
          </cell>
          <cell r="V3750" t="str">
            <v/>
          </cell>
        </row>
        <row r="3752">
          <cell r="E3752" t="str">
            <v>Kategória :</v>
          </cell>
          <cell r="F3752" t="str">
            <v>MŽ</v>
          </cell>
        </row>
        <row r="3753">
          <cell r="I3753" t="str">
            <v>Rozhodca</v>
          </cell>
          <cell r="P3753" t="str">
            <v>Víťaz</v>
          </cell>
        </row>
        <row r="3754">
          <cell r="E3754" t="str">
            <v>Skupina :</v>
          </cell>
          <cell r="F3754" t="e">
            <v>#N/A</v>
          </cell>
          <cell r="I3754" t="e">
            <v>#N/A</v>
          </cell>
          <cell r="N3754" t="str">
            <v/>
          </cell>
        </row>
        <row r="3756">
          <cell r="E3756" t="str">
            <v>Zápas:</v>
          </cell>
          <cell r="F3756" t="e">
            <v>#N/A</v>
          </cell>
        </row>
        <row r="3757">
          <cell r="H3757" t="str">
            <v>Udelené karty - priestupok</v>
          </cell>
        </row>
        <row r="3759">
          <cell r="I3759" t="e">
            <v>#N/A</v>
          </cell>
          <cell r="P3759" t="e">
            <v>#N/A</v>
          </cell>
        </row>
        <row r="3760">
          <cell r="H3760" t="str">
            <v>Ž</v>
          </cell>
          <cell r="O3760" t="str">
            <v>Ž</v>
          </cell>
        </row>
        <row r="3761">
          <cell r="H3761" t="str">
            <v>ŽČ</v>
          </cell>
          <cell r="O3761" t="str">
            <v>ŽČ</v>
          </cell>
        </row>
        <row r="3762">
          <cell r="H3762" t="str">
            <v>ŽČ</v>
          </cell>
          <cell r="O3762" t="str">
            <v>ŽČ</v>
          </cell>
        </row>
        <row r="3765">
          <cell r="A3765" t="e">
            <v>#N/A</v>
          </cell>
          <cell r="E3765" t="str">
            <v xml:space="preserve">zápas č. </v>
          </cell>
          <cell r="F3765" t="str">
            <v/>
          </cell>
          <cell r="H3765" t="str">
            <v>Servis</v>
          </cell>
          <cell r="V3765" t="str">
            <v>pomer</v>
          </cell>
          <cell r="Z3765" t="str">
            <v/>
          </cell>
          <cell r="AA3765" t="str">
            <v/>
          </cell>
        </row>
        <row r="3766">
          <cell r="G3766" t="str">
            <v>Time out</v>
          </cell>
          <cell r="H3766" t="str">
            <v>Príjem</v>
          </cell>
          <cell r="N3766">
            <v>1</v>
          </cell>
          <cell r="O3766">
            <v>2</v>
          </cell>
          <cell r="P3766">
            <v>3</v>
          </cell>
          <cell r="Q3766">
            <v>4</v>
          </cell>
          <cell r="R3766">
            <v>5</v>
          </cell>
          <cell r="S3766">
            <v>6</v>
          </cell>
          <cell r="T3766">
            <v>7</v>
          </cell>
          <cell r="V3766" t="str">
            <v>setov</v>
          </cell>
        </row>
        <row r="3767">
          <cell r="A3767" t="e">
            <v>#N/A</v>
          </cell>
          <cell r="E3767" t="str">
            <v>Stôl:</v>
          </cell>
          <cell r="F3767" t="e">
            <v>#N/A</v>
          </cell>
          <cell r="I3767" t="e">
            <v>#N/A</v>
          </cell>
          <cell r="V3767" t="str">
            <v/>
          </cell>
        </row>
        <row r="3769">
          <cell r="E3769" t="str">
            <v>Dátum:</v>
          </cell>
          <cell r="F3769">
            <v>43211</v>
          </cell>
        </row>
        <row r="3770">
          <cell r="A3770" t="e">
            <v>#N/A</v>
          </cell>
          <cell r="E3770" t="str">
            <v>Čas:</v>
          </cell>
          <cell r="I3770" t="e">
            <v>#N/A</v>
          </cell>
          <cell r="V3770" t="str">
            <v/>
          </cell>
        </row>
        <row r="3772">
          <cell r="E3772" t="str">
            <v>Kategória :</v>
          </cell>
          <cell r="F3772" t="str">
            <v>MŽ</v>
          </cell>
        </row>
        <row r="3773">
          <cell r="I3773" t="str">
            <v>Rozhodca</v>
          </cell>
          <cell r="P3773" t="str">
            <v>Víťaz</v>
          </cell>
        </row>
        <row r="3774">
          <cell r="E3774" t="str">
            <v>Skupina :</v>
          </cell>
          <cell r="F3774" t="e">
            <v>#N/A</v>
          </cell>
          <cell r="I3774" t="e">
            <v>#N/A</v>
          </cell>
          <cell r="N3774" t="str">
            <v/>
          </cell>
        </row>
        <row r="3776">
          <cell r="E3776" t="str">
            <v>Zápas:</v>
          </cell>
          <cell r="F3776" t="e">
            <v>#N/A</v>
          </cell>
        </row>
        <row r="3777">
          <cell r="H3777" t="str">
            <v>Udelené karty - priestupok</v>
          </cell>
        </row>
        <row r="3779">
          <cell r="I3779" t="e">
            <v>#N/A</v>
          </cell>
          <cell r="P3779" t="e">
            <v>#N/A</v>
          </cell>
        </row>
        <row r="3780">
          <cell r="H3780" t="str">
            <v>Ž</v>
          </cell>
          <cell r="O3780" t="str">
            <v>Ž</v>
          </cell>
        </row>
        <row r="3781">
          <cell r="H3781" t="str">
            <v>ŽČ</v>
          </cell>
          <cell r="O3781" t="str">
            <v>ŽČ</v>
          </cell>
        </row>
        <row r="3782">
          <cell r="H3782" t="str">
            <v>ŽČ</v>
          </cell>
          <cell r="O3782" t="str">
            <v>ŽČ</v>
          </cell>
        </row>
        <row r="3785">
          <cell r="A3785" t="e">
            <v>#N/A</v>
          </cell>
          <cell r="E3785" t="str">
            <v xml:space="preserve">zápas č. </v>
          </cell>
          <cell r="F3785" t="str">
            <v/>
          </cell>
          <cell r="H3785" t="str">
            <v>Servis</v>
          </cell>
          <cell r="V3785" t="str">
            <v>pomer</v>
          </cell>
          <cell r="Z3785" t="str">
            <v/>
          </cell>
          <cell r="AA3785" t="str">
            <v/>
          </cell>
        </row>
        <row r="3786">
          <cell r="G3786" t="str">
            <v>Time out</v>
          </cell>
          <cell r="H3786" t="str">
            <v>Príjem</v>
          </cell>
          <cell r="N3786">
            <v>1</v>
          </cell>
          <cell r="O3786">
            <v>2</v>
          </cell>
          <cell r="P3786">
            <v>3</v>
          </cell>
          <cell r="Q3786">
            <v>4</v>
          </cell>
          <cell r="R3786">
            <v>5</v>
          </cell>
          <cell r="S3786">
            <v>6</v>
          </cell>
          <cell r="T3786">
            <v>7</v>
          </cell>
          <cell r="V3786" t="str">
            <v>setov</v>
          </cell>
        </row>
        <row r="3787">
          <cell r="A3787" t="e">
            <v>#N/A</v>
          </cell>
          <cell r="E3787" t="str">
            <v>Stôl:</v>
          </cell>
          <cell r="F3787" t="e">
            <v>#N/A</v>
          </cell>
          <cell r="I3787" t="e">
            <v>#N/A</v>
          </cell>
          <cell r="V3787" t="str">
            <v/>
          </cell>
        </row>
        <row r="3789">
          <cell r="E3789" t="str">
            <v>Dátum:</v>
          </cell>
          <cell r="F3789">
            <v>43211</v>
          </cell>
        </row>
        <row r="3790">
          <cell r="A3790" t="e">
            <v>#N/A</v>
          </cell>
          <cell r="E3790" t="str">
            <v>Čas:</v>
          </cell>
          <cell r="I3790" t="e">
            <v>#N/A</v>
          </cell>
          <cell r="V3790" t="str">
            <v/>
          </cell>
        </row>
        <row r="3792">
          <cell r="E3792" t="str">
            <v>Kategória :</v>
          </cell>
          <cell r="F3792" t="str">
            <v>MŽ</v>
          </cell>
        </row>
        <row r="3793">
          <cell r="I3793" t="str">
            <v>Rozhodca</v>
          </cell>
          <cell r="P3793" t="str">
            <v>Víťaz</v>
          </cell>
        </row>
        <row r="3794">
          <cell r="E3794" t="str">
            <v>Skupina :</v>
          </cell>
          <cell r="F3794" t="e">
            <v>#N/A</v>
          </cell>
          <cell r="I3794" t="e">
            <v>#N/A</v>
          </cell>
          <cell r="N3794" t="str">
            <v/>
          </cell>
        </row>
        <row r="3796">
          <cell r="E3796" t="str">
            <v>Zápas:</v>
          </cell>
          <cell r="F3796" t="e">
            <v>#N/A</v>
          </cell>
        </row>
        <row r="3797">
          <cell r="H3797" t="str">
            <v>Udelené karty - priestupok</v>
          </cell>
        </row>
        <row r="3799">
          <cell r="I3799" t="e">
            <v>#N/A</v>
          </cell>
          <cell r="P3799" t="e">
            <v>#N/A</v>
          </cell>
        </row>
        <row r="3800">
          <cell r="H3800" t="str">
            <v>Ž</v>
          </cell>
          <cell r="O3800" t="str">
            <v>Ž</v>
          </cell>
        </row>
        <row r="3801">
          <cell r="H3801" t="str">
            <v>ŽČ</v>
          </cell>
          <cell r="O3801" t="str">
            <v>ŽČ</v>
          </cell>
        </row>
        <row r="3802">
          <cell r="H3802" t="str">
            <v>ŽČ</v>
          </cell>
          <cell r="O3802" t="str">
            <v>ŽČ</v>
          </cell>
        </row>
        <row r="3805">
          <cell r="A3805" t="e">
            <v>#N/A</v>
          </cell>
          <cell r="E3805" t="str">
            <v xml:space="preserve">zápas č. </v>
          </cell>
          <cell r="F3805" t="str">
            <v/>
          </cell>
          <cell r="H3805" t="str">
            <v>Servis</v>
          </cell>
          <cell r="V3805" t="str">
            <v>pomer</v>
          </cell>
          <cell r="Z3805" t="str">
            <v/>
          </cell>
          <cell r="AA3805" t="str">
            <v/>
          </cell>
        </row>
        <row r="3806">
          <cell r="G3806" t="str">
            <v>Time out</v>
          </cell>
          <cell r="H3806" t="str">
            <v>Príjem</v>
          </cell>
          <cell r="N3806">
            <v>1</v>
          </cell>
          <cell r="O3806">
            <v>2</v>
          </cell>
          <cell r="P3806">
            <v>3</v>
          </cell>
          <cell r="Q3806">
            <v>4</v>
          </cell>
          <cell r="R3806">
            <v>5</v>
          </cell>
          <cell r="S3806">
            <v>6</v>
          </cell>
          <cell r="T3806">
            <v>7</v>
          </cell>
          <cell r="V3806" t="str">
            <v>setov</v>
          </cell>
        </row>
        <row r="3807">
          <cell r="A3807" t="e">
            <v>#N/A</v>
          </cell>
          <cell r="E3807" t="str">
            <v>Stôl:</v>
          </cell>
          <cell r="F3807" t="e">
            <v>#N/A</v>
          </cell>
          <cell r="I3807" t="e">
            <v>#N/A</v>
          </cell>
          <cell r="V3807" t="str">
            <v/>
          </cell>
        </row>
        <row r="3809">
          <cell r="E3809" t="str">
            <v>Dátum:</v>
          </cell>
          <cell r="F3809">
            <v>43211</v>
          </cell>
        </row>
        <row r="3810">
          <cell r="A3810" t="e">
            <v>#N/A</v>
          </cell>
          <cell r="E3810" t="str">
            <v>Čas:</v>
          </cell>
          <cell r="I3810" t="e">
            <v>#N/A</v>
          </cell>
          <cell r="V3810" t="str">
            <v/>
          </cell>
        </row>
        <row r="3812">
          <cell r="E3812" t="str">
            <v>Kategória :</v>
          </cell>
          <cell r="F3812" t="str">
            <v>MŽ</v>
          </cell>
        </row>
        <row r="3813">
          <cell r="I3813" t="str">
            <v>Rozhodca</v>
          </cell>
          <cell r="P3813" t="str">
            <v>Víťaz</v>
          </cell>
        </row>
        <row r="3814">
          <cell r="E3814" t="str">
            <v>Skupina :</v>
          </cell>
          <cell r="F3814" t="e">
            <v>#N/A</v>
          </cell>
          <cell r="I3814" t="e">
            <v>#N/A</v>
          </cell>
          <cell r="N3814" t="str">
            <v/>
          </cell>
        </row>
        <row r="3816">
          <cell r="E3816" t="str">
            <v>Zápas:</v>
          </cell>
          <cell r="F3816" t="e">
            <v>#N/A</v>
          </cell>
        </row>
        <row r="3817">
          <cell r="H3817" t="str">
            <v>Udelené karty - priestupok</v>
          </cell>
        </row>
        <row r="3819">
          <cell r="I3819" t="e">
            <v>#N/A</v>
          </cell>
          <cell r="P3819" t="e">
            <v>#N/A</v>
          </cell>
        </row>
        <row r="3820">
          <cell r="H3820" t="str">
            <v>Ž</v>
          </cell>
          <cell r="O3820" t="str">
            <v>Ž</v>
          </cell>
        </row>
        <row r="3821">
          <cell r="H3821" t="str">
            <v>ŽČ</v>
          </cell>
          <cell r="O3821" t="str">
            <v>ŽČ</v>
          </cell>
        </row>
        <row r="3822">
          <cell r="H3822" t="str">
            <v>ŽČ</v>
          </cell>
          <cell r="O3822" t="str">
            <v>ŽČ</v>
          </cell>
        </row>
        <row r="3825">
          <cell r="A3825" t="e">
            <v>#N/A</v>
          </cell>
          <cell r="E3825" t="str">
            <v xml:space="preserve">zápas č. </v>
          </cell>
          <cell r="F3825" t="str">
            <v/>
          </cell>
          <cell r="H3825" t="str">
            <v>Servis</v>
          </cell>
          <cell r="V3825" t="str">
            <v>pomer</v>
          </cell>
          <cell r="Z3825" t="str">
            <v/>
          </cell>
          <cell r="AA3825" t="str">
            <v/>
          </cell>
        </row>
        <row r="3826">
          <cell r="G3826" t="str">
            <v>Time out</v>
          </cell>
          <cell r="H3826" t="str">
            <v>Príjem</v>
          </cell>
          <cell r="N3826">
            <v>1</v>
          </cell>
          <cell r="O3826">
            <v>2</v>
          </cell>
          <cell r="P3826">
            <v>3</v>
          </cell>
          <cell r="Q3826">
            <v>4</v>
          </cell>
          <cell r="R3826">
            <v>5</v>
          </cell>
          <cell r="S3826">
            <v>6</v>
          </cell>
          <cell r="T3826">
            <v>7</v>
          </cell>
          <cell r="V3826" t="str">
            <v>setov</v>
          </cell>
        </row>
        <row r="3827">
          <cell r="A3827" t="e">
            <v>#N/A</v>
          </cell>
          <cell r="E3827" t="str">
            <v>Stôl:</v>
          </cell>
          <cell r="F3827" t="e">
            <v>#N/A</v>
          </cell>
          <cell r="I3827" t="e">
            <v>#N/A</v>
          </cell>
          <cell r="V3827" t="str">
            <v/>
          </cell>
        </row>
        <row r="3829">
          <cell r="E3829" t="str">
            <v>Dátum:</v>
          </cell>
          <cell r="F3829">
            <v>43211</v>
          </cell>
        </row>
        <row r="3830">
          <cell r="A3830" t="e">
            <v>#N/A</v>
          </cell>
          <cell r="E3830" t="str">
            <v>Čas:</v>
          </cell>
          <cell r="I3830" t="e">
            <v>#N/A</v>
          </cell>
          <cell r="V3830" t="str">
            <v/>
          </cell>
        </row>
        <row r="3832">
          <cell r="E3832" t="str">
            <v>Kategória :</v>
          </cell>
          <cell r="F3832" t="str">
            <v>MŽ</v>
          </cell>
        </row>
        <row r="3833">
          <cell r="I3833" t="str">
            <v>Rozhodca</v>
          </cell>
          <cell r="P3833" t="str">
            <v>Víťaz</v>
          </cell>
        </row>
        <row r="3834">
          <cell r="E3834" t="str">
            <v>Skupina :</v>
          </cell>
          <cell r="F3834" t="e">
            <v>#N/A</v>
          </cell>
          <cell r="I3834" t="e">
            <v>#N/A</v>
          </cell>
          <cell r="N3834" t="str">
            <v/>
          </cell>
        </row>
        <row r="3836">
          <cell r="E3836" t="str">
            <v>Zápas:</v>
          </cell>
          <cell r="F3836" t="e">
            <v>#N/A</v>
          </cell>
        </row>
        <row r="3837">
          <cell r="H3837" t="str">
            <v>Udelené karty - priestupok</v>
          </cell>
        </row>
        <row r="3839">
          <cell r="I3839" t="e">
            <v>#N/A</v>
          </cell>
          <cell r="P3839" t="e">
            <v>#N/A</v>
          </cell>
        </row>
        <row r="3840">
          <cell r="H3840" t="str">
            <v>Ž</v>
          </cell>
          <cell r="O3840" t="str">
            <v>Ž</v>
          </cell>
        </row>
        <row r="3841">
          <cell r="H3841" t="str">
            <v>ŽČ</v>
          </cell>
          <cell r="O3841" t="str">
            <v>ŽČ</v>
          </cell>
        </row>
        <row r="3842">
          <cell r="H3842" t="str">
            <v>ŽČ</v>
          </cell>
          <cell r="O3842" t="str">
            <v>ŽČ</v>
          </cell>
        </row>
        <row r="3845">
          <cell r="A3845" t="e">
            <v>#N/A</v>
          </cell>
          <cell r="E3845" t="str">
            <v xml:space="preserve">zápas č. </v>
          </cell>
          <cell r="F3845" t="str">
            <v/>
          </cell>
          <cell r="H3845" t="str">
            <v>Servis</v>
          </cell>
          <cell r="V3845" t="str">
            <v>pomer</v>
          </cell>
          <cell r="Z3845" t="str">
            <v/>
          </cell>
          <cell r="AA3845" t="str">
            <v/>
          </cell>
        </row>
        <row r="3846">
          <cell r="G3846" t="str">
            <v>Time out</v>
          </cell>
          <cell r="H3846" t="str">
            <v>Príjem</v>
          </cell>
          <cell r="N3846">
            <v>1</v>
          </cell>
          <cell r="O3846">
            <v>2</v>
          </cell>
          <cell r="P3846">
            <v>3</v>
          </cell>
          <cell r="Q3846">
            <v>4</v>
          </cell>
          <cell r="R3846">
            <v>5</v>
          </cell>
          <cell r="S3846">
            <v>6</v>
          </cell>
          <cell r="T3846">
            <v>7</v>
          </cell>
          <cell r="V3846" t="str">
            <v>setov</v>
          </cell>
        </row>
        <row r="3847">
          <cell r="A3847" t="e">
            <v>#N/A</v>
          </cell>
          <cell r="E3847" t="str">
            <v>Stôl:</v>
          </cell>
          <cell r="F3847" t="e">
            <v>#N/A</v>
          </cell>
          <cell r="I3847" t="e">
            <v>#N/A</v>
          </cell>
          <cell r="V3847" t="str">
            <v/>
          </cell>
        </row>
        <row r="3849">
          <cell r="E3849" t="str">
            <v>Dátum:</v>
          </cell>
          <cell r="F3849">
            <v>43211</v>
          </cell>
        </row>
        <row r="3850">
          <cell r="A3850" t="e">
            <v>#N/A</v>
          </cell>
          <cell r="E3850" t="str">
            <v>Čas:</v>
          </cell>
          <cell r="I3850" t="e">
            <v>#N/A</v>
          </cell>
          <cell r="V3850" t="str">
            <v/>
          </cell>
        </row>
        <row r="3852">
          <cell r="E3852" t="str">
            <v>Kategória :</v>
          </cell>
          <cell r="F3852" t="str">
            <v>MŽ</v>
          </cell>
        </row>
        <row r="3853">
          <cell r="I3853" t="str">
            <v>Rozhodca</v>
          </cell>
          <cell r="P3853" t="str">
            <v>Víťaz</v>
          </cell>
        </row>
        <row r="3854">
          <cell r="E3854" t="str">
            <v>Skupina :</v>
          </cell>
          <cell r="F3854" t="e">
            <v>#N/A</v>
          </cell>
          <cell r="I3854" t="e">
            <v>#N/A</v>
          </cell>
          <cell r="N3854" t="str">
            <v/>
          </cell>
        </row>
        <row r="3856">
          <cell r="E3856" t="str">
            <v>Zápas:</v>
          </cell>
          <cell r="F3856" t="e">
            <v>#N/A</v>
          </cell>
        </row>
        <row r="3857">
          <cell r="H3857" t="str">
            <v>Udelené karty - priestupok</v>
          </cell>
        </row>
        <row r="3859">
          <cell r="I3859" t="e">
            <v>#N/A</v>
          </cell>
          <cell r="P3859" t="e">
            <v>#N/A</v>
          </cell>
        </row>
        <row r="3860">
          <cell r="H3860" t="str">
            <v>Ž</v>
          </cell>
          <cell r="O3860" t="str">
            <v>Ž</v>
          </cell>
        </row>
        <row r="3861">
          <cell r="H3861" t="str">
            <v>ŽČ</v>
          </cell>
          <cell r="O3861" t="str">
            <v>ŽČ</v>
          </cell>
        </row>
        <row r="3862">
          <cell r="H3862" t="str">
            <v>ŽČ</v>
          </cell>
          <cell r="O3862" t="str">
            <v>ŽČ</v>
          </cell>
        </row>
        <row r="3865">
          <cell r="A3865" t="e">
            <v>#N/A</v>
          </cell>
          <cell r="E3865" t="str">
            <v xml:space="preserve">zápas č. </v>
          </cell>
          <cell r="F3865" t="str">
            <v/>
          </cell>
          <cell r="H3865" t="str">
            <v>Servis</v>
          </cell>
          <cell r="V3865" t="str">
            <v>pomer</v>
          </cell>
          <cell r="Z3865" t="str">
            <v/>
          </cell>
          <cell r="AA3865" t="str">
            <v/>
          </cell>
        </row>
        <row r="3866">
          <cell r="G3866" t="str">
            <v>Time out</v>
          </cell>
          <cell r="H3866" t="str">
            <v>Príjem</v>
          </cell>
          <cell r="N3866">
            <v>1</v>
          </cell>
          <cell r="O3866">
            <v>2</v>
          </cell>
          <cell r="P3866">
            <v>3</v>
          </cell>
          <cell r="Q3866">
            <v>4</v>
          </cell>
          <cell r="R3866">
            <v>5</v>
          </cell>
          <cell r="S3866">
            <v>6</v>
          </cell>
          <cell r="T3866">
            <v>7</v>
          </cell>
          <cell r="V3866" t="str">
            <v>setov</v>
          </cell>
        </row>
        <row r="3867">
          <cell r="A3867" t="e">
            <v>#N/A</v>
          </cell>
          <cell r="E3867" t="str">
            <v>Stôl:</v>
          </cell>
          <cell r="F3867" t="e">
            <v>#N/A</v>
          </cell>
          <cell r="I3867" t="e">
            <v>#N/A</v>
          </cell>
          <cell r="V3867" t="str">
            <v/>
          </cell>
        </row>
        <row r="3869">
          <cell r="E3869" t="str">
            <v>Dátum:</v>
          </cell>
          <cell r="F3869">
            <v>43211</v>
          </cell>
        </row>
        <row r="3870">
          <cell r="A3870" t="e">
            <v>#N/A</v>
          </cell>
          <cell r="E3870" t="str">
            <v>Čas:</v>
          </cell>
          <cell r="I3870" t="e">
            <v>#N/A</v>
          </cell>
          <cell r="V3870" t="str">
            <v/>
          </cell>
        </row>
        <row r="3872">
          <cell r="E3872" t="str">
            <v>Kategória :</v>
          </cell>
          <cell r="F3872" t="str">
            <v>MŽ</v>
          </cell>
        </row>
        <row r="3873">
          <cell r="I3873" t="str">
            <v>Rozhodca</v>
          </cell>
          <cell r="P3873" t="str">
            <v>Víťaz</v>
          </cell>
        </row>
        <row r="3874">
          <cell r="E3874" t="str">
            <v>Skupina :</v>
          </cell>
          <cell r="F3874" t="e">
            <v>#N/A</v>
          </cell>
          <cell r="I3874" t="e">
            <v>#N/A</v>
          </cell>
          <cell r="N3874" t="str">
            <v/>
          </cell>
        </row>
        <row r="3876">
          <cell r="E3876" t="str">
            <v>Zápas:</v>
          </cell>
          <cell r="F3876" t="e">
            <v>#N/A</v>
          </cell>
        </row>
        <row r="3877">
          <cell r="H3877" t="str">
            <v>Udelené karty - priestupok</v>
          </cell>
        </row>
        <row r="3879">
          <cell r="I3879" t="e">
            <v>#N/A</v>
          </cell>
          <cell r="P3879" t="e">
            <v>#N/A</v>
          </cell>
        </row>
        <row r="3880">
          <cell r="H3880" t="str">
            <v>Ž</v>
          </cell>
          <cell r="O3880" t="str">
            <v>Ž</v>
          </cell>
        </row>
        <row r="3881">
          <cell r="H3881" t="str">
            <v>ŽČ</v>
          </cell>
          <cell r="O3881" t="str">
            <v>ŽČ</v>
          </cell>
        </row>
        <row r="3882">
          <cell r="H3882" t="str">
            <v>ŽČ</v>
          </cell>
          <cell r="O3882" t="str">
            <v>ŽČ</v>
          </cell>
        </row>
        <row r="3885">
          <cell r="A3885" t="e">
            <v>#N/A</v>
          </cell>
          <cell r="E3885" t="str">
            <v xml:space="preserve">zápas č. </v>
          </cell>
          <cell r="F3885" t="str">
            <v/>
          </cell>
          <cell r="H3885" t="str">
            <v>Servis</v>
          </cell>
          <cell r="V3885" t="str">
            <v>pomer</v>
          </cell>
          <cell r="Z3885" t="str">
            <v/>
          </cell>
          <cell r="AA3885" t="str">
            <v/>
          </cell>
        </row>
        <row r="3886">
          <cell r="G3886" t="str">
            <v>Time out</v>
          </cell>
          <cell r="H3886" t="str">
            <v>Príjem</v>
          </cell>
          <cell r="N3886">
            <v>1</v>
          </cell>
          <cell r="O3886">
            <v>2</v>
          </cell>
          <cell r="P3886">
            <v>3</v>
          </cell>
          <cell r="Q3886">
            <v>4</v>
          </cell>
          <cell r="R3886">
            <v>5</v>
          </cell>
          <cell r="S3886">
            <v>6</v>
          </cell>
          <cell r="T3886">
            <v>7</v>
          </cell>
          <cell r="V3886" t="str">
            <v>setov</v>
          </cell>
        </row>
        <row r="3887">
          <cell r="A3887" t="e">
            <v>#N/A</v>
          </cell>
          <cell r="E3887" t="str">
            <v>Stôl:</v>
          </cell>
          <cell r="F3887" t="e">
            <v>#N/A</v>
          </cell>
          <cell r="I3887" t="e">
            <v>#N/A</v>
          </cell>
          <cell r="V3887" t="str">
            <v/>
          </cell>
        </row>
        <row r="3889">
          <cell r="E3889" t="str">
            <v>Dátum:</v>
          </cell>
          <cell r="F3889">
            <v>43211</v>
          </cell>
        </row>
        <row r="3890">
          <cell r="A3890" t="e">
            <v>#N/A</v>
          </cell>
          <cell r="E3890" t="str">
            <v>Čas:</v>
          </cell>
          <cell r="I3890" t="e">
            <v>#N/A</v>
          </cell>
          <cell r="V3890" t="str">
            <v/>
          </cell>
        </row>
        <row r="3892">
          <cell r="E3892" t="str">
            <v>Kategória :</v>
          </cell>
          <cell r="F3892" t="str">
            <v>MŽ</v>
          </cell>
        </row>
        <row r="3893">
          <cell r="I3893" t="str">
            <v>Rozhodca</v>
          </cell>
          <cell r="P3893" t="str">
            <v>Víťaz</v>
          </cell>
        </row>
        <row r="3894">
          <cell r="E3894" t="str">
            <v>Skupina :</v>
          </cell>
          <cell r="F3894" t="e">
            <v>#N/A</v>
          </cell>
          <cell r="I3894" t="e">
            <v>#N/A</v>
          </cell>
          <cell r="N3894" t="str">
            <v/>
          </cell>
        </row>
        <row r="3896">
          <cell r="E3896" t="str">
            <v>Zápas:</v>
          </cell>
          <cell r="F3896" t="e">
            <v>#N/A</v>
          </cell>
        </row>
        <row r="3897">
          <cell r="H3897" t="str">
            <v>Udelené karty - priestupok</v>
          </cell>
        </row>
        <row r="3899">
          <cell r="I3899" t="e">
            <v>#N/A</v>
          </cell>
          <cell r="P3899" t="e">
            <v>#N/A</v>
          </cell>
        </row>
        <row r="3900">
          <cell r="H3900" t="str">
            <v>Ž</v>
          </cell>
          <cell r="O3900" t="str">
            <v>Ž</v>
          </cell>
        </row>
        <row r="3901">
          <cell r="H3901" t="str">
            <v>ŽČ</v>
          </cell>
          <cell r="O3901" t="str">
            <v>ŽČ</v>
          </cell>
        </row>
        <row r="3902">
          <cell r="H3902" t="str">
            <v>ŽČ</v>
          </cell>
          <cell r="O3902" t="str">
            <v>ŽČ</v>
          </cell>
        </row>
        <row r="3905">
          <cell r="A3905" t="e">
            <v>#N/A</v>
          </cell>
          <cell r="E3905" t="str">
            <v xml:space="preserve">zápas č. </v>
          </cell>
          <cell r="F3905" t="str">
            <v/>
          </cell>
          <cell r="H3905" t="str">
            <v>Servis</v>
          </cell>
          <cell r="V3905" t="str">
            <v>pomer</v>
          </cell>
          <cell r="Z3905" t="str">
            <v/>
          </cell>
          <cell r="AA3905" t="str">
            <v/>
          </cell>
        </row>
        <row r="3906">
          <cell r="G3906" t="str">
            <v>Time out</v>
          </cell>
          <cell r="H3906" t="str">
            <v>Príjem</v>
          </cell>
          <cell r="N3906">
            <v>1</v>
          </cell>
          <cell r="O3906">
            <v>2</v>
          </cell>
          <cell r="P3906">
            <v>3</v>
          </cell>
          <cell r="Q3906">
            <v>4</v>
          </cell>
          <cell r="R3906">
            <v>5</v>
          </cell>
          <cell r="S3906">
            <v>6</v>
          </cell>
          <cell r="T3906">
            <v>7</v>
          </cell>
          <cell r="V3906" t="str">
            <v>setov</v>
          </cell>
        </row>
        <row r="3907">
          <cell r="A3907" t="e">
            <v>#N/A</v>
          </cell>
          <cell r="E3907" t="str">
            <v>Stôl:</v>
          </cell>
          <cell r="F3907" t="e">
            <v>#N/A</v>
          </cell>
          <cell r="I3907" t="e">
            <v>#N/A</v>
          </cell>
          <cell r="V3907" t="str">
            <v/>
          </cell>
        </row>
        <row r="3909">
          <cell r="E3909" t="str">
            <v>Dátum:</v>
          </cell>
          <cell r="F3909">
            <v>43211</v>
          </cell>
        </row>
        <row r="3910">
          <cell r="A3910" t="e">
            <v>#N/A</v>
          </cell>
          <cell r="E3910" t="str">
            <v>Čas:</v>
          </cell>
          <cell r="I3910" t="e">
            <v>#N/A</v>
          </cell>
          <cell r="V3910" t="str">
            <v/>
          </cell>
        </row>
        <row r="3912">
          <cell r="E3912" t="str">
            <v>Kategória :</v>
          </cell>
          <cell r="F3912" t="str">
            <v>MŽ</v>
          </cell>
        </row>
        <row r="3913">
          <cell r="I3913" t="str">
            <v>Rozhodca</v>
          </cell>
          <cell r="P3913" t="str">
            <v>Víťaz</v>
          </cell>
        </row>
        <row r="3914">
          <cell r="E3914" t="str">
            <v>Skupina :</v>
          </cell>
          <cell r="F3914" t="e">
            <v>#N/A</v>
          </cell>
          <cell r="I3914" t="e">
            <v>#N/A</v>
          </cell>
          <cell r="N3914" t="str">
            <v/>
          </cell>
        </row>
        <row r="3916">
          <cell r="E3916" t="str">
            <v>Zápas:</v>
          </cell>
          <cell r="F3916" t="e">
            <v>#N/A</v>
          </cell>
        </row>
        <row r="3917">
          <cell r="H3917" t="str">
            <v>Udelené karty - priestupok</v>
          </cell>
        </row>
        <row r="3919">
          <cell r="I3919" t="e">
            <v>#N/A</v>
          </cell>
          <cell r="P3919" t="e">
            <v>#N/A</v>
          </cell>
        </row>
        <row r="3920">
          <cell r="H3920" t="str">
            <v>Ž</v>
          </cell>
          <cell r="O3920" t="str">
            <v>Ž</v>
          </cell>
        </row>
        <row r="3921">
          <cell r="H3921" t="str">
            <v>ŽČ</v>
          </cell>
          <cell r="O3921" t="str">
            <v>ŽČ</v>
          </cell>
        </row>
        <row r="3922">
          <cell r="H3922" t="str">
            <v>ŽČ</v>
          </cell>
          <cell r="O3922" t="str">
            <v>ŽČ</v>
          </cell>
        </row>
        <row r="3925">
          <cell r="A3925" t="e">
            <v>#N/A</v>
          </cell>
          <cell r="E3925" t="str">
            <v xml:space="preserve">zápas č. </v>
          </cell>
          <cell r="F3925" t="str">
            <v/>
          </cell>
          <cell r="H3925" t="str">
            <v>Servis</v>
          </cell>
          <cell r="V3925" t="str">
            <v>pomer</v>
          </cell>
          <cell r="Z3925" t="str">
            <v/>
          </cell>
          <cell r="AA3925" t="str">
            <v/>
          </cell>
        </row>
        <row r="3926">
          <cell r="G3926" t="str">
            <v>Time out</v>
          </cell>
          <cell r="H3926" t="str">
            <v>Príjem</v>
          </cell>
          <cell r="N3926">
            <v>1</v>
          </cell>
          <cell r="O3926">
            <v>2</v>
          </cell>
          <cell r="P3926">
            <v>3</v>
          </cell>
          <cell r="Q3926">
            <v>4</v>
          </cell>
          <cell r="R3926">
            <v>5</v>
          </cell>
          <cell r="S3926">
            <v>6</v>
          </cell>
          <cell r="T3926">
            <v>7</v>
          </cell>
          <cell r="V3926" t="str">
            <v>setov</v>
          </cell>
        </row>
        <row r="3927">
          <cell r="A3927" t="e">
            <v>#N/A</v>
          </cell>
          <cell r="E3927" t="str">
            <v>Stôl:</v>
          </cell>
          <cell r="F3927" t="e">
            <v>#N/A</v>
          </cell>
          <cell r="I3927" t="e">
            <v>#N/A</v>
          </cell>
          <cell r="V3927" t="str">
            <v/>
          </cell>
        </row>
        <row r="3929">
          <cell r="E3929" t="str">
            <v>Dátum:</v>
          </cell>
          <cell r="F3929">
            <v>43211</v>
          </cell>
        </row>
        <row r="3930">
          <cell r="A3930" t="e">
            <v>#N/A</v>
          </cell>
          <cell r="E3930" t="str">
            <v>Čas:</v>
          </cell>
          <cell r="I3930" t="e">
            <v>#N/A</v>
          </cell>
          <cell r="V3930" t="str">
            <v/>
          </cell>
        </row>
        <row r="3932">
          <cell r="E3932" t="str">
            <v>Kategória :</v>
          </cell>
          <cell r="F3932" t="str">
            <v>MŽ</v>
          </cell>
        </row>
        <row r="3933">
          <cell r="I3933" t="str">
            <v>Rozhodca</v>
          </cell>
          <cell r="P3933" t="str">
            <v>Víťaz</v>
          </cell>
        </row>
        <row r="3934">
          <cell r="E3934" t="str">
            <v>Skupina :</v>
          </cell>
          <cell r="F3934" t="e">
            <v>#N/A</v>
          </cell>
          <cell r="I3934" t="e">
            <v>#N/A</v>
          </cell>
          <cell r="N3934" t="str">
            <v/>
          </cell>
        </row>
        <row r="3936">
          <cell r="E3936" t="str">
            <v>Zápas:</v>
          </cell>
          <cell r="F3936" t="e">
            <v>#N/A</v>
          </cell>
        </row>
        <row r="3937">
          <cell r="H3937" t="str">
            <v>Udelené karty - priestupok</v>
          </cell>
        </row>
        <row r="3939">
          <cell r="I3939" t="e">
            <v>#N/A</v>
          </cell>
          <cell r="P3939" t="e">
            <v>#N/A</v>
          </cell>
        </row>
        <row r="3940">
          <cell r="H3940" t="str">
            <v>Ž</v>
          </cell>
          <cell r="O3940" t="str">
            <v>Ž</v>
          </cell>
        </row>
        <row r="3941">
          <cell r="H3941" t="str">
            <v>ŽČ</v>
          </cell>
          <cell r="O3941" t="str">
            <v>ŽČ</v>
          </cell>
        </row>
        <row r="3942">
          <cell r="H3942" t="str">
            <v>ŽČ</v>
          </cell>
          <cell r="O3942" t="str">
            <v>ŽČ</v>
          </cell>
        </row>
        <row r="3945">
          <cell r="A3945" t="e">
            <v>#N/A</v>
          </cell>
          <cell r="E3945" t="str">
            <v xml:space="preserve">zápas č. </v>
          </cell>
          <cell r="F3945" t="str">
            <v/>
          </cell>
          <cell r="H3945" t="str">
            <v>Servis</v>
          </cell>
          <cell r="V3945" t="str">
            <v>pomer</v>
          </cell>
          <cell r="Z3945" t="str">
            <v/>
          </cell>
          <cell r="AA3945" t="str">
            <v/>
          </cell>
        </row>
        <row r="3946">
          <cell r="G3946" t="str">
            <v>Time out</v>
          </cell>
          <cell r="H3946" t="str">
            <v>Príjem</v>
          </cell>
          <cell r="N3946">
            <v>1</v>
          </cell>
          <cell r="O3946">
            <v>2</v>
          </cell>
          <cell r="P3946">
            <v>3</v>
          </cell>
          <cell r="Q3946">
            <v>4</v>
          </cell>
          <cell r="R3946">
            <v>5</v>
          </cell>
          <cell r="S3946">
            <v>6</v>
          </cell>
          <cell r="T3946">
            <v>7</v>
          </cell>
          <cell r="V3946" t="str">
            <v>setov</v>
          </cell>
        </row>
        <row r="3947">
          <cell r="A3947" t="e">
            <v>#N/A</v>
          </cell>
          <cell r="E3947" t="str">
            <v>Stôl:</v>
          </cell>
          <cell r="F3947" t="e">
            <v>#N/A</v>
          </cell>
          <cell r="I3947" t="e">
            <v>#N/A</v>
          </cell>
          <cell r="V3947" t="str">
            <v/>
          </cell>
        </row>
        <row r="3949">
          <cell r="E3949" t="str">
            <v>Dátum:</v>
          </cell>
          <cell r="F3949">
            <v>43211</v>
          </cell>
        </row>
        <row r="3950">
          <cell r="A3950" t="e">
            <v>#N/A</v>
          </cell>
          <cell r="E3950" t="str">
            <v>Čas:</v>
          </cell>
          <cell r="I3950" t="e">
            <v>#N/A</v>
          </cell>
          <cell r="V3950" t="str">
            <v/>
          </cell>
        </row>
        <row r="3952">
          <cell r="E3952" t="str">
            <v>Kategória :</v>
          </cell>
          <cell r="F3952" t="str">
            <v>MŽ</v>
          </cell>
        </row>
        <row r="3953">
          <cell r="I3953" t="str">
            <v>Rozhodca</v>
          </cell>
          <cell r="P3953" t="str">
            <v>Víťaz</v>
          </cell>
        </row>
        <row r="3954">
          <cell r="E3954" t="str">
            <v>Skupina :</v>
          </cell>
          <cell r="F3954" t="e">
            <v>#N/A</v>
          </cell>
          <cell r="I3954" t="e">
            <v>#N/A</v>
          </cell>
          <cell r="N3954" t="str">
            <v/>
          </cell>
        </row>
        <row r="3956">
          <cell r="E3956" t="str">
            <v>Zápas:</v>
          </cell>
          <cell r="F3956" t="e">
            <v>#N/A</v>
          </cell>
        </row>
        <row r="3957">
          <cell r="H3957" t="str">
            <v>Udelené karty - priestupok</v>
          </cell>
        </row>
        <row r="3959">
          <cell r="I3959" t="e">
            <v>#N/A</v>
          </cell>
          <cell r="P3959" t="e">
            <v>#N/A</v>
          </cell>
        </row>
        <row r="3960">
          <cell r="H3960" t="str">
            <v>Ž</v>
          </cell>
          <cell r="O3960" t="str">
            <v>Ž</v>
          </cell>
        </row>
        <row r="3961">
          <cell r="H3961" t="str">
            <v>ŽČ</v>
          </cell>
          <cell r="O3961" t="str">
            <v>ŽČ</v>
          </cell>
        </row>
        <row r="3962">
          <cell r="H3962" t="str">
            <v>ŽČ</v>
          </cell>
          <cell r="O3962" t="str">
            <v>ŽČ</v>
          </cell>
        </row>
        <row r="3965">
          <cell r="A3965" t="e">
            <v>#N/A</v>
          </cell>
          <cell r="E3965" t="str">
            <v xml:space="preserve">zápas č. </v>
          </cell>
          <cell r="F3965" t="str">
            <v/>
          </cell>
          <cell r="H3965" t="str">
            <v>Servis</v>
          </cell>
          <cell r="V3965" t="str">
            <v>pomer</v>
          </cell>
          <cell r="Z3965" t="str">
            <v/>
          </cell>
          <cell r="AA3965" t="str">
            <v/>
          </cell>
        </row>
        <row r="3966">
          <cell r="G3966" t="str">
            <v>Time out</v>
          </cell>
          <cell r="H3966" t="str">
            <v>Príjem</v>
          </cell>
          <cell r="N3966">
            <v>1</v>
          </cell>
          <cell r="O3966">
            <v>2</v>
          </cell>
          <cell r="P3966">
            <v>3</v>
          </cell>
          <cell r="Q3966">
            <v>4</v>
          </cell>
          <cell r="R3966">
            <v>5</v>
          </cell>
          <cell r="S3966">
            <v>6</v>
          </cell>
          <cell r="T3966">
            <v>7</v>
          </cell>
          <cell r="V3966" t="str">
            <v>setov</v>
          </cell>
        </row>
        <row r="3967">
          <cell r="A3967" t="e">
            <v>#N/A</v>
          </cell>
          <cell r="E3967" t="str">
            <v>Stôl:</v>
          </cell>
          <cell r="F3967" t="e">
            <v>#N/A</v>
          </cell>
          <cell r="I3967" t="e">
            <v>#N/A</v>
          </cell>
          <cell r="V3967" t="str">
            <v/>
          </cell>
        </row>
        <row r="3969">
          <cell r="E3969" t="str">
            <v>Dátum:</v>
          </cell>
          <cell r="F3969">
            <v>43211</v>
          </cell>
        </row>
        <row r="3970">
          <cell r="A3970" t="e">
            <v>#N/A</v>
          </cell>
          <cell r="E3970" t="str">
            <v>Čas:</v>
          </cell>
          <cell r="I3970" t="e">
            <v>#N/A</v>
          </cell>
          <cell r="V3970" t="str">
            <v/>
          </cell>
        </row>
        <row r="3972">
          <cell r="E3972" t="str">
            <v>Kategória :</v>
          </cell>
          <cell r="F3972" t="str">
            <v>MŽ</v>
          </cell>
        </row>
        <row r="3973">
          <cell r="I3973" t="str">
            <v>Rozhodca</v>
          </cell>
          <cell r="P3973" t="str">
            <v>Víťaz</v>
          </cell>
        </row>
        <row r="3974">
          <cell r="E3974" t="str">
            <v>Skupina :</v>
          </cell>
          <cell r="F3974" t="e">
            <v>#N/A</v>
          </cell>
          <cell r="I3974" t="e">
            <v>#N/A</v>
          </cell>
          <cell r="N3974" t="str">
            <v/>
          </cell>
        </row>
        <row r="3976">
          <cell r="E3976" t="str">
            <v>Zápas:</v>
          </cell>
          <cell r="F3976" t="e">
            <v>#N/A</v>
          </cell>
        </row>
        <row r="3977">
          <cell r="H3977" t="str">
            <v>Udelené karty - priestupok</v>
          </cell>
        </row>
        <row r="3979">
          <cell r="I3979" t="e">
            <v>#N/A</v>
          </cell>
          <cell r="P3979" t="e">
            <v>#N/A</v>
          </cell>
        </row>
        <row r="3980">
          <cell r="H3980" t="str">
            <v>Ž</v>
          </cell>
          <cell r="O3980" t="str">
            <v>Ž</v>
          </cell>
        </row>
        <row r="3981">
          <cell r="H3981" t="str">
            <v>ŽČ</v>
          </cell>
          <cell r="O3981" t="str">
            <v>ŽČ</v>
          </cell>
        </row>
        <row r="3982">
          <cell r="H3982" t="str">
            <v>ŽČ</v>
          </cell>
          <cell r="O3982" t="str">
            <v>ŽČ</v>
          </cell>
        </row>
        <row r="3985">
          <cell r="A3985" t="e">
            <v>#N/A</v>
          </cell>
          <cell r="E3985" t="str">
            <v xml:space="preserve">zápas č. </v>
          </cell>
          <cell r="F3985" t="str">
            <v/>
          </cell>
          <cell r="H3985" t="str">
            <v>Servis</v>
          </cell>
          <cell r="V3985" t="str">
            <v>pomer</v>
          </cell>
          <cell r="Z3985" t="str">
            <v/>
          </cell>
          <cell r="AA3985" t="str">
            <v/>
          </cell>
        </row>
        <row r="3986">
          <cell r="G3986" t="str">
            <v>Time out</v>
          </cell>
          <cell r="H3986" t="str">
            <v>Príjem</v>
          </cell>
          <cell r="N3986">
            <v>1</v>
          </cell>
          <cell r="O3986">
            <v>2</v>
          </cell>
          <cell r="P3986">
            <v>3</v>
          </cell>
          <cell r="Q3986">
            <v>4</v>
          </cell>
          <cell r="R3986">
            <v>5</v>
          </cell>
          <cell r="S3986">
            <v>6</v>
          </cell>
          <cell r="T3986">
            <v>7</v>
          </cell>
          <cell r="V3986" t="str">
            <v>setov</v>
          </cell>
        </row>
        <row r="3987">
          <cell r="A3987" t="e">
            <v>#N/A</v>
          </cell>
          <cell r="E3987" t="str">
            <v>Stôl:</v>
          </cell>
          <cell r="F3987" t="e">
            <v>#N/A</v>
          </cell>
          <cell r="I3987" t="e">
            <v>#N/A</v>
          </cell>
          <cell r="V3987" t="str">
            <v/>
          </cell>
        </row>
        <row r="3989">
          <cell r="E3989" t="str">
            <v>Dátum:</v>
          </cell>
          <cell r="F3989">
            <v>43211</v>
          </cell>
        </row>
        <row r="3990">
          <cell r="A3990" t="e">
            <v>#N/A</v>
          </cell>
          <cell r="E3990" t="str">
            <v>Čas:</v>
          </cell>
          <cell r="I3990" t="e">
            <v>#N/A</v>
          </cell>
          <cell r="V3990" t="str">
            <v/>
          </cell>
        </row>
        <row r="3992">
          <cell r="E3992" t="str">
            <v>Kategória :</v>
          </cell>
          <cell r="F3992" t="str">
            <v>MŽ</v>
          </cell>
        </row>
        <row r="3993">
          <cell r="I3993" t="str">
            <v>Rozhodca</v>
          </cell>
          <cell r="P3993" t="str">
            <v>Víťaz</v>
          </cell>
        </row>
        <row r="3994">
          <cell r="E3994" t="str">
            <v>Skupina :</v>
          </cell>
          <cell r="F3994" t="e">
            <v>#N/A</v>
          </cell>
          <cell r="I3994" t="e">
            <v>#N/A</v>
          </cell>
          <cell r="N3994" t="str">
            <v/>
          </cell>
        </row>
        <row r="3996">
          <cell r="E3996" t="str">
            <v>Zápas:</v>
          </cell>
          <cell r="F3996" t="e">
            <v>#N/A</v>
          </cell>
        </row>
        <row r="3997">
          <cell r="H3997" t="str">
            <v>Udelené karty - priestupok</v>
          </cell>
        </row>
        <row r="3999">
          <cell r="I3999" t="e">
            <v>#N/A</v>
          </cell>
          <cell r="P3999" t="e">
            <v>#N/A</v>
          </cell>
        </row>
        <row r="4000">
          <cell r="H4000" t="str">
            <v>Ž</v>
          </cell>
          <cell r="O4000" t="str">
            <v>Ž</v>
          </cell>
        </row>
        <row r="4001">
          <cell r="H4001" t="str">
            <v>ŽČ</v>
          </cell>
          <cell r="O4001" t="str">
            <v>ŽČ</v>
          </cell>
        </row>
        <row r="4002">
          <cell r="H4002" t="str">
            <v>ŽČ</v>
          </cell>
          <cell r="O4002" t="str">
            <v>ŽČ</v>
          </cell>
        </row>
        <row r="4005">
          <cell r="A4005" t="e">
            <v>#N/A</v>
          </cell>
          <cell r="E4005" t="str">
            <v xml:space="preserve">zápas č. </v>
          </cell>
          <cell r="F4005" t="str">
            <v/>
          </cell>
          <cell r="H4005" t="str">
            <v>Servis</v>
          </cell>
          <cell r="V4005" t="str">
            <v>pomer</v>
          </cell>
          <cell r="Z4005" t="str">
            <v/>
          </cell>
          <cell r="AA4005" t="str">
            <v/>
          </cell>
        </row>
        <row r="4006">
          <cell r="G4006" t="str">
            <v>Time out</v>
          </cell>
          <cell r="H4006" t="str">
            <v>Príjem</v>
          </cell>
          <cell r="N4006">
            <v>1</v>
          </cell>
          <cell r="O4006">
            <v>2</v>
          </cell>
          <cell r="P4006">
            <v>3</v>
          </cell>
          <cell r="Q4006">
            <v>4</v>
          </cell>
          <cell r="R4006">
            <v>5</v>
          </cell>
          <cell r="S4006">
            <v>6</v>
          </cell>
          <cell r="T4006">
            <v>7</v>
          </cell>
          <cell r="V4006" t="str">
            <v>setov</v>
          </cell>
        </row>
        <row r="4007">
          <cell r="A4007" t="e">
            <v>#N/A</v>
          </cell>
          <cell r="E4007" t="str">
            <v>Stôl:</v>
          </cell>
          <cell r="F4007" t="e">
            <v>#N/A</v>
          </cell>
          <cell r="I4007" t="e">
            <v>#N/A</v>
          </cell>
          <cell r="V4007" t="str">
            <v/>
          </cell>
        </row>
        <row r="4009">
          <cell r="E4009" t="str">
            <v>Dátum:</v>
          </cell>
          <cell r="F4009">
            <v>43211</v>
          </cell>
        </row>
        <row r="4010">
          <cell r="A4010" t="e">
            <v>#N/A</v>
          </cell>
          <cell r="E4010" t="str">
            <v>Čas:</v>
          </cell>
          <cell r="I4010" t="e">
            <v>#N/A</v>
          </cell>
          <cell r="V4010" t="str">
            <v/>
          </cell>
        </row>
        <row r="4012">
          <cell r="E4012" t="str">
            <v>Kategória :</v>
          </cell>
          <cell r="F4012" t="str">
            <v>MŽ</v>
          </cell>
        </row>
        <row r="4013">
          <cell r="I4013" t="str">
            <v>Rozhodca</v>
          </cell>
          <cell r="P4013" t="str">
            <v>Víťaz</v>
          </cell>
        </row>
        <row r="4014">
          <cell r="E4014" t="str">
            <v>Skupina :</v>
          </cell>
          <cell r="F4014" t="e">
            <v>#N/A</v>
          </cell>
          <cell r="I4014" t="e">
            <v>#N/A</v>
          </cell>
          <cell r="N4014" t="str">
            <v/>
          </cell>
        </row>
        <row r="4016">
          <cell r="E4016" t="str">
            <v>Zápas:</v>
          </cell>
          <cell r="F4016" t="e">
            <v>#N/A</v>
          </cell>
        </row>
        <row r="4017">
          <cell r="H4017" t="str">
            <v>Udelené karty - priestupok</v>
          </cell>
        </row>
        <row r="4019">
          <cell r="I4019" t="e">
            <v>#N/A</v>
          </cell>
          <cell r="P4019" t="e">
            <v>#N/A</v>
          </cell>
        </row>
        <row r="4020">
          <cell r="H4020" t="str">
            <v>Ž</v>
          </cell>
          <cell r="O4020" t="str">
            <v>Ž</v>
          </cell>
        </row>
        <row r="4021">
          <cell r="H4021" t="str">
            <v>ŽČ</v>
          </cell>
          <cell r="O4021" t="str">
            <v>ŽČ</v>
          </cell>
        </row>
        <row r="4022">
          <cell r="H4022" t="str">
            <v>ŽČ</v>
          </cell>
          <cell r="O4022" t="str">
            <v>ŽČ</v>
          </cell>
        </row>
        <row r="4025">
          <cell r="A4025" t="e">
            <v>#N/A</v>
          </cell>
          <cell r="E4025" t="str">
            <v xml:space="preserve">zápas č. </v>
          </cell>
          <cell r="F4025" t="str">
            <v/>
          </cell>
          <cell r="H4025" t="str">
            <v>Servis</v>
          </cell>
          <cell r="V4025" t="str">
            <v>pomer</v>
          </cell>
          <cell r="Z4025" t="str">
            <v/>
          </cell>
          <cell r="AA4025" t="str">
            <v/>
          </cell>
        </row>
        <row r="4026">
          <cell r="G4026" t="str">
            <v>Time out</v>
          </cell>
          <cell r="H4026" t="str">
            <v>Príjem</v>
          </cell>
          <cell r="N4026">
            <v>1</v>
          </cell>
          <cell r="O4026">
            <v>2</v>
          </cell>
          <cell r="P4026">
            <v>3</v>
          </cell>
          <cell r="Q4026">
            <v>4</v>
          </cell>
          <cell r="R4026">
            <v>5</v>
          </cell>
          <cell r="S4026">
            <v>6</v>
          </cell>
          <cell r="T4026">
            <v>7</v>
          </cell>
          <cell r="V4026" t="str">
            <v>setov</v>
          </cell>
        </row>
        <row r="4027">
          <cell r="A4027" t="e">
            <v>#N/A</v>
          </cell>
          <cell r="E4027" t="str">
            <v>Stôl:</v>
          </cell>
          <cell r="F4027" t="e">
            <v>#N/A</v>
          </cell>
          <cell r="I4027" t="e">
            <v>#N/A</v>
          </cell>
          <cell r="V4027" t="str">
            <v/>
          </cell>
        </row>
        <row r="4029">
          <cell r="E4029" t="str">
            <v>Dátum:</v>
          </cell>
          <cell r="F4029">
            <v>43211</v>
          </cell>
        </row>
        <row r="4030">
          <cell r="A4030" t="e">
            <v>#N/A</v>
          </cell>
          <cell r="E4030" t="str">
            <v>Čas:</v>
          </cell>
          <cell r="I4030" t="e">
            <v>#N/A</v>
          </cell>
          <cell r="V4030" t="str">
            <v/>
          </cell>
        </row>
        <row r="4032">
          <cell r="E4032" t="str">
            <v>Kategória :</v>
          </cell>
          <cell r="F4032" t="str">
            <v>MŽ</v>
          </cell>
        </row>
        <row r="4033">
          <cell r="I4033" t="str">
            <v>Rozhodca</v>
          </cell>
          <cell r="P4033" t="str">
            <v>Víťaz</v>
          </cell>
        </row>
        <row r="4034">
          <cell r="E4034" t="str">
            <v>Skupina :</v>
          </cell>
          <cell r="F4034" t="e">
            <v>#N/A</v>
          </cell>
          <cell r="I4034" t="e">
            <v>#N/A</v>
          </cell>
          <cell r="N4034" t="str">
            <v/>
          </cell>
        </row>
        <row r="4036">
          <cell r="E4036" t="str">
            <v>Zápas:</v>
          </cell>
          <cell r="F4036" t="e">
            <v>#N/A</v>
          </cell>
        </row>
        <row r="4037">
          <cell r="H4037" t="str">
            <v>Udelené karty - priestupok</v>
          </cell>
        </row>
        <row r="4039">
          <cell r="I4039" t="e">
            <v>#N/A</v>
          </cell>
          <cell r="P4039" t="e">
            <v>#N/A</v>
          </cell>
        </row>
        <row r="4040">
          <cell r="H4040" t="str">
            <v>Ž</v>
          </cell>
          <cell r="O4040" t="str">
            <v>Ž</v>
          </cell>
        </row>
        <row r="4041">
          <cell r="H4041" t="str">
            <v>ŽČ</v>
          </cell>
          <cell r="O4041" t="str">
            <v>ŽČ</v>
          </cell>
        </row>
        <row r="4042">
          <cell r="H4042" t="str">
            <v>ŽČ</v>
          </cell>
          <cell r="O4042" t="str">
            <v>ŽČ</v>
          </cell>
        </row>
        <row r="4045">
          <cell r="A4045" t="e">
            <v>#N/A</v>
          </cell>
          <cell r="E4045" t="str">
            <v xml:space="preserve">zápas č. </v>
          </cell>
          <cell r="F4045" t="str">
            <v/>
          </cell>
          <cell r="H4045" t="str">
            <v>Servis</v>
          </cell>
          <cell r="V4045" t="str">
            <v>pomer</v>
          </cell>
          <cell r="Z4045" t="str">
            <v/>
          </cell>
          <cell r="AA4045" t="str">
            <v/>
          </cell>
        </row>
        <row r="4046">
          <cell r="G4046" t="str">
            <v>Time out</v>
          </cell>
          <cell r="H4046" t="str">
            <v>Príjem</v>
          </cell>
          <cell r="N4046">
            <v>1</v>
          </cell>
          <cell r="O4046">
            <v>2</v>
          </cell>
          <cell r="P4046">
            <v>3</v>
          </cell>
          <cell r="Q4046">
            <v>4</v>
          </cell>
          <cell r="R4046">
            <v>5</v>
          </cell>
          <cell r="S4046">
            <v>6</v>
          </cell>
          <cell r="T4046">
            <v>7</v>
          </cell>
          <cell r="V4046" t="str">
            <v>setov</v>
          </cell>
        </row>
        <row r="4047">
          <cell r="A4047" t="e">
            <v>#N/A</v>
          </cell>
          <cell r="E4047" t="str">
            <v>Stôl:</v>
          </cell>
          <cell r="F4047" t="e">
            <v>#N/A</v>
          </cell>
          <cell r="I4047" t="e">
            <v>#N/A</v>
          </cell>
          <cell r="V4047" t="str">
            <v/>
          </cell>
        </row>
        <row r="4049">
          <cell r="E4049" t="str">
            <v>Dátum:</v>
          </cell>
          <cell r="F4049">
            <v>43211</v>
          </cell>
        </row>
        <row r="4050">
          <cell r="A4050" t="e">
            <v>#N/A</v>
          </cell>
          <cell r="E4050" t="str">
            <v>Čas:</v>
          </cell>
          <cell r="I4050" t="e">
            <v>#N/A</v>
          </cell>
          <cell r="V4050" t="str">
            <v/>
          </cell>
        </row>
        <row r="4052">
          <cell r="E4052" t="str">
            <v>Kategória :</v>
          </cell>
          <cell r="F4052" t="str">
            <v>MŽ</v>
          </cell>
        </row>
        <row r="4053">
          <cell r="I4053" t="str">
            <v>Rozhodca</v>
          </cell>
          <cell r="P4053" t="str">
            <v>Víťaz</v>
          </cell>
        </row>
        <row r="4054">
          <cell r="E4054" t="str">
            <v>Skupina :</v>
          </cell>
          <cell r="F4054" t="e">
            <v>#N/A</v>
          </cell>
          <cell r="I4054" t="e">
            <v>#N/A</v>
          </cell>
          <cell r="N4054" t="str">
            <v/>
          </cell>
        </row>
        <row r="4056">
          <cell r="E4056" t="str">
            <v>Zápas:</v>
          </cell>
          <cell r="F4056" t="e">
            <v>#N/A</v>
          </cell>
        </row>
        <row r="4057">
          <cell r="H4057" t="str">
            <v>Udelené karty - priestupok</v>
          </cell>
        </row>
        <row r="4059">
          <cell r="I4059" t="e">
            <v>#N/A</v>
          </cell>
          <cell r="P4059" t="e">
            <v>#N/A</v>
          </cell>
        </row>
        <row r="4060">
          <cell r="H4060" t="str">
            <v>Ž</v>
          </cell>
          <cell r="O4060" t="str">
            <v>Ž</v>
          </cell>
        </row>
        <row r="4061">
          <cell r="H4061" t="str">
            <v>ŽČ</v>
          </cell>
          <cell r="O4061" t="str">
            <v>ŽČ</v>
          </cell>
        </row>
        <row r="4062">
          <cell r="H4062" t="str">
            <v>ŽČ</v>
          </cell>
          <cell r="O4062" t="str">
            <v>ŽČ</v>
          </cell>
        </row>
        <row r="4065">
          <cell r="A4065" t="e">
            <v>#N/A</v>
          </cell>
          <cell r="E4065" t="str">
            <v xml:space="preserve">zápas č. </v>
          </cell>
          <cell r="F4065" t="str">
            <v/>
          </cell>
          <cell r="H4065" t="str">
            <v>Servis</v>
          </cell>
          <cell r="V4065" t="str">
            <v>pomer</v>
          </cell>
          <cell r="Z4065" t="str">
            <v/>
          </cell>
          <cell r="AA4065" t="str">
            <v/>
          </cell>
        </row>
        <row r="4066">
          <cell r="G4066" t="str">
            <v>Time out</v>
          </cell>
          <cell r="H4066" t="str">
            <v>Príjem</v>
          </cell>
          <cell r="N4066">
            <v>1</v>
          </cell>
          <cell r="O4066">
            <v>2</v>
          </cell>
          <cell r="P4066">
            <v>3</v>
          </cell>
          <cell r="Q4066">
            <v>4</v>
          </cell>
          <cell r="R4066">
            <v>5</v>
          </cell>
          <cell r="S4066">
            <v>6</v>
          </cell>
          <cell r="T4066">
            <v>7</v>
          </cell>
          <cell r="V4066" t="str">
            <v>setov</v>
          </cell>
        </row>
        <row r="4067">
          <cell r="A4067" t="e">
            <v>#N/A</v>
          </cell>
          <cell r="E4067" t="str">
            <v>Stôl:</v>
          </cell>
          <cell r="F4067" t="e">
            <v>#N/A</v>
          </cell>
          <cell r="I4067" t="e">
            <v>#N/A</v>
          </cell>
          <cell r="V4067" t="str">
            <v/>
          </cell>
        </row>
        <row r="4069">
          <cell r="E4069" t="str">
            <v>Dátum:</v>
          </cell>
          <cell r="F4069">
            <v>43211</v>
          </cell>
        </row>
        <row r="4070">
          <cell r="A4070" t="e">
            <v>#N/A</v>
          </cell>
          <cell r="E4070" t="str">
            <v>Čas:</v>
          </cell>
          <cell r="I4070" t="e">
            <v>#N/A</v>
          </cell>
          <cell r="V4070" t="str">
            <v/>
          </cell>
        </row>
        <row r="4072">
          <cell r="E4072" t="str">
            <v>Kategória :</v>
          </cell>
          <cell r="F4072" t="str">
            <v>MŽ</v>
          </cell>
        </row>
        <row r="4073">
          <cell r="I4073" t="str">
            <v>Rozhodca</v>
          </cell>
          <cell r="P4073" t="str">
            <v>Víťaz</v>
          </cell>
        </row>
        <row r="4074">
          <cell r="E4074" t="str">
            <v>Skupina :</v>
          </cell>
          <cell r="F4074" t="e">
            <v>#N/A</v>
          </cell>
          <cell r="I4074" t="e">
            <v>#N/A</v>
          </cell>
          <cell r="N4074" t="str">
            <v/>
          </cell>
        </row>
        <row r="4076">
          <cell r="E4076" t="str">
            <v>Zápas:</v>
          </cell>
          <cell r="F4076" t="e">
            <v>#N/A</v>
          </cell>
        </row>
        <row r="4077">
          <cell r="H4077" t="str">
            <v>Udelené karty - priestupok</v>
          </cell>
        </row>
        <row r="4079">
          <cell r="I4079" t="e">
            <v>#N/A</v>
          </cell>
          <cell r="P4079" t="e">
            <v>#N/A</v>
          </cell>
        </row>
        <row r="4080">
          <cell r="H4080" t="str">
            <v>Ž</v>
          </cell>
          <cell r="O4080" t="str">
            <v>Ž</v>
          </cell>
        </row>
        <row r="4081">
          <cell r="H4081" t="str">
            <v>ŽČ</v>
          </cell>
          <cell r="O4081" t="str">
            <v>ŽČ</v>
          </cell>
        </row>
        <row r="4082">
          <cell r="H4082" t="str">
            <v>ŽČ</v>
          </cell>
          <cell r="O4082" t="str">
            <v>ŽČ</v>
          </cell>
        </row>
        <row r="4085">
          <cell r="A4085" t="e">
            <v>#N/A</v>
          </cell>
          <cell r="E4085" t="str">
            <v xml:space="preserve">zápas č. </v>
          </cell>
          <cell r="F4085" t="str">
            <v/>
          </cell>
          <cell r="H4085" t="str">
            <v>Servis</v>
          </cell>
          <cell r="V4085" t="str">
            <v>pomer</v>
          </cell>
          <cell r="Z4085" t="str">
            <v/>
          </cell>
          <cell r="AA4085" t="str">
            <v/>
          </cell>
        </row>
        <row r="4086">
          <cell r="G4086" t="str">
            <v>Time out</v>
          </cell>
          <cell r="H4086" t="str">
            <v>Príjem</v>
          </cell>
          <cell r="N4086">
            <v>1</v>
          </cell>
          <cell r="O4086">
            <v>2</v>
          </cell>
          <cell r="P4086">
            <v>3</v>
          </cell>
          <cell r="Q4086">
            <v>4</v>
          </cell>
          <cell r="R4086">
            <v>5</v>
          </cell>
          <cell r="S4086">
            <v>6</v>
          </cell>
          <cell r="T4086">
            <v>7</v>
          </cell>
          <cell r="V4086" t="str">
            <v>setov</v>
          </cell>
        </row>
        <row r="4087">
          <cell r="A4087" t="e">
            <v>#N/A</v>
          </cell>
          <cell r="E4087" t="str">
            <v>Stôl:</v>
          </cell>
          <cell r="F4087" t="e">
            <v>#N/A</v>
          </cell>
          <cell r="I4087" t="e">
            <v>#N/A</v>
          </cell>
          <cell r="V4087" t="str">
            <v/>
          </cell>
        </row>
        <row r="4089">
          <cell r="E4089" t="str">
            <v>Dátum:</v>
          </cell>
          <cell r="F4089">
            <v>43211</v>
          </cell>
        </row>
        <row r="4090">
          <cell r="A4090" t="e">
            <v>#N/A</v>
          </cell>
          <cell r="E4090" t="str">
            <v>Čas:</v>
          </cell>
          <cell r="I4090" t="e">
            <v>#N/A</v>
          </cell>
          <cell r="V4090" t="str">
            <v/>
          </cell>
        </row>
        <row r="4092">
          <cell r="E4092" t="str">
            <v>Kategória :</v>
          </cell>
          <cell r="F4092" t="str">
            <v>MŽ</v>
          </cell>
        </row>
        <row r="4093">
          <cell r="I4093" t="str">
            <v>Rozhodca</v>
          </cell>
          <cell r="P4093" t="str">
            <v>Víťaz</v>
          </cell>
        </row>
        <row r="4094">
          <cell r="E4094" t="str">
            <v>Skupina :</v>
          </cell>
          <cell r="F4094" t="e">
            <v>#N/A</v>
          </cell>
          <cell r="I4094" t="e">
            <v>#N/A</v>
          </cell>
          <cell r="N4094" t="str">
            <v/>
          </cell>
        </row>
        <row r="4096">
          <cell r="E4096" t="str">
            <v>Zápas:</v>
          </cell>
          <cell r="F4096" t="e">
            <v>#N/A</v>
          </cell>
        </row>
        <row r="4097">
          <cell r="H4097" t="str">
            <v>Udelené karty - priestupok</v>
          </cell>
        </row>
        <row r="4099">
          <cell r="I4099" t="e">
            <v>#N/A</v>
          </cell>
          <cell r="P4099" t="e">
            <v>#N/A</v>
          </cell>
        </row>
        <row r="4100">
          <cell r="H4100" t="str">
            <v>Ž</v>
          </cell>
          <cell r="O4100" t="str">
            <v>Ž</v>
          </cell>
        </row>
        <row r="4101">
          <cell r="H4101" t="str">
            <v>ŽČ</v>
          </cell>
          <cell r="O4101" t="str">
            <v>ŽČ</v>
          </cell>
        </row>
        <row r="4102">
          <cell r="H4102" t="str">
            <v>ŽČ</v>
          </cell>
          <cell r="O4102" t="str">
            <v>ŽČ</v>
          </cell>
        </row>
        <row r="4105">
          <cell r="A4105" t="e">
            <v>#N/A</v>
          </cell>
          <cell r="E4105" t="str">
            <v xml:space="preserve">zápas č. </v>
          </cell>
          <cell r="F4105" t="str">
            <v/>
          </cell>
          <cell r="H4105" t="str">
            <v>Servis</v>
          </cell>
          <cell r="V4105" t="str">
            <v>pomer</v>
          </cell>
          <cell r="Z4105" t="str">
            <v/>
          </cell>
          <cell r="AA4105" t="str">
            <v/>
          </cell>
        </row>
        <row r="4106">
          <cell r="G4106" t="str">
            <v>Time out</v>
          </cell>
          <cell r="H4106" t="str">
            <v>Príjem</v>
          </cell>
          <cell r="N4106">
            <v>1</v>
          </cell>
          <cell r="O4106">
            <v>2</v>
          </cell>
          <cell r="P4106">
            <v>3</v>
          </cell>
          <cell r="Q4106">
            <v>4</v>
          </cell>
          <cell r="R4106">
            <v>5</v>
          </cell>
          <cell r="S4106">
            <v>6</v>
          </cell>
          <cell r="T4106">
            <v>7</v>
          </cell>
          <cell r="V4106" t="str">
            <v>setov</v>
          </cell>
        </row>
        <row r="4107">
          <cell r="A4107" t="e">
            <v>#N/A</v>
          </cell>
          <cell r="E4107" t="str">
            <v>Stôl:</v>
          </cell>
          <cell r="F4107" t="e">
            <v>#N/A</v>
          </cell>
          <cell r="I4107" t="e">
            <v>#N/A</v>
          </cell>
          <cell r="V4107" t="str">
            <v/>
          </cell>
        </row>
        <row r="4109">
          <cell r="E4109" t="str">
            <v>Dátum:</v>
          </cell>
          <cell r="F4109">
            <v>43211</v>
          </cell>
        </row>
        <row r="4110">
          <cell r="A4110" t="e">
            <v>#N/A</v>
          </cell>
          <cell r="E4110" t="str">
            <v>Čas:</v>
          </cell>
          <cell r="I4110" t="e">
            <v>#N/A</v>
          </cell>
          <cell r="V4110" t="str">
            <v/>
          </cell>
        </row>
        <row r="4112">
          <cell r="E4112" t="str">
            <v>Kategória :</v>
          </cell>
          <cell r="F4112" t="str">
            <v>MŽ</v>
          </cell>
        </row>
        <row r="4113">
          <cell r="I4113" t="str">
            <v>Rozhodca</v>
          </cell>
          <cell r="P4113" t="str">
            <v>Víťaz</v>
          </cell>
        </row>
        <row r="4114">
          <cell r="E4114" t="str">
            <v>Skupina :</v>
          </cell>
          <cell r="F4114" t="e">
            <v>#N/A</v>
          </cell>
          <cell r="I4114" t="e">
            <v>#N/A</v>
          </cell>
          <cell r="N4114" t="str">
            <v/>
          </cell>
        </row>
        <row r="4116">
          <cell r="E4116" t="str">
            <v>Zápas:</v>
          </cell>
          <cell r="F4116" t="e">
            <v>#N/A</v>
          </cell>
        </row>
        <row r="4117">
          <cell r="H4117" t="str">
            <v>Udelené karty - priestupok</v>
          </cell>
        </row>
        <row r="4119">
          <cell r="I4119" t="e">
            <v>#N/A</v>
          </cell>
          <cell r="P4119" t="e">
            <v>#N/A</v>
          </cell>
        </row>
        <row r="4120">
          <cell r="H4120" t="str">
            <v>Ž</v>
          </cell>
          <cell r="O4120" t="str">
            <v>Ž</v>
          </cell>
        </row>
        <row r="4121">
          <cell r="H4121" t="str">
            <v>ŽČ</v>
          </cell>
          <cell r="O4121" t="str">
            <v>ŽČ</v>
          </cell>
        </row>
        <row r="4122">
          <cell r="H4122" t="str">
            <v>ŽČ</v>
          </cell>
          <cell r="O4122" t="str">
            <v>ŽČ</v>
          </cell>
        </row>
        <row r="4125">
          <cell r="A4125" t="e">
            <v>#N/A</v>
          </cell>
          <cell r="E4125" t="str">
            <v xml:space="preserve">zápas č. </v>
          </cell>
          <cell r="F4125" t="str">
            <v/>
          </cell>
          <cell r="H4125" t="str">
            <v>Servis</v>
          </cell>
          <cell r="V4125" t="str">
            <v>pomer</v>
          </cell>
          <cell r="Z4125" t="str">
            <v/>
          </cell>
          <cell r="AA4125" t="str">
            <v/>
          </cell>
        </row>
        <row r="4126">
          <cell r="G4126" t="str">
            <v>Time out</v>
          </cell>
          <cell r="H4126" t="str">
            <v>Príjem</v>
          </cell>
          <cell r="N4126">
            <v>1</v>
          </cell>
          <cell r="O4126">
            <v>2</v>
          </cell>
          <cell r="P4126">
            <v>3</v>
          </cell>
          <cell r="Q4126">
            <v>4</v>
          </cell>
          <cell r="R4126">
            <v>5</v>
          </cell>
          <cell r="S4126">
            <v>6</v>
          </cell>
          <cell r="T4126">
            <v>7</v>
          </cell>
          <cell r="V4126" t="str">
            <v>setov</v>
          </cell>
        </row>
        <row r="4127">
          <cell r="A4127" t="e">
            <v>#N/A</v>
          </cell>
          <cell r="E4127" t="str">
            <v>Stôl:</v>
          </cell>
          <cell r="F4127" t="e">
            <v>#N/A</v>
          </cell>
          <cell r="I4127" t="e">
            <v>#N/A</v>
          </cell>
          <cell r="V4127" t="str">
            <v/>
          </cell>
        </row>
        <row r="4129">
          <cell r="E4129" t="str">
            <v>Dátum:</v>
          </cell>
          <cell r="F4129">
            <v>43211</v>
          </cell>
        </row>
        <row r="4130">
          <cell r="A4130" t="e">
            <v>#N/A</v>
          </cell>
          <cell r="E4130" t="str">
            <v>Čas:</v>
          </cell>
          <cell r="I4130" t="e">
            <v>#N/A</v>
          </cell>
          <cell r="V4130" t="str">
            <v/>
          </cell>
        </row>
        <row r="4132">
          <cell r="E4132" t="str">
            <v>Kategória :</v>
          </cell>
          <cell r="F4132" t="str">
            <v>MŽ</v>
          </cell>
        </row>
        <row r="4133">
          <cell r="I4133" t="str">
            <v>Rozhodca</v>
          </cell>
          <cell r="P4133" t="str">
            <v>Víťaz</v>
          </cell>
        </row>
        <row r="4134">
          <cell r="E4134" t="str">
            <v>Skupina :</v>
          </cell>
          <cell r="F4134" t="e">
            <v>#N/A</v>
          </cell>
          <cell r="I4134" t="e">
            <v>#N/A</v>
          </cell>
          <cell r="N4134" t="str">
            <v/>
          </cell>
        </row>
        <row r="4136">
          <cell r="E4136" t="str">
            <v>Zápas:</v>
          </cell>
          <cell r="F4136" t="e">
            <v>#N/A</v>
          </cell>
        </row>
        <row r="4137">
          <cell r="H4137" t="str">
            <v>Udelené karty - priestupok</v>
          </cell>
        </row>
        <row r="4139">
          <cell r="I4139" t="e">
            <v>#N/A</v>
          </cell>
          <cell r="P4139" t="e">
            <v>#N/A</v>
          </cell>
        </row>
        <row r="4140">
          <cell r="H4140" t="str">
            <v>Ž</v>
          </cell>
          <cell r="O4140" t="str">
            <v>Ž</v>
          </cell>
        </row>
        <row r="4141">
          <cell r="H4141" t="str">
            <v>ŽČ</v>
          </cell>
          <cell r="O4141" t="str">
            <v>ŽČ</v>
          </cell>
        </row>
        <row r="4142">
          <cell r="H4142" t="str">
            <v>ŽČ</v>
          </cell>
          <cell r="O4142" t="str">
            <v>ŽČ</v>
          </cell>
        </row>
        <row r="4145">
          <cell r="A4145" t="e">
            <v>#N/A</v>
          </cell>
          <cell r="E4145" t="str">
            <v xml:space="preserve">zápas č. </v>
          </cell>
          <cell r="F4145" t="str">
            <v/>
          </cell>
          <cell r="H4145" t="str">
            <v>Servis</v>
          </cell>
          <cell r="V4145" t="str">
            <v>pomer</v>
          </cell>
          <cell r="Z4145" t="str">
            <v/>
          </cell>
          <cell r="AA4145" t="str">
            <v/>
          </cell>
        </row>
        <row r="4146">
          <cell r="G4146" t="str">
            <v>Time out</v>
          </cell>
          <cell r="H4146" t="str">
            <v>Príjem</v>
          </cell>
          <cell r="N4146">
            <v>1</v>
          </cell>
          <cell r="O4146">
            <v>2</v>
          </cell>
          <cell r="P4146">
            <v>3</v>
          </cell>
          <cell r="Q4146">
            <v>4</v>
          </cell>
          <cell r="R4146">
            <v>5</v>
          </cell>
          <cell r="S4146">
            <v>6</v>
          </cell>
          <cell r="T4146">
            <v>7</v>
          </cell>
          <cell r="V4146" t="str">
            <v>setov</v>
          </cell>
        </row>
        <row r="4147">
          <cell r="A4147" t="e">
            <v>#N/A</v>
          </cell>
          <cell r="E4147" t="str">
            <v>Stôl:</v>
          </cell>
          <cell r="F4147" t="e">
            <v>#N/A</v>
          </cell>
          <cell r="I4147" t="e">
            <v>#N/A</v>
          </cell>
          <cell r="V4147" t="str">
            <v/>
          </cell>
        </row>
        <row r="4149">
          <cell r="E4149" t="str">
            <v>Dátum:</v>
          </cell>
          <cell r="F4149">
            <v>43211</v>
          </cell>
        </row>
        <row r="4150">
          <cell r="A4150" t="e">
            <v>#N/A</v>
          </cell>
          <cell r="E4150" t="str">
            <v>Čas:</v>
          </cell>
          <cell r="I4150" t="e">
            <v>#N/A</v>
          </cell>
          <cell r="V4150" t="str">
            <v/>
          </cell>
        </row>
        <row r="4152">
          <cell r="E4152" t="str">
            <v>Kategória :</v>
          </cell>
          <cell r="F4152" t="str">
            <v>MŽ</v>
          </cell>
        </row>
        <row r="4153">
          <cell r="I4153" t="str">
            <v>Rozhodca</v>
          </cell>
          <cell r="P4153" t="str">
            <v>Víťaz</v>
          </cell>
        </row>
        <row r="4154">
          <cell r="E4154" t="str">
            <v>Skupina :</v>
          </cell>
          <cell r="F4154" t="e">
            <v>#N/A</v>
          </cell>
          <cell r="I4154" t="e">
            <v>#N/A</v>
          </cell>
          <cell r="N4154" t="str">
            <v/>
          </cell>
        </row>
        <row r="4156">
          <cell r="E4156" t="str">
            <v>Zápas:</v>
          </cell>
          <cell r="F4156" t="e">
            <v>#N/A</v>
          </cell>
        </row>
        <row r="4157">
          <cell r="H4157" t="str">
            <v>Udelené karty - priestupok</v>
          </cell>
        </row>
        <row r="4159">
          <cell r="I4159" t="e">
            <v>#N/A</v>
          </cell>
          <cell r="P4159" t="e">
            <v>#N/A</v>
          </cell>
        </row>
        <row r="4160">
          <cell r="H4160" t="str">
            <v>Ž</v>
          </cell>
          <cell r="O4160" t="str">
            <v>Ž</v>
          </cell>
        </row>
        <row r="4161">
          <cell r="H4161" t="str">
            <v>ŽČ</v>
          </cell>
          <cell r="O4161" t="str">
            <v>ŽČ</v>
          </cell>
        </row>
        <row r="4162">
          <cell r="H4162" t="str">
            <v>ŽČ</v>
          </cell>
          <cell r="O4162" t="str">
            <v>ŽČ</v>
          </cell>
        </row>
        <row r="4165">
          <cell r="A4165" t="e">
            <v>#N/A</v>
          </cell>
          <cell r="E4165" t="str">
            <v xml:space="preserve">zápas č. </v>
          </cell>
          <cell r="F4165" t="str">
            <v/>
          </cell>
          <cell r="H4165" t="str">
            <v>Servis</v>
          </cell>
          <cell r="V4165" t="str">
            <v>pomer</v>
          </cell>
          <cell r="Z4165" t="str">
            <v/>
          </cell>
          <cell r="AA4165" t="str">
            <v/>
          </cell>
        </row>
        <row r="4166">
          <cell r="G4166" t="str">
            <v>Time out</v>
          </cell>
          <cell r="H4166" t="str">
            <v>Príjem</v>
          </cell>
          <cell r="N4166">
            <v>1</v>
          </cell>
          <cell r="O4166">
            <v>2</v>
          </cell>
          <cell r="P4166">
            <v>3</v>
          </cell>
          <cell r="Q4166">
            <v>4</v>
          </cell>
          <cell r="R4166">
            <v>5</v>
          </cell>
          <cell r="S4166">
            <v>6</v>
          </cell>
          <cell r="T4166">
            <v>7</v>
          </cell>
          <cell r="V4166" t="str">
            <v>setov</v>
          </cell>
        </row>
        <row r="4167">
          <cell r="A4167" t="e">
            <v>#N/A</v>
          </cell>
          <cell r="E4167" t="str">
            <v>Stôl:</v>
          </cell>
          <cell r="F4167" t="e">
            <v>#N/A</v>
          </cell>
          <cell r="I4167" t="e">
            <v>#N/A</v>
          </cell>
          <cell r="V4167" t="str">
            <v/>
          </cell>
        </row>
        <row r="4169">
          <cell r="E4169" t="str">
            <v>Dátum:</v>
          </cell>
          <cell r="F4169">
            <v>43211</v>
          </cell>
        </row>
        <row r="4170">
          <cell r="A4170" t="e">
            <v>#N/A</v>
          </cell>
          <cell r="E4170" t="str">
            <v>Čas:</v>
          </cell>
          <cell r="I4170" t="e">
            <v>#N/A</v>
          </cell>
          <cell r="V4170" t="str">
            <v/>
          </cell>
        </row>
        <row r="4172">
          <cell r="E4172" t="str">
            <v>Kategória :</v>
          </cell>
          <cell r="F4172" t="str">
            <v>MŽ</v>
          </cell>
        </row>
        <row r="4173">
          <cell r="I4173" t="str">
            <v>Rozhodca</v>
          </cell>
          <cell r="P4173" t="str">
            <v>Víťaz</v>
          </cell>
        </row>
        <row r="4174">
          <cell r="E4174" t="str">
            <v>Skupina :</v>
          </cell>
          <cell r="F4174" t="e">
            <v>#N/A</v>
          </cell>
          <cell r="I4174" t="e">
            <v>#N/A</v>
          </cell>
          <cell r="N4174" t="str">
            <v/>
          </cell>
        </row>
        <row r="4176">
          <cell r="E4176" t="str">
            <v>Zápas:</v>
          </cell>
          <cell r="F4176" t="e">
            <v>#N/A</v>
          </cell>
        </row>
        <row r="4177">
          <cell r="H4177" t="str">
            <v>Udelené karty - priestupok</v>
          </cell>
        </row>
        <row r="4179">
          <cell r="I4179" t="e">
            <v>#N/A</v>
          </cell>
          <cell r="P4179" t="e">
            <v>#N/A</v>
          </cell>
        </row>
        <row r="4180">
          <cell r="H4180" t="str">
            <v>Ž</v>
          </cell>
          <cell r="O4180" t="str">
            <v>Ž</v>
          </cell>
        </row>
        <row r="4181">
          <cell r="H4181" t="str">
            <v>ŽČ</v>
          </cell>
          <cell r="O4181" t="str">
            <v>ŽČ</v>
          </cell>
        </row>
        <row r="4182">
          <cell r="H4182" t="str">
            <v>ŽČ</v>
          </cell>
          <cell r="O4182" t="str">
            <v>ŽČ</v>
          </cell>
        </row>
        <row r="4185">
          <cell r="A4185" t="e">
            <v>#N/A</v>
          </cell>
          <cell r="E4185" t="str">
            <v xml:space="preserve">zápas č. </v>
          </cell>
          <cell r="F4185" t="str">
            <v/>
          </cell>
          <cell r="H4185" t="str">
            <v>Servis</v>
          </cell>
          <cell r="V4185" t="str">
            <v>pomer</v>
          </cell>
          <cell r="Z4185" t="str">
            <v/>
          </cell>
          <cell r="AA4185" t="str">
            <v/>
          </cell>
        </row>
        <row r="4186">
          <cell r="G4186" t="str">
            <v>Time out</v>
          </cell>
          <cell r="H4186" t="str">
            <v>Príjem</v>
          </cell>
          <cell r="N4186">
            <v>1</v>
          </cell>
          <cell r="O4186">
            <v>2</v>
          </cell>
          <cell r="P4186">
            <v>3</v>
          </cell>
          <cell r="Q4186">
            <v>4</v>
          </cell>
          <cell r="R4186">
            <v>5</v>
          </cell>
          <cell r="S4186">
            <v>6</v>
          </cell>
          <cell r="T4186">
            <v>7</v>
          </cell>
          <cell r="V4186" t="str">
            <v>setov</v>
          </cell>
        </row>
        <row r="4187">
          <cell r="A4187" t="e">
            <v>#N/A</v>
          </cell>
          <cell r="E4187" t="str">
            <v>Stôl:</v>
          </cell>
          <cell r="F4187" t="e">
            <v>#N/A</v>
          </cell>
          <cell r="I4187" t="e">
            <v>#N/A</v>
          </cell>
          <cell r="V4187" t="str">
            <v/>
          </cell>
        </row>
        <row r="4189">
          <cell r="E4189" t="str">
            <v>Dátum:</v>
          </cell>
          <cell r="F4189">
            <v>43211</v>
          </cell>
        </row>
        <row r="4190">
          <cell r="A4190" t="e">
            <v>#N/A</v>
          </cell>
          <cell r="E4190" t="str">
            <v>Čas:</v>
          </cell>
          <cell r="I4190" t="e">
            <v>#N/A</v>
          </cell>
          <cell r="V4190" t="str">
            <v/>
          </cell>
        </row>
        <row r="4192">
          <cell r="E4192" t="str">
            <v>Kategória :</v>
          </cell>
          <cell r="F4192" t="str">
            <v>MŽ</v>
          </cell>
        </row>
        <row r="4193">
          <cell r="I4193" t="str">
            <v>Rozhodca</v>
          </cell>
          <cell r="P4193" t="str">
            <v>Víťaz</v>
          </cell>
        </row>
        <row r="4194">
          <cell r="E4194" t="str">
            <v>Skupina :</v>
          </cell>
          <cell r="F4194" t="e">
            <v>#N/A</v>
          </cell>
          <cell r="I4194" t="e">
            <v>#N/A</v>
          </cell>
          <cell r="N4194" t="str">
            <v/>
          </cell>
        </row>
        <row r="4196">
          <cell r="E4196" t="str">
            <v>Zápas:</v>
          </cell>
          <cell r="F4196" t="e">
            <v>#N/A</v>
          </cell>
        </row>
        <row r="4197">
          <cell r="H4197" t="str">
            <v>Udelené karty - priestupok</v>
          </cell>
        </row>
        <row r="4199">
          <cell r="I4199" t="e">
            <v>#N/A</v>
          </cell>
          <cell r="P4199" t="e">
            <v>#N/A</v>
          </cell>
        </row>
        <row r="4200">
          <cell r="H4200" t="str">
            <v>Ž</v>
          </cell>
          <cell r="O4200" t="str">
            <v>Ž</v>
          </cell>
        </row>
        <row r="4201">
          <cell r="H4201" t="str">
            <v>ŽČ</v>
          </cell>
          <cell r="O4201" t="str">
            <v>ŽČ</v>
          </cell>
        </row>
        <row r="4202">
          <cell r="H4202" t="str">
            <v>ŽČ</v>
          </cell>
          <cell r="O4202" t="str">
            <v>ŽČ</v>
          </cell>
        </row>
        <row r="4205">
          <cell r="A4205" t="e">
            <v>#N/A</v>
          </cell>
          <cell r="E4205" t="str">
            <v xml:space="preserve">zápas č. </v>
          </cell>
          <cell r="F4205" t="str">
            <v/>
          </cell>
          <cell r="H4205" t="str">
            <v>Servis</v>
          </cell>
          <cell r="V4205" t="str">
            <v>pomer</v>
          </cell>
          <cell r="Z4205" t="str">
            <v/>
          </cell>
          <cell r="AA4205" t="str">
            <v/>
          </cell>
        </row>
        <row r="4206">
          <cell r="G4206" t="str">
            <v>Time out</v>
          </cell>
          <cell r="H4206" t="str">
            <v>Príjem</v>
          </cell>
          <cell r="N4206">
            <v>1</v>
          </cell>
          <cell r="O4206">
            <v>2</v>
          </cell>
          <cell r="P4206">
            <v>3</v>
          </cell>
          <cell r="Q4206">
            <v>4</v>
          </cell>
          <cell r="R4206">
            <v>5</v>
          </cell>
          <cell r="S4206">
            <v>6</v>
          </cell>
          <cell r="T4206">
            <v>7</v>
          </cell>
          <cell r="V4206" t="str">
            <v>setov</v>
          </cell>
        </row>
        <row r="4207">
          <cell r="A4207" t="e">
            <v>#N/A</v>
          </cell>
          <cell r="E4207" t="str">
            <v>Stôl:</v>
          </cell>
          <cell r="F4207" t="e">
            <v>#N/A</v>
          </cell>
          <cell r="I4207" t="e">
            <v>#N/A</v>
          </cell>
          <cell r="V4207" t="str">
            <v/>
          </cell>
        </row>
        <row r="4209">
          <cell r="E4209" t="str">
            <v>Dátum:</v>
          </cell>
          <cell r="F4209">
            <v>43211</v>
          </cell>
        </row>
        <row r="4210">
          <cell r="A4210" t="e">
            <v>#N/A</v>
          </cell>
          <cell r="E4210" t="str">
            <v>Čas:</v>
          </cell>
          <cell r="I4210" t="e">
            <v>#N/A</v>
          </cell>
          <cell r="V4210" t="str">
            <v/>
          </cell>
        </row>
        <row r="4212">
          <cell r="E4212" t="str">
            <v>Kategória :</v>
          </cell>
          <cell r="F4212" t="str">
            <v>MŽ</v>
          </cell>
        </row>
        <row r="4213">
          <cell r="I4213" t="str">
            <v>Rozhodca</v>
          </cell>
          <cell r="P4213" t="str">
            <v>Víťaz</v>
          </cell>
        </row>
        <row r="4214">
          <cell r="E4214" t="str">
            <v>Skupina :</v>
          </cell>
          <cell r="F4214" t="e">
            <v>#N/A</v>
          </cell>
          <cell r="I4214" t="e">
            <v>#N/A</v>
          </cell>
          <cell r="N4214" t="str">
            <v/>
          </cell>
        </row>
        <row r="4216">
          <cell r="E4216" t="str">
            <v>Zápas:</v>
          </cell>
          <cell r="F4216" t="e">
            <v>#N/A</v>
          </cell>
        </row>
        <row r="4217">
          <cell r="H4217" t="str">
            <v>Udelené karty - priestupok</v>
          </cell>
        </row>
        <row r="4219">
          <cell r="I4219" t="e">
            <v>#N/A</v>
          </cell>
          <cell r="P4219" t="e">
            <v>#N/A</v>
          </cell>
        </row>
        <row r="4220">
          <cell r="H4220" t="str">
            <v>Ž</v>
          </cell>
          <cell r="O4220" t="str">
            <v>Ž</v>
          </cell>
        </row>
        <row r="4221">
          <cell r="H4221" t="str">
            <v>ŽČ</v>
          </cell>
          <cell r="O4221" t="str">
            <v>ŽČ</v>
          </cell>
        </row>
        <row r="4222">
          <cell r="H4222" t="str">
            <v>ŽČ</v>
          </cell>
          <cell r="O4222" t="str">
            <v>ŽČ</v>
          </cell>
        </row>
        <row r="4225">
          <cell r="A4225" t="e">
            <v>#N/A</v>
          </cell>
          <cell r="E4225" t="str">
            <v xml:space="preserve">zápas č. </v>
          </cell>
          <cell r="F4225" t="str">
            <v/>
          </cell>
          <cell r="H4225" t="str">
            <v>Servis</v>
          </cell>
          <cell r="V4225" t="str">
            <v>pomer</v>
          </cell>
          <cell r="Z4225" t="str">
            <v/>
          </cell>
          <cell r="AA4225" t="str">
            <v/>
          </cell>
        </row>
        <row r="4226">
          <cell r="G4226" t="str">
            <v>Time out</v>
          </cell>
          <cell r="H4226" t="str">
            <v>Príjem</v>
          </cell>
          <cell r="N4226">
            <v>1</v>
          </cell>
          <cell r="O4226">
            <v>2</v>
          </cell>
          <cell r="P4226">
            <v>3</v>
          </cell>
          <cell r="Q4226">
            <v>4</v>
          </cell>
          <cell r="R4226">
            <v>5</v>
          </cell>
          <cell r="S4226">
            <v>6</v>
          </cell>
          <cell r="T4226">
            <v>7</v>
          </cell>
          <cell r="V4226" t="str">
            <v>setov</v>
          </cell>
        </row>
        <row r="4227">
          <cell r="A4227" t="e">
            <v>#N/A</v>
          </cell>
          <cell r="E4227" t="str">
            <v>Stôl:</v>
          </cell>
          <cell r="F4227" t="e">
            <v>#N/A</v>
          </cell>
          <cell r="I4227" t="e">
            <v>#N/A</v>
          </cell>
          <cell r="V4227" t="str">
            <v/>
          </cell>
        </row>
        <row r="4229">
          <cell r="E4229" t="str">
            <v>Dátum:</v>
          </cell>
          <cell r="F4229">
            <v>43211</v>
          </cell>
        </row>
        <row r="4230">
          <cell r="A4230" t="e">
            <v>#N/A</v>
          </cell>
          <cell r="E4230" t="str">
            <v>Čas:</v>
          </cell>
          <cell r="I4230" t="e">
            <v>#N/A</v>
          </cell>
          <cell r="V4230" t="str">
            <v/>
          </cell>
        </row>
        <row r="4232">
          <cell r="E4232" t="str">
            <v>Kategória :</v>
          </cell>
          <cell r="F4232" t="str">
            <v>MŽ</v>
          </cell>
        </row>
        <row r="4233">
          <cell r="I4233" t="str">
            <v>Rozhodca</v>
          </cell>
          <cell r="P4233" t="str">
            <v>Víťaz</v>
          </cell>
        </row>
        <row r="4234">
          <cell r="E4234" t="str">
            <v>Skupina :</v>
          </cell>
          <cell r="F4234" t="e">
            <v>#N/A</v>
          </cell>
          <cell r="I4234" t="e">
            <v>#N/A</v>
          </cell>
          <cell r="N4234" t="str">
            <v/>
          </cell>
        </row>
        <row r="4236">
          <cell r="E4236" t="str">
            <v>Zápas:</v>
          </cell>
          <cell r="F4236" t="e">
            <v>#N/A</v>
          </cell>
        </row>
        <row r="4237">
          <cell r="H4237" t="str">
            <v>Udelené karty - priestupok</v>
          </cell>
        </row>
        <row r="4239">
          <cell r="I4239" t="e">
            <v>#N/A</v>
          </cell>
          <cell r="P4239" t="e">
            <v>#N/A</v>
          </cell>
        </row>
        <row r="4240">
          <cell r="H4240" t="str">
            <v>Ž</v>
          </cell>
          <cell r="O4240" t="str">
            <v>Ž</v>
          </cell>
        </row>
        <row r="4241">
          <cell r="H4241" t="str">
            <v>ŽČ</v>
          </cell>
          <cell r="O4241" t="str">
            <v>ŽČ</v>
          </cell>
        </row>
        <row r="4242">
          <cell r="H4242" t="str">
            <v>ŽČ</v>
          </cell>
          <cell r="O4242" t="str">
            <v>ŽČ</v>
          </cell>
        </row>
        <row r="4245">
          <cell r="A4245" t="e">
            <v>#N/A</v>
          </cell>
          <cell r="E4245" t="str">
            <v xml:space="preserve">zápas č. </v>
          </cell>
          <cell r="F4245" t="str">
            <v/>
          </cell>
          <cell r="H4245" t="str">
            <v>Servis</v>
          </cell>
          <cell r="V4245" t="str">
            <v>pomer</v>
          </cell>
          <cell r="Z4245" t="str">
            <v/>
          </cell>
          <cell r="AA4245" t="str">
            <v/>
          </cell>
        </row>
        <row r="4246">
          <cell r="G4246" t="str">
            <v>Time out</v>
          </cell>
          <cell r="H4246" t="str">
            <v>Príjem</v>
          </cell>
          <cell r="N4246">
            <v>1</v>
          </cell>
          <cell r="O4246">
            <v>2</v>
          </cell>
          <cell r="P4246">
            <v>3</v>
          </cell>
          <cell r="Q4246">
            <v>4</v>
          </cell>
          <cell r="R4246">
            <v>5</v>
          </cell>
          <cell r="S4246">
            <v>6</v>
          </cell>
          <cell r="T4246">
            <v>7</v>
          </cell>
          <cell r="V4246" t="str">
            <v>setov</v>
          </cell>
        </row>
        <row r="4247">
          <cell r="A4247" t="e">
            <v>#N/A</v>
          </cell>
          <cell r="E4247" t="str">
            <v>Stôl:</v>
          </cell>
          <cell r="F4247" t="e">
            <v>#N/A</v>
          </cell>
          <cell r="I4247" t="e">
            <v>#N/A</v>
          </cell>
          <cell r="V4247" t="str">
            <v/>
          </cell>
        </row>
        <row r="4249">
          <cell r="E4249" t="str">
            <v>Dátum:</v>
          </cell>
          <cell r="F4249">
            <v>43211</v>
          </cell>
        </row>
        <row r="4250">
          <cell r="A4250" t="e">
            <v>#N/A</v>
          </cell>
          <cell r="E4250" t="str">
            <v>Čas:</v>
          </cell>
          <cell r="I4250" t="e">
            <v>#N/A</v>
          </cell>
          <cell r="V4250" t="str">
            <v/>
          </cell>
        </row>
        <row r="4252">
          <cell r="E4252" t="str">
            <v>Kategória :</v>
          </cell>
          <cell r="F4252" t="str">
            <v>MŽ</v>
          </cell>
        </row>
        <row r="4253">
          <cell r="I4253" t="str">
            <v>Rozhodca</v>
          </cell>
          <cell r="P4253" t="str">
            <v>Víťaz</v>
          </cell>
        </row>
        <row r="4254">
          <cell r="E4254" t="str">
            <v>Skupina :</v>
          </cell>
          <cell r="F4254" t="e">
            <v>#N/A</v>
          </cell>
          <cell r="I4254" t="e">
            <v>#N/A</v>
          </cell>
          <cell r="N4254" t="str">
            <v/>
          </cell>
        </row>
        <row r="4256">
          <cell r="E4256" t="str">
            <v>Zápas:</v>
          </cell>
          <cell r="F4256" t="e">
            <v>#N/A</v>
          </cell>
        </row>
        <row r="4257">
          <cell r="H4257" t="str">
            <v>Udelené karty - priestupok</v>
          </cell>
        </row>
        <row r="4259">
          <cell r="I4259" t="e">
            <v>#N/A</v>
          </cell>
          <cell r="P4259" t="e">
            <v>#N/A</v>
          </cell>
        </row>
        <row r="4260">
          <cell r="H4260" t="str">
            <v>Ž</v>
          </cell>
          <cell r="O4260" t="str">
            <v>Ž</v>
          </cell>
        </row>
        <row r="4261">
          <cell r="H4261" t="str">
            <v>ŽČ</v>
          </cell>
          <cell r="O4261" t="str">
            <v>ŽČ</v>
          </cell>
        </row>
        <row r="4262">
          <cell r="H4262" t="str">
            <v>ŽČ</v>
          </cell>
          <cell r="O4262" t="str">
            <v>ŽČ</v>
          </cell>
        </row>
        <row r="4265">
          <cell r="A4265" t="e">
            <v>#N/A</v>
          </cell>
          <cell r="E4265" t="str">
            <v xml:space="preserve">zápas č. </v>
          </cell>
          <cell r="F4265" t="str">
            <v/>
          </cell>
          <cell r="H4265" t="str">
            <v>Servis</v>
          </cell>
          <cell r="V4265" t="str">
            <v>pomer</v>
          </cell>
          <cell r="Z4265" t="str">
            <v/>
          </cell>
          <cell r="AA4265" t="str">
            <v/>
          </cell>
        </row>
        <row r="4266">
          <cell r="G4266" t="str">
            <v>Time out</v>
          </cell>
          <cell r="H4266" t="str">
            <v>Príjem</v>
          </cell>
          <cell r="N4266">
            <v>1</v>
          </cell>
          <cell r="O4266">
            <v>2</v>
          </cell>
          <cell r="P4266">
            <v>3</v>
          </cell>
          <cell r="Q4266">
            <v>4</v>
          </cell>
          <cell r="R4266">
            <v>5</v>
          </cell>
          <cell r="S4266">
            <v>6</v>
          </cell>
          <cell r="T4266">
            <v>7</v>
          </cell>
          <cell r="V4266" t="str">
            <v>setov</v>
          </cell>
        </row>
        <row r="4267">
          <cell r="A4267" t="e">
            <v>#N/A</v>
          </cell>
          <cell r="E4267" t="str">
            <v>Stôl:</v>
          </cell>
          <cell r="F4267" t="e">
            <v>#N/A</v>
          </cell>
          <cell r="I4267" t="e">
            <v>#N/A</v>
          </cell>
          <cell r="V4267" t="str">
            <v/>
          </cell>
        </row>
        <row r="4269">
          <cell r="E4269" t="str">
            <v>Dátum:</v>
          </cell>
          <cell r="F4269">
            <v>43211</v>
          </cell>
        </row>
        <row r="4270">
          <cell r="A4270" t="e">
            <v>#N/A</v>
          </cell>
          <cell r="E4270" t="str">
            <v>Čas:</v>
          </cell>
          <cell r="I4270" t="e">
            <v>#N/A</v>
          </cell>
          <cell r="V4270" t="str">
            <v/>
          </cell>
        </row>
        <row r="4272">
          <cell r="E4272" t="str">
            <v>Kategória :</v>
          </cell>
          <cell r="F4272" t="str">
            <v>MŽ</v>
          </cell>
        </row>
        <row r="4273">
          <cell r="I4273" t="str">
            <v>Rozhodca</v>
          </cell>
          <cell r="P4273" t="str">
            <v>Víťaz</v>
          </cell>
        </row>
        <row r="4274">
          <cell r="E4274" t="str">
            <v>Skupina :</v>
          </cell>
          <cell r="F4274" t="e">
            <v>#N/A</v>
          </cell>
          <cell r="I4274" t="e">
            <v>#N/A</v>
          </cell>
          <cell r="N4274" t="str">
            <v/>
          </cell>
        </row>
        <row r="4276">
          <cell r="E4276" t="str">
            <v>Zápas:</v>
          </cell>
          <cell r="F4276" t="e">
            <v>#N/A</v>
          </cell>
        </row>
        <row r="4277">
          <cell r="H4277" t="str">
            <v>Udelené karty - priestupok</v>
          </cell>
        </row>
        <row r="4279">
          <cell r="I4279" t="e">
            <v>#N/A</v>
          </cell>
          <cell r="P4279" t="e">
            <v>#N/A</v>
          </cell>
        </row>
        <row r="4280">
          <cell r="H4280" t="str">
            <v>Ž</v>
          </cell>
          <cell r="O4280" t="str">
            <v>Ž</v>
          </cell>
        </row>
        <row r="4281">
          <cell r="H4281" t="str">
            <v>ŽČ</v>
          </cell>
          <cell r="O4281" t="str">
            <v>ŽČ</v>
          </cell>
        </row>
        <row r="4282">
          <cell r="H4282" t="str">
            <v>ŽČ</v>
          </cell>
          <cell r="O4282" t="str">
            <v>ŽČ</v>
          </cell>
        </row>
        <row r="4285">
          <cell r="A4285" t="e">
            <v>#N/A</v>
          </cell>
          <cell r="E4285" t="str">
            <v xml:space="preserve">zápas č. </v>
          </cell>
          <cell r="F4285" t="str">
            <v/>
          </cell>
          <cell r="H4285" t="str">
            <v>Servis</v>
          </cell>
          <cell r="V4285" t="str">
            <v>pomer</v>
          </cell>
          <cell r="Z4285" t="str">
            <v/>
          </cell>
          <cell r="AA4285" t="str">
            <v/>
          </cell>
        </row>
        <row r="4286">
          <cell r="G4286" t="str">
            <v>Time out</v>
          </cell>
          <cell r="H4286" t="str">
            <v>Príjem</v>
          </cell>
          <cell r="N4286">
            <v>1</v>
          </cell>
          <cell r="O4286">
            <v>2</v>
          </cell>
          <cell r="P4286">
            <v>3</v>
          </cell>
          <cell r="Q4286">
            <v>4</v>
          </cell>
          <cell r="R4286">
            <v>5</v>
          </cell>
          <cell r="S4286">
            <v>6</v>
          </cell>
          <cell r="T4286">
            <v>7</v>
          </cell>
          <cell r="V4286" t="str">
            <v>setov</v>
          </cell>
        </row>
        <row r="4287">
          <cell r="A4287" t="e">
            <v>#N/A</v>
          </cell>
          <cell r="E4287" t="str">
            <v>Stôl:</v>
          </cell>
          <cell r="F4287" t="e">
            <v>#N/A</v>
          </cell>
          <cell r="I4287" t="e">
            <v>#N/A</v>
          </cell>
          <cell r="V4287" t="str">
            <v/>
          </cell>
        </row>
        <row r="4289">
          <cell r="E4289" t="str">
            <v>Dátum:</v>
          </cell>
          <cell r="F4289">
            <v>43211</v>
          </cell>
        </row>
        <row r="4290">
          <cell r="A4290" t="e">
            <v>#N/A</v>
          </cell>
          <cell r="E4290" t="str">
            <v>Čas:</v>
          </cell>
          <cell r="I4290" t="e">
            <v>#N/A</v>
          </cell>
          <cell r="V4290" t="str">
            <v/>
          </cell>
        </row>
        <row r="4292">
          <cell r="E4292" t="str">
            <v>Kategória :</v>
          </cell>
          <cell r="F4292" t="str">
            <v>MŽ</v>
          </cell>
        </row>
        <row r="4293">
          <cell r="I4293" t="str">
            <v>Rozhodca</v>
          </cell>
          <cell r="P4293" t="str">
            <v>Víťaz</v>
          </cell>
        </row>
        <row r="4294">
          <cell r="E4294" t="str">
            <v>Skupina :</v>
          </cell>
          <cell r="F4294" t="e">
            <v>#N/A</v>
          </cell>
          <cell r="I4294" t="e">
            <v>#N/A</v>
          </cell>
          <cell r="N4294" t="str">
            <v/>
          </cell>
        </row>
        <row r="4296">
          <cell r="E4296" t="str">
            <v>Zápas:</v>
          </cell>
          <cell r="F4296" t="e">
            <v>#N/A</v>
          </cell>
        </row>
        <row r="4297">
          <cell r="H4297" t="str">
            <v>Udelené karty - priestupok</v>
          </cell>
        </row>
        <row r="4299">
          <cell r="I4299" t="e">
            <v>#N/A</v>
          </cell>
          <cell r="P4299" t="e">
            <v>#N/A</v>
          </cell>
        </row>
        <row r="4300">
          <cell r="H4300" t="str">
            <v>Ž</v>
          </cell>
          <cell r="O4300" t="str">
            <v>Ž</v>
          </cell>
        </row>
        <row r="4301">
          <cell r="H4301" t="str">
            <v>ŽČ</v>
          </cell>
          <cell r="O4301" t="str">
            <v>ŽČ</v>
          </cell>
        </row>
        <row r="4302">
          <cell r="H4302" t="str">
            <v>ŽČ</v>
          </cell>
          <cell r="O4302" t="str">
            <v>ŽČ</v>
          </cell>
        </row>
        <row r="4305">
          <cell r="A4305" t="e">
            <v>#N/A</v>
          </cell>
          <cell r="E4305" t="str">
            <v xml:space="preserve">zápas č. </v>
          </cell>
          <cell r="F4305" t="str">
            <v/>
          </cell>
          <cell r="H4305" t="str">
            <v>Servis</v>
          </cell>
          <cell r="V4305" t="str">
            <v>pomer</v>
          </cell>
          <cell r="Z4305" t="str">
            <v/>
          </cell>
          <cell r="AA4305" t="str">
            <v/>
          </cell>
        </row>
        <row r="4306">
          <cell r="G4306" t="str">
            <v>Time out</v>
          </cell>
          <cell r="H4306" t="str">
            <v>Príjem</v>
          </cell>
          <cell r="N4306">
            <v>1</v>
          </cell>
          <cell r="O4306">
            <v>2</v>
          </cell>
          <cell r="P4306">
            <v>3</v>
          </cell>
          <cell r="Q4306">
            <v>4</v>
          </cell>
          <cell r="R4306">
            <v>5</v>
          </cell>
          <cell r="S4306">
            <v>6</v>
          </cell>
          <cell r="T4306">
            <v>7</v>
          </cell>
          <cell r="V4306" t="str">
            <v>setov</v>
          </cell>
        </row>
        <row r="4307">
          <cell r="A4307" t="e">
            <v>#N/A</v>
          </cell>
          <cell r="E4307" t="str">
            <v>Stôl:</v>
          </cell>
          <cell r="F4307" t="e">
            <v>#N/A</v>
          </cell>
          <cell r="I4307" t="e">
            <v>#N/A</v>
          </cell>
          <cell r="V4307" t="str">
            <v/>
          </cell>
        </row>
        <row r="4309">
          <cell r="E4309" t="str">
            <v>Dátum:</v>
          </cell>
          <cell r="F4309">
            <v>43211</v>
          </cell>
        </row>
        <row r="4310">
          <cell r="A4310" t="e">
            <v>#N/A</v>
          </cell>
          <cell r="E4310" t="str">
            <v>Čas:</v>
          </cell>
          <cell r="I4310" t="e">
            <v>#N/A</v>
          </cell>
          <cell r="V4310" t="str">
            <v/>
          </cell>
        </row>
        <row r="4312">
          <cell r="E4312" t="str">
            <v>Kategória :</v>
          </cell>
          <cell r="F4312" t="str">
            <v>MŽ</v>
          </cell>
        </row>
        <row r="4313">
          <cell r="I4313" t="str">
            <v>Rozhodca</v>
          </cell>
          <cell r="P4313" t="str">
            <v>Víťaz</v>
          </cell>
        </row>
        <row r="4314">
          <cell r="E4314" t="str">
            <v>Skupina :</v>
          </cell>
          <cell r="F4314" t="e">
            <v>#N/A</v>
          </cell>
          <cell r="I4314" t="e">
            <v>#N/A</v>
          </cell>
          <cell r="N4314" t="str">
            <v/>
          </cell>
        </row>
        <row r="4316">
          <cell r="E4316" t="str">
            <v>Zápas:</v>
          </cell>
          <cell r="F4316" t="e">
            <v>#N/A</v>
          </cell>
        </row>
        <row r="4317">
          <cell r="H4317" t="str">
            <v>Udelené karty - priestupok</v>
          </cell>
        </row>
        <row r="4319">
          <cell r="I4319" t="e">
            <v>#N/A</v>
          </cell>
          <cell r="P4319" t="e">
            <v>#N/A</v>
          </cell>
        </row>
        <row r="4320">
          <cell r="H4320" t="str">
            <v>Ž</v>
          </cell>
          <cell r="O4320" t="str">
            <v>Ž</v>
          </cell>
        </row>
        <row r="4321">
          <cell r="H4321" t="str">
            <v>ŽČ</v>
          </cell>
          <cell r="O4321" t="str">
            <v>ŽČ</v>
          </cell>
        </row>
        <row r="4322">
          <cell r="H4322" t="str">
            <v>ŽČ</v>
          </cell>
          <cell r="O4322" t="str">
            <v>ŽČ</v>
          </cell>
        </row>
        <row r="4325">
          <cell r="A4325" t="e">
            <v>#N/A</v>
          </cell>
          <cell r="E4325" t="str">
            <v xml:space="preserve">zápas č. </v>
          </cell>
          <cell r="F4325" t="str">
            <v/>
          </cell>
          <cell r="H4325" t="str">
            <v>Servis</v>
          </cell>
          <cell r="V4325" t="str">
            <v>pomer</v>
          </cell>
          <cell r="Z4325" t="str">
            <v/>
          </cell>
          <cell r="AA4325" t="str">
            <v/>
          </cell>
        </row>
        <row r="4326">
          <cell r="G4326" t="str">
            <v>Time out</v>
          </cell>
          <cell r="H4326" t="str">
            <v>Príjem</v>
          </cell>
          <cell r="N4326">
            <v>1</v>
          </cell>
          <cell r="O4326">
            <v>2</v>
          </cell>
          <cell r="P4326">
            <v>3</v>
          </cell>
          <cell r="Q4326">
            <v>4</v>
          </cell>
          <cell r="R4326">
            <v>5</v>
          </cell>
          <cell r="S4326">
            <v>6</v>
          </cell>
          <cell r="T4326">
            <v>7</v>
          </cell>
          <cell r="V4326" t="str">
            <v>setov</v>
          </cell>
        </row>
        <row r="4327">
          <cell r="A4327" t="e">
            <v>#N/A</v>
          </cell>
          <cell r="E4327" t="str">
            <v>Stôl:</v>
          </cell>
          <cell r="F4327" t="e">
            <v>#N/A</v>
          </cell>
          <cell r="I4327" t="e">
            <v>#N/A</v>
          </cell>
          <cell r="V4327" t="str">
            <v/>
          </cell>
        </row>
        <row r="4329">
          <cell r="E4329" t="str">
            <v>Dátum:</v>
          </cell>
          <cell r="F4329">
            <v>43211</v>
          </cell>
        </row>
        <row r="4330">
          <cell r="A4330" t="e">
            <v>#N/A</v>
          </cell>
          <cell r="E4330" t="str">
            <v>Čas:</v>
          </cell>
          <cell r="I4330" t="e">
            <v>#N/A</v>
          </cell>
          <cell r="V4330" t="str">
            <v/>
          </cell>
        </row>
        <row r="4332">
          <cell r="E4332" t="str">
            <v>Kategória :</v>
          </cell>
          <cell r="F4332" t="str">
            <v>MŽ</v>
          </cell>
        </row>
        <row r="4333">
          <cell r="I4333" t="str">
            <v>Rozhodca</v>
          </cell>
          <cell r="P4333" t="str">
            <v>Víťaz</v>
          </cell>
        </row>
        <row r="4334">
          <cell r="E4334" t="str">
            <v>Skupina :</v>
          </cell>
          <cell r="F4334" t="e">
            <v>#N/A</v>
          </cell>
          <cell r="I4334" t="e">
            <v>#N/A</v>
          </cell>
          <cell r="N4334" t="str">
            <v/>
          </cell>
        </row>
        <row r="4336">
          <cell r="E4336" t="str">
            <v>Zápas:</v>
          </cell>
          <cell r="F4336" t="e">
            <v>#N/A</v>
          </cell>
        </row>
        <row r="4337">
          <cell r="H4337" t="str">
            <v>Udelené karty - priestupok</v>
          </cell>
        </row>
        <row r="4339">
          <cell r="I4339" t="e">
            <v>#N/A</v>
          </cell>
          <cell r="P4339" t="e">
            <v>#N/A</v>
          </cell>
        </row>
        <row r="4340">
          <cell r="H4340" t="str">
            <v>Ž</v>
          </cell>
          <cell r="O4340" t="str">
            <v>Ž</v>
          </cell>
        </row>
        <row r="4341">
          <cell r="H4341" t="str">
            <v>ŽČ</v>
          </cell>
          <cell r="O4341" t="str">
            <v>ŽČ</v>
          </cell>
        </row>
        <row r="4342">
          <cell r="H4342" t="str">
            <v>ŽČ</v>
          </cell>
          <cell r="O4342" t="str">
            <v>ŽČ</v>
          </cell>
        </row>
        <row r="4345">
          <cell r="A4345" t="e">
            <v>#N/A</v>
          </cell>
          <cell r="E4345" t="str">
            <v xml:space="preserve">zápas č. </v>
          </cell>
          <cell r="F4345" t="str">
            <v/>
          </cell>
          <cell r="H4345" t="str">
            <v>Servis</v>
          </cell>
          <cell r="V4345" t="str">
            <v>pomer</v>
          </cell>
          <cell r="Z4345" t="str">
            <v/>
          </cell>
          <cell r="AA4345" t="str">
            <v/>
          </cell>
        </row>
        <row r="4346">
          <cell r="G4346" t="str">
            <v>Time out</v>
          </cell>
          <cell r="H4346" t="str">
            <v>Príjem</v>
          </cell>
          <cell r="N4346">
            <v>1</v>
          </cell>
          <cell r="O4346">
            <v>2</v>
          </cell>
          <cell r="P4346">
            <v>3</v>
          </cell>
          <cell r="Q4346">
            <v>4</v>
          </cell>
          <cell r="R4346">
            <v>5</v>
          </cell>
          <cell r="S4346">
            <v>6</v>
          </cell>
          <cell r="T4346">
            <v>7</v>
          </cell>
          <cell r="V4346" t="str">
            <v>setov</v>
          </cell>
        </row>
        <row r="4347">
          <cell r="A4347" t="e">
            <v>#N/A</v>
          </cell>
          <cell r="E4347" t="str">
            <v>Stôl:</v>
          </cell>
          <cell r="F4347" t="e">
            <v>#N/A</v>
          </cell>
          <cell r="I4347" t="e">
            <v>#N/A</v>
          </cell>
          <cell r="V4347" t="str">
            <v/>
          </cell>
        </row>
        <row r="4349">
          <cell r="E4349" t="str">
            <v>Dátum:</v>
          </cell>
          <cell r="F4349">
            <v>43211</v>
          </cell>
        </row>
        <row r="4350">
          <cell r="A4350" t="e">
            <v>#N/A</v>
          </cell>
          <cell r="E4350" t="str">
            <v>Čas:</v>
          </cell>
          <cell r="I4350" t="e">
            <v>#N/A</v>
          </cell>
          <cell r="V4350" t="str">
            <v/>
          </cell>
        </row>
        <row r="4352">
          <cell r="E4352" t="str">
            <v>Kategória :</v>
          </cell>
          <cell r="F4352" t="str">
            <v>MŽ</v>
          </cell>
        </row>
        <row r="4353">
          <cell r="I4353" t="str">
            <v>Rozhodca</v>
          </cell>
          <cell r="P4353" t="str">
            <v>Víťaz</v>
          </cell>
        </row>
        <row r="4354">
          <cell r="E4354" t="str">
            <v>Skupina :</v>
          </cell>
          <cell r="F4354" t="e">
            <v>#N/A</v>
          </cell>
          <cell r="I4354" t="e">
            <v>#N/A</v>
          </cell>
          <cell r="N4354" t="str">
            <v/>
          </cell>
        </row>
        <row r="4356">
          <cell r="E4356" t="str">
            <v>Zápas:</v>
          </cell>
          <cell r="F4356" t="e">
            <v>#N/A</v>
          </cell>
        </row>
        <row r="4357">
          <cell r="H4357" t="str">
            <v>Udelené karty - priestupok</v>
          </cell>
        </row>
        <row r="4359">
          <cell r="I4359" t="e">
            <v>#N/A</v>
          </cell>
          <cell r="P4359" t="e">
            <v>#N/A</v>
          </cell>
        </row>
        <row r="4360">
          <cell r="H4360" t="str">
            <v>Ž</v>
          </cell>
          <cell r="O4360" t="str">
            <v>Ž</v>
          </cell>
        </row>
        <row r="4361">
          <cell r="H4361" t="str">
            <v>ŽČ</v>
          </cell>
          <cell r="O4361" t="str">
            <v>ŽČ</v>
          </cell>
        </row>
        <row r="4362">
          <cell r="H4362" t="str">
            <v>ŽČ</v>
          </cell>
          <cell r="O4362" t="str">
            <v>ŽČ</v>
          </cell>
        </row>
        <row r="4365">
          <cell r="A4365" t="e">
            <v>#N/A</v>
          </cell>
          <cell r="E4365" t="str">
            <v xml:space="preserve">zápas č. </v>
          </cell>
          <cell r="F4365" t="str">
            <v/>
          </cell>
          <cell r="H4365" t="str">
            <v>Servis</v>
          </cell>
          <cell r="V4365" t="str">
            <v>pomer</v>
          </cell>
          <cell r="Z4365" t="str">
            <v/>
          </cell>
          <cell r="AA4365" t="str">
            <v/>
          </cell>
        </row>
        <row r="4366">
          <cell r="G4366" t="str">
            <v>Time out</v>
          </cell>
          <cell r="H4366" t="str">
            <v>Príjem</v>
          </cell>
          <cell r="N4366">
            <v>1</v>
          </cell>
          <cell r="O4366">
            <v>2</v>
          </cell>
          <cell r="P4366">
            <v>3</v>
          </cell>
          <cell r="Q4366">
            <v>4</v>
          </cell>
          <cell r="R4366">
            <v>5</v>
          </cell>
          <cell r="S4366">
            <v>6</v>
          </cell>
          <cell r="T4366">
            <v>7</v>
          </cell>
          <cell r="V4366" t="str">
            <v>setov</v>
          </cell>
        </row>
        <row r="4367">
          <cell r="A4367" t="e">
            <v>#N/A</v>
          </cell>
          <cell r="E4367" t="str">
            <v>Stôl:</v>
          </cell>
          <cell r="F4367" t="e">
            <v>#N/A</v>
          </cell>
          <cell r="I4367" t="e">
            <v>#N/A</v>
          </cell>
          <cell r="V4367" t="str">
            <v/>
          </cell>
        </row>
        <row r="4369">
          <cell r="E4369" t="str">
            <v>Dátum:</v>
          </cell>
          <cell r="F4369">
            <v>43211</v>
          </cell>
        </row>
        <row r="4370">
          <cell r="A4370" t="e">
            <v>#N/A</v>
          </cell>
          <cell r="E4370" t="str">
            <v>Čas:</v>
          </cell>
          <cell r="I4370" t="e">
            <v>#N/A</v>
          </cell>
          <cell r="V4370" t="str">
            <v/>
          </cell>
        </row>
        <row r="4372">
          <cell r="E4372" t="str">
            <v>Kategória :</v>
          </cell>
          <cell r="F4372" t="str">
            <v>MŽ</v>
          </cell>
        </row>
        <row r="4373">
          <cell r="I4373" t="str">
            <v>Rozhodca</v>
          </cell>
          <cell r="P4373" t="str">
            <v>Víťaz</v>
          </cell>
        </row>
        <row r="4374">
          <cell r="E4374" t="str">
            <v>Skupina :</v>
          </cell>
          <cell r="F4374" t="e">
            <v>#N/A</v>
          </cell>
          <cell r="I4374" t="e">
            <v>#N/A</v>
          </cell>
          <cell r="N4374" t="str">
            <v/>
          </cell>
        </row>
        <row r="4376">
          <cell r="E4376" t="str">
            <v>Zápas:</v>
          </cell>
          <cell r="F4376" t="e">
            <v>#N/A</v>
          </cell>
        </row>
        <row r="4377">
          <cell r="H4377" t="str">
            <v>Udelené karty - priestupok</v>
          </cell>
        </row>
        <row r="4379">
          <cell r="I4379" t="e">
            <v>#N/A</v>
          </cell>
          <cell r="P4379" t="e">
            <v>#N/A</v>
          </cell>
        </row>
        <row r="4380">
          <cell r="H4380" t="str">
            <v>Ž</v>
          </cell>
          <cell r="O4380" t="str">
            <v>Ž</v>
          </cell>
        </row>
        <row r="4381">
          <cell r="H4381" t="str">
            <v>ŽČ</v>
          </cell>
          <cell r="O4381" t="str">
            <v>ŽČ</v>
          </cell>
        </row>
        <row r="4382">
          <cell r="H4382" t="str">
            <v>ŽČ</v>
          </cell>
          <cell r="O4382" t="str">
            <v>ŽČ</v>
          </cell>
        </row>
        <row r="4385">
          <cell r="A4385" t="e">
            <v>#N/A</v>
          </cell>
          <cell r="E4385" t="str">
            <v xml:space="preserve">zápas č. </v>
          </cell>
          <cell r="F4385" t="str">
            <v/>
          </cell>
          <cell r="H4385" t="str">
            <v>Servis</v>
          </cell>
          <cell r="V4385" t="str">
            <v>pomer</v>
          </cell>
          <cell r="Z4385" t="str">
            <v/>
          </cell>
          <cell r="AA4385" t="str">
            <v/>
          </cell>
        </row>
        <row r="4386">
          <cell r="G4386" t="str">
            <v>Time out</v>
          </cell>
          <cell r="H4386" t="str">
            <v>Príjem</v>
          </cell>
          <cell r="N4386">
            <v>1</v>
          </cell>
          <cell r="O4386">
            <v>2</v>
          </cell>
          <cell r="P4386">
            <v>3</v>
          </cell>
          <cell r="Q4386">
            <v>4</v>
          </cell>
          <cell r="R4386">
            <v>5</v>
          </cell>
          <cell r="S4386">
            <v>6</v>
          </cell>
          <cell r="T4386">
            <v>7</v>
          </cell>
          <cell r="V4386" t="str">
            <v>setov</v>
          </cell>
        </row>
        <row r="4387">
          <cell r="A4387" t="e">
            <v>#N/A</v>
          </cell>
          <cell r="E4387" t="str">
            <v>Stôl:</v>
          </cell>
          <cell r="F4387" t="e">
            <v>#N/A</v>
          </cell>
          <cell r="I4387" t="e">
            <v>#N/A</v>
          </cell>
          <cell r="V4387" t="str">
            <v/>
          </cell>
        </row>
        <row r="4389">
          <cell r="E4389" t="str">
            <v>Dátum:</v>
          </cell>
          <cell r="F4389">
            <v>43211</v>
          </cell>
        </row>
        <row r="4390">
          <cell r="A4390" t="e">
            <v>#N/A</v>
          </cell>
          <cell r="E4390" t="str">
            <v>Čas:</v>
          </cell>
          <cell r="I4390" t="e">
            <v>#N/A</v>
          </cell>
          <cell r="V4390" t="str">
            <v/>
          </cell>
        </row>
        <row r="4392">
          <cell r="E4392" t="str">
            <v>Kategória :</v>
          </cell>
          <cell r="F4392" t="str">
            <v>MŽ</v>
          </cell>
        </row>
        <row r="4393">
          <cell r="I4393" t="str">
            <v>Rozhodca</v>
          </cell>
          <cell r="P4393" t="str">
            <v>Víťaz</v>
          </cell>
        </row>
        <row r="4394">
          <cell r="E4394" t="str">
            <v>Skupina :</v>
          </cell>
          <cell r="F4394" t="e">
            <v>#N/A</v>
          </cell>
          <cell r="I4394" t="e">
            <v>#N/A</v>
          </cell>
          <cell r="N4394" t="str">
            <v/>
          </cell>
        </row>
        <row r="4396">
          <cell r="E4396" t="str">
            <v>Zápas:</v>
          </cell>
          <cell r="F4396" t="e">
            <v>#N/A</v>
          </cell>
        </row>
        <row r="4397">
          <cell r="H4397" t="str">
            <v>Udelené karty - priestupok</v>
          </cell>
        </row>
        <row r="4399">
          <cell r="I4399" t="e">
            <v>#N/A</v>
          </cell>
          <cell r="P4399" t="e">
            <v>#N/A</v>
          </cell>
        </row>
        <row r="4400">
          <cell r="H4400" t="str">
            <v>Ž</v>
          </cell>
          <cell r="O4400" t="str">
            <v>Ž</v>
          </cell>
        </row>
        <row r="4401">
          <cell r="H4401" t="str">
            <v>ŽČ</v>
          </cell>
          <cell r="O4401" t="str">
            <v>ŽČ</v>
          </cell>
        </row>
        <row r="4402">
          <cell r="H4402" t="str">
            <v>ŽČ</v>
          </cell>
          <cell r="O4402" t="str">
            <v>ŽČ</v>
          </cell>
        </row>
        <row r="4405">
          <cell r="A4405" t="e">
            <v>#N/A</v>
          </cell>
          <cell r="E4405" t="str">
            <v xml:space="preserve">zápas č. </v>
          </cell>
          <cell r="F4405" t="str">
            <v/>
          </cell>
          <cell r="H4405" t="str">
            <v>Servis</v>
          </cell>
          <cell r="V4405" t="str">
            <v>pomer</v>
          </cell>
          <cell r="Z4405" t="str">
            <v/>
          </cell>
          <cell r="AA4405" t="str">
            <v/>
          </cell>
        </row>
        <row r="4406">
          <cell r="G4406" t="str">
            <v>Time out</v>
          </cell>
          <cell r="H4406" t="str">
            <v>Príjem</v>
          </cell>
          <cell r="N4406">
            <v>1</v>
          </cell>
          <cell r="O4406">
            <v>2</v>
          </cell>
          <cell r="P4406">
            <v>3</v>
          </cell>
          <cell r="Q4406">
            <v>4</v>
          </cell>
          <cell r="R4406">
            <v>5</v>
          </cell>
          <cell r="S4406">
            <v>6</v>
          </cell>
          <cell r="T4406">
            <v>7</v>
          </cell>
          <cell r="V4406" t="str">
            <v>setov</v>
          </cell>
        </row>
        <row r="4407">
          <cell r="A4407" t="e">
            <v>#N/A</v>
          </cell>
          <cell r="E4407" t="str">
            <v>Stôl:</v>
          </cell>
          <cell r="F4407" t="e">
            <v>#N/A</v>
          </cell>
          <cell r="I4407" t="e">
            <v>#N/A</v>
          </cell>
          <cell r="V4407" t="str">
            <v/>
          </cell>
        </row>
        <row r="4409">
          <cell r="E4409" t="str">
            <v>Dátum:</v>
          </cell>
          <cell r="F4409">
            <v>43211</v>
          </cell>
        </row>
        <row r="4410">
          <cell r="A4410" t="e">
            <v>#N/A</v>
          </cell>
          <cell r="E4410" t="str">
            <v>Čas:</v>
          </cell>
          <cell r="I4410" t="e">
            <v>#N/A</v>
          </cell>
          <cell r="V4410" t="str">
            <v/>
          </cell>
        </row>
        <row r="4412">
          <cell r="E4412" t="str">
            <v>Kategória :</v>
          </cell>
          <cell r="F4412" t="str">
            <v>MŽ</v>
          </cell>
        </row>
        <row r="4413">
          <cell r="I4413" t="str">
            <v>Rozhodca</v>
          </cell>
          <cell r="P4413" t="str">
            <v>Víťaz</v>
          </cell>
        </row>
        <row r="4414">
          <cell r="E4414" t="str">
            <v>Skupina :</v>
          </cell>
          <cell r="F4414" t="e">
            <v>#N/A</v>
          </cell>
          <cell r="I4414" t="e">
            <v>#N/A</v>
          </cell>
          <cell r="N4414" t="str">
            <v/>
          </cell>
        </row>
        <row r="4416">
          <cell r="E4416" t="str">
            <v>Zápas:</v>
          </cell>
          <cell r="F4416" t="e">
            <v>#N/A</v>
          </cell>
        </row>
        <row r="4417">
          <cell r="H4417" t="str">
            <v>Udelené karty - priestupok</v>
          </cell>
        </row>
        <row r="4419">
          <cell r="I4419" t="e">
            <v>#N/A</v>
          </cell>
          <cell r="P4419" t="e">
            <v>#N/A</v>
          </cell>
        </row>
        <row r="4420">
          <cell r="H4420" t="str">
            <v>Ž</v>
          </cell>
          <cell r="O4420" t="str">
            <v>Ž</v>
          </cell>
        </row>
        <row r="4421">
          <cell r="H4421" t="str">
            <v>ŽČ</v>
          </cell>
          <cell r="O4421" t="str">
            <v>ŽČ</v>
          </cell>
        </row>
        <row r="4422">
          <cell r="H4422" t="str">
            <v>ŽČ</v>
          </cell>
          <cell r="O4422" t="str">
            <v>ŽČ</v>
          </cell>
        </row>
        <row r="4425">
          <cell r="A4425" t="e">
            <v>#N/A</v>
          </cell>
          <cell r="E4425" t="str">
            <v xml:space="preserve">zápas č. </v>
          </cell>
          <cell r="F4425" t="str">
            <v/>
          </cell>
          <cell r="H4425" t="str">
            <v>Servis</v>
          </cell>
          <cell r="V4425" t="str">
            <v>pomer</v>
          </cell>
          <cell r="Z4425" t="str">
            <v/>
          </cell>
          <cell r="AA4425" t="str">
            <v/>
          </cell>
        </row>
        <row r="4426">
          <cell r="G4426" t="str">
            <v>Time out</v>
          </cell>
          <cell r="H4426" t="str">
            <v>Príjem</v>
          </cell>
          <cell r="N4426">
            <v>1</v>
          </cell>
          <cell r="O4426">
            <v>2</v>
          </cell>
          <cell r="P4426">
            <v>3</v>
          </cell>
          <cell r="Q4426">
            <v>4</v>
          </cell>
          <cell r="R4426">
            <v>5</v>
          </cell>
          <cell r="S4426">
            <v>6</v>
          </cell>
          <cell r="T4426">
            <v>7</v>
          </cell>
          <cell r="V4426" t="str">
            <v>setov</v>
          </cell>
        </row>
        <row r="4427">
          <cell r="A4427" t="e">
            <v>#N/A</v>
          </cell>
          <cell r="E4427" t="str">
            <v>Stôl:</v>
          </cell>
          <cell r="F4427" t="e">
            <v>#N/A</v>
          </cell>
          <cell r="I4427" t="e">
            <v>#N/A</v>
          </cell>
          <cell r="V4427" t="str">
            <v/>
          </cell>
        </row>
        <row r="4429">
          <cell r="E4429" t="str">
            <v>Dátum:</v>
          </cell>
          <cell r="F4429">
            <v>43211</v>
          </cell>
        </row>
        <row r="4430">
          <cell r="A4430" t="e">
            <v>#N/A</v>
          </cell>
          <cell r="E4430" t="str">
            <v>Čas:</v>
          </cell>
          <cell r="I4430" t="e">
            <v>#N/A</v>
          </cell>
          <cell r="V4430" t="str">
            <v/>
          </cell>
        </row>
        <row r="4432">
          <cell r="E4432" t="str">
            <v>Kategória :</v>
          </cell>
          <cell r="F4432" t="str">
            <v>MŽ</v>
          </cell>
        </row>
        <row r="4433">
          <cell r="I4433" t="str">
            <v>Rozhodca</v>
          </cell>
          <cell r="P4433" t="str">
            <v>Víťaz</v>
          </cell>
        </row>
        <row r="4434">
          <cell r="E4434" t="str">
            <v>Skupina :</v>
          </cell>
          <cell r="F4434" t="e">
            <v>#N/A</v>
          </cell>
          <cell r="I4434" t="e">
            <v>#N/A</v>
          </cell>
          <cell r="N4434" t="str">
            <v/>
          </cell>
        </row>
        <row r="4436">
          <cell r="E4436" t="str">
            <v>Zápas:</v>
          </cell>
          <cell r="F4436" t="e">
            <v>#N/A</v>
          </cell>
        </row>
        <row r="4437">
          <cell r="H4437" t="str">
            <v>Udelené karty - priestupok</v>
          </cell>
        </row>
        <row r="4439">
          <cell r="I4439" t="e">
            <v>#N/A</v>
          </cell>
          <cell r="P4439" t="e">
            <v>#N/A</v>
          </cell>
        </row>
        <row r="4440">
          <cell r="H4440" t="str">
            <v>Ž</v>
          </cell>
          <cell r="O4440" t="str">
            <v>Ž</v>
          </cell>
        </row>
        <row r="4441">
          <cell r="H4441" t="str">
            <v>ŽČ</v>
          </cell>
          <cell r="O4441" t="str">
            <v>ŽČ</v>
          </cell>
        </row>
        <row r="4442">
          <cell r="H4442" t="str">
            <v>ŽČ</v>
          </cell>
          <cell r="O4442" t="str">
            <v>ŽČ</v>
          </cell>
        </row>
        <row r="4445">
          <cell r="A4445" t="e">
            <v>#N/A</v>
          </cell>
          <cell r="E4445" t="str">
            <v xml:space="preserve">zápas č. </v>
          </cell>
          <cell r="F4445" t="str">
            <v/>
          </cell>
          <cell r="H4445" t="str">
            <v>Servis</v>
          </cell>
          <cell r="V4445" t="str">
            <v>pomer</v>
          </cell>
          <cell r="Z4445" t="str">
            <v/>
          </cell>
          <cell r="AA4445" t="str">
            <v/>
          </cell>
        </row>
        <row r="4446">
          <cell r="G4446" t="str">
            <v>Time out</v>
          </cell>
          <cell r="H4446" t="str">
            <v>Príjem</v>
          </cell>
          <cell r="N4446">
            <v>1</v>
          </cell>
          <cell r="O4446">
            <v>2</v>
          </cell>
          <cell r="P4446">
            <v>3</v>
          </cell>
          <cell r="Q4446">
            <v>4</v>
          </cell>
          <cell r="R4446">
            <v>5</v>
          </cell>
          <cell r="S4446">
            <v>6</v>
          </cell>
          <cell r="T4446">
            <v>7</v>
          </cell>
          <cell r="V4446" t="str">
            <v>setov</v>
          </cell>
        </row>
        <row r="4447">
          <cell r="A4447" t="e">
            <v>#N/A</v>
          </cell>
          <cell r="E4447" t="str">
            <v>Stôl:</v>
          </cell>
          <cell r="F4447" t="e">
            <v>#N/A</v>
          </cell>
          <cell r="I4447" t="e">
            <v>#N/A</v>
          </cell>
          <cell r="V4447" t="str">
            <v/>
          </cell>
        </row>
        <row r="4449">
          <cell r="E4449" t="str">
            <v>Dátum:</v>
          </cell>
          <cell r="F4449">
            <v>43211</v>
          </cell>
        </row>
        <row r="4450">
          <cell r="A4450" t="e">
            <v>#N/A</v>
          </cell>
          <cell r="E4450" t="str">
            <v>Čas:</v>
          </cell>
          <cell r="I4450" t="e">
            <v>#N/A</v>
          </cell>
          <cell r="V4450" t="str">
            <v/>
          </cell>
        </row>
        <row r="4452">
          <cell r="E4452" t="str">
            <v>Kategória :</v>
          </cell>
          <cell r="F4452" t="str">
            <v>MŽ</v>
          </cell>
        </row>
        <row r="4453">
          <cell r="I4453" t="str">
            <v>Rozhodca</v>
          </cell>
          <cell r="P4453" t="str">
            <v>Víťaz</v>
          </cell>
        </row>
        <row r="4454">
          <cell r="E4454" t="str">
            <v>Skupina :</v>
          </cell>
          <cell r="F4454" t="e">
            <v>#N/A</v>
          </cell>
          <cell r="I4454" t="e">
            <v>#N/A</v>
          </cell>
          <cell r="N4454" t="str">
            <v/>
          </cell>
        </row>
        <row r="4456">
          <cell r="E4456" t="str">
            <v>Zápas:</v>
          </cell>
          <cell r="F4456" t="e">
            <v>#N/A</v>
          </cell>
        </row>
        <row r="4457">
          <cell r="H4457" t="str">
            <v>Udelené karty - priestupok</v>
          </cell>
        </row>
        <row r="4459">
          <cell r="I4459" t="e">
            <v>#N/A</v>
          </cell>
          <cell r="P4459" t="e">
            <v>#N/A</v>
          </cell>
        </row>
        <row r="4460">
          <cell r="H4460" t="str">
            <v>Ž</v>
          </cell>
          <cell r="O4460" t="str">
            <v>Ž</v>
          </cell>
        </row>
        <row r="4461">
          <cell r="H4461" t="str">
            <v>ŽČ</v>
          </cell>
          <cell r="O4461" t="str">
            <v>ŽČ</v>
          </cell>
        </row>
        <row r="4462">
          <cell r="H4462" t="str">
            <v>ŽČ</v>
          </cell>
          <cell r="O4462" t="str">
            <v>ŽČ</v>
          </cell>
        </row>
        <row r="4465">
          <cell r="A4465" t="e">
            <v>#N/A</v>
          </cell>
          <cell r="E4465" t="str">
            <v xml:space="preserve">zápas č. </v>
          </cell>
          <cell r="F4465" t="str">
            <v/>
          </cell>
          <cell r="H4465" t="str">
            <v>Servis</v>
          </cell>
          <cell r="V4465" t="str">
            <v>pomer</v>
          </cell>
          <cell r="Z4465" t="str">
            <v/>
          </cell>
          <cell r="AA4465" t="str">
            <v/>
          </cell>
        </row>
        <row r="4466">
          <cell r="G4466" t="str">
            <v>Time out</v>
          </cell>
          <cell r="H4466" t="str">
            <v>Príjem</v>
          </cell>
          <cell r="N4466">
            <v>1</v>
          </cell>
          <cell r="O4466">
            <v>2</v>
          </cell>
          <cell r="P4466">
            <v>3</v>
          </cell>
          <cell r="Q4466">
            <v>4</v>
          </cell>
          <cell r="R4466">
            <v>5</v>
          </cell>
          <cell r="S4466">
            <v>6</v>
          </cell>
          <cell r="T4466">
            <v>7</v>
          </cell>
          <cell r="V4466" t="str">
            <v>setov</v>
          </cell>
        </row>
        <row r="4467">
          <cell r="A4467" t="e">
            <v>#N/A</v>
          </cell>
          <cell r="E4467" t="str">
            <v>Stôl:</v>
          </cell>
          <cell r="F4467" t="e">
            <v>#N/A</v>
          </cell>
          <cell r="I4467" t="e">
            <v>#N/A</v>
          </cell>
          <cell r="V4467" t="str">
            <v/>
          </cell>
        </row>
        <row r="4469">
          <cell r="E4469" t="str">
            <v>Dátum:</v>
          </cell>
          <cell r="F4469">
            <v>43211</v>
          </cell>
        </row>
        <row r="4470">
          <cell r="A4470" t="e">
            <v>#N/A</v>
          </cell>
          <cell r="E4470" t="str">
            <v>Čas:</v>
          </cell>
          <cell r="I4470" t="e">
            <v>#N/A</v>
          </cell>
          <cell r="V4470" t="str">
            <v/>
          </cell>
        </row>
        <row r="4472">
          <cell r="E4472" t="str">
            <v>Kategória :</v>
          </cell>
          <cell r="F4472" t="str">
            <v>MŽ</v>
          </cell>
        </row>
        <row r="4473">
          <cell r="I4473" t="str">
            <v>Rozhodca</v>
          </cell>
          <cell r="P4473" t="str">
            <v>Víťaz</v>
          </cell>
        </row>
        <row r="4474">
          <cell r="E4474" t="str">
            <v>Skupina :</v>
          </cell>
          <cell r="F4474" t="e">
            <v>#N/A</v>
          </cell>
          <cell r="I4474" t="e">
            <v>#N/A</v>
          </cell>
          <cell r="N4474" t="str">
            <v/>
          </cell>
        </row>
        <row r="4476">
          <cell r="E4476" t="str">
            <v>Zápas:</v>
          </cell>
          <cell r="F4476" t="e">
            <v>#N/A</v>
          </cell>
        </row>
        <row r="4477">
          <cell r="H4477" t="str">
            <v>Udelené karty - priestupok</v>
          </cell>
        </row>
        <row r="4479">
          <cell r="I4479" t="e">
            <v>#N/A</v>
          </cell>
          <cell r="P4479" t="e">
            <v>#N/A</v>
          </cell>
        </row>
        <row r="4480">
          <cell r="H4480" t="str">
            <v>Ž</v>
          </cell>
          <cell r="O4480" t="str">
            <v>Ž</v>
          </cell>
        </row>
        <row r="4481">
          <cell r="H4481" t="str">
            <v>ŽČ</v>
          </cell>
          <cell r="O4481" t="str">
            <v>ŽČ</v>
          </cell>
        </row>
        <row r="4482">
          <cell r="H4482" t="str">
            <v>ŽČ</v>
          </cell>
          <cell r="O4482" t="str">
            <v>ŽČ</v>
          </cell>
        </row>
        <row r="4485">
          <cell r="A4485" t="e">
            <v>#N/A</v>
          </cell>
          <cell r="E4485" t="str">
            <v xml:space="preserve">zápas č. </v>
          </cell>
          <cell r="F4485" t="str">
            <v/>
          </cell>
          <cell r="H4485" t="str">
            <v>Servis</v>
          </cell>
          <cell r="V4485" t="str">
            <v>pomer</v>
          </cell>
          <cell r="Z4485" t="str">
            <v/>
          </cell>
          <cell r="AA4485" t="str">
            <v/>
          </cell>
        </row>
        <row r="4486">
          <cell r="G4486" t="str">
            <v>Time out</v>
          </cell>
          <cell r="H4486" t="str">
            <v>Príjem</v>
          </cell>
          <cell r="N4486">
            <v>1</v>
          </cell>
          <cell r="O4486">
            <v>2</v>
          </cell>
          <cell r="P4486">
            <v>3</v>
          </cell>
          <cell r="Q4486">
            <v>4</v>
          </cell>
          <cell r="R4486">
            <v>5</v>
          </cell>
          <cell r="S4486">
            <v>6</v>
          </cell>
          <cell r="T4486">
            <v>7</v>
          </cell>
          <cell r="V4486" t="str">
            <v>setov</v>
          </cell>
        </row>
        <row r="4487">
          <cell r="A4487" t="e">
            <v>#N/A</v>
          </cell>
          <cell r="E4487" t="str">
            <v>Stôl:</v>
          </cell>
          <cell r="F4487" t="e">
            <v>#N/A</v>
          </cell>
          <cell r="I4487" t="e">
            <v>#N/A</v>
          </cell>
          <cell r="V4487" t="str">
            <v/>
          </cell>
        </row>
        <row r="4489">
          <cell r="E4489" t="str">
            <v>Dátum:</v>
          </cell>
          <cell r="F4489">
            <v>43211</v>
          </cell>
        </row>
        <row r="4490">
          <cell r="A4490" t="e">
            <v>#N/A</v>
          </cell>
          <cell r="E4490" t="str">
            <v>Čas:</v>
          </cell>
          <cell r="I4490" t="e">
            <v>#N/A</v>
          </cell>
          <cell r="V4490" t="str">
            <v/>
          </cell>
        </row>
        <row r="4492">
          <cell r="E4492" t="str">
            <v>Kategória :</v>
          </cell>
          <cell r="F4492" t="str">
            <v>MŽ</v>
          </cell>
        </row>
        <row r="4493">
          <cell r="I4493" t="str">
            <v>Rozhodca</v>
          </cell>
          <cell r="P4493" t="str">
            <v>Víťaz</v>
          </cell>
        </row>
        <row r="4494">
          <cell r="E4494" t="str">
            <v>Skupina :</v>
          </cell>
          <cell r="F4494" t="e">
            <v>#N/A</v>
          </cell>
          <cell r="I4494" t="e">
            <v>#N/A</v>
          </cell>
          <cell r="N4494" t="str">
            <v/>
          </cell>
        </row>
        <row r="4496">
          <cell r="E4496" t="str">
            <v>Zápas:</v>
          </cell>
          <cell r="F4496" t="e">
            <v>#N/A</v>
          </cell>
        </row>
        <row r="4497">
          <cell r="H4497" t="str">
            <v>Udelené karty - priestupok</v>
          </cell>
        </row>
        <row r="4499">
          <cell r="I4499" t="e">
            <v>#N/A</v>
          </cell>
          <cell r="P4499" t="e">
            <v>#N/A</v>
          </cell>
        </row>
        <row r="4500">
          <cell r="H4500" t="str">
            <v>Ž</v>
          </cell>
          <cell r="O4500" t="str">
            <v>Ž</v>
          </cell>
        </row>
        <row r="4501">
          <cell r="H4501" t="str">
            <v>ŽČ</v>
          </cell>
          <cell r="O4501" t="str">
            <v>ŽČ</v>
          </cell>
        </row>
        <row r="4502">
          <cell r="H4502" t="str">
            <v>ŽČ</v>
          </cell>
          <cell r="O4502" t="str">
            <v>ŽČ</v>
          </cell>
        </row>
        <row r="4505">
          <cell r="A4505" t="e">
            <v>#N/A</v>
          </cell>
          <cell r="E4505" t="str">
            <v xml:space="preserve">zápas č. </v>
          </cell>
          <cell r="F4505" t="str">
            <v/>
          </cell>
          <cell r="H4505" t="str">
            <v>Servis</v>
          </cell>
          <cell r="V4505" t="str">
            <v>pomer</v>
          </cell>
          <cell r="Z4505" t="str">
            <v/>
          </cell>
          <cell r="AA4505" t="str">
            <v/>
          </cell>
        </row>
        <row r="4506">
          <cell r="G4506" t="str">
            <v>Time out</v>
          </cell>
          <cell r="H4506" t="str">
            <v>Príjem</v>
          </cell>
          <cell r="N4506">
            <v>1</v>
          </cell>
          <cell r="O4506">
            <v>2</v>
          </cell>
          <cell r="P4506">
            <v>3</v>
          </cell>
          <cell r="Q4506">
            <v>4</v>
          </cell>
          <cell r="R4506">
            <v>5</v>
          </cell>
          <cell r="S4506">
            <v>6</v>
          </cell>
          <cell r="T4506">
            <v>7</v>
          </cell>
          <cell r="V4506" t="str">
            <v>setov</v>
          </cell>
        </row>
        <row r="4507">
          <cell r="A4507" t="e">
            <v>#N/A</v>
          </cell>
          <cell r="E4507" t="str">
            <v>Stôl:</v>
          </cell>
          <cell r="F4507" t="e">
            <v>#N/A</v>
          </cell>
          <cell r="I4507" t="e">
            <v>#N/A</v>
          </cell>
          <cell r="V4507" t="str">
            <v/>
          </cell>
        </row>
        <row r="4509">
          <cell r="E4509" t="str">
            <v>Dátum:</v>
          </cell>
          <cell r="F4509">
            <v>43211</v>
          </cell>
        </row>
        <row r="4510">
          <cell r="A4510" t="e">
            <v>#N/A</v>
          </cell>
          <cell r="E4510" t="str">
            <v>Čas:</v>
          </cell>
          <cell r="I4510" t="e">
            <v>#N/A</v>
          </cell>
          <cell r="V4510" t="str">
            <v/>
          </cell>
        </row>
        <row r="4512">
          <cell r="E4512" t="str">
            <v>Kategória :</v>
          </cell>
          <cell r="F4512" t="str">
            <v>MŽ</v>
          </cell>
        </row>
        <row r="4513">
          <cell r="I4513" t="str">
            <v>Rozhodca</v>
          </cell>
          <cell r="P4513" t="str">
            <v>Víťaz</v>
          </cell>
        </row>
        <row r="4514">
          <cell r="E4514" t="str">
            <v>Skupina :</v>
          </cell>
          <cell r="F4514" t="e">
            <v>#N/A</v>
          </cell>
          <cell r="I4514" t="e">
            <v>#N/A</v>
          </cell>
          <cell r="N4514" t="str">
            <v/>
          </cell>
        </row>
        <row r="4516">
          <cell r="E4516" t="str">
            <v>Zápas:</v>
          </cell>
          <cell r="F4516" t="e">
            <v>#N/A</v>
          </cell>
        </row>
        <row r="4517">
          <cell r="H4517" t="str">
            <v>Udelené karty - priestupok</v>
          </cell>
        </row>
        <row r="4519">
          <cell r="I4519" t="e">
            <v>#N/A</v>
          </cell>
          <cell r="P4519" t="e">
            <v>#N/A</v>
          </cell>
        </row>
        <row r="4520">
          <cell r="H4520" t="str">
            <v>Ž</v>
          </cell>
          <cell r="O4520" t="str">
            <v>Ž</v>
          </cell>
        </row>
        <row r="4521">
          <cell r="H4521" t="str">
            <v>ŽČ</v>
          </cell>
          <cell r="O4521" t="str">
            <v>ŽČ</v>
          </cell>
        </row>
        <row r="4522">
          <cell r="H4522" t="str">
            <v>ŽČ</v>
          </cell>
          <cell r="O4522" t="str">
            <v>ŽČ</v>
          </cell>
        </row>
        <row r="4525">
          <cell r="A4525" t="e">
            <v>#N/A</v>
          </cell>
          <cell r="E4525" t="str">
            <v xml:space="preserve">zápas č. </v>
          </cell>
          <cell r="F4525" t="str">
            <v/>
          </cell>
          <cell r="H4525" t="str">
            <v>Servis</v>
          </cell>
          <cell r="V4525" t="str">
            <v>pomer</v>
          </cell>
          <cell r="Z4525" t="str">
            <v/>
          </cell>
          <cell r="AA4525" t="str">
            <v/>
          </cell>
        </row>
        <row r="4526">
          <cell r="G4526" t="str">
            <v>Time out</v>
          </cell>
          <cell r="H4526" t="str">
            <v>Príjem</v>
          </cell>
          <cell r="N4526">
            <v>1</v>
          </cell>
          <cell r="O4526">
            <v>2</v>
          </cell>
          <cell r="P4526">
            <v>3</v>
          </cell>
          <cell r="Q4526">
            <v>4</v>
          </cell>
          <cell r="R4526">
            <v>5</v>
          </cell>
          <cell r="S4526">
            <v>6</v>
          </cell>
          <cell r="T4526">
            <v>7</v>
          </cell>
          <cell r="V4526" t="str">
            <v>setov</v>
          </cell>
        </row>
        <row r="4527">
          <cell r="A4527" t="e">
            <v>#N/A</v>
          </cell>
          <cell r="E4527" t="str">
            <v>Stôl:</v>
          </cell>
          <cell r="F4527" t="e">
            <v>#N/A</v>
          </cell>
          <cell r="I4527" t="e">
            <v>#N/A</v>
          </cell>
          <cell r="V4527" t="str">
            <v/>
          </cell>
        </row>
        <row r="4529">
          <cell r="E4529" t="str">
            <v>Dátum:</v>
          </cell>
          <cell r="F4529">
            <v>43211</v>
          </cell>
        </row>
        <row r="4530">
          <cell r="A4530" t="e">
            <v>#N/A</v>
          </cell>
          <cell r="E4530" t="str">
            <v>Čas:</v>
          </cell>
          <cell r="I4530" t="e">
            <v>#N/A</v>
          </cell>
          <cell r="V4530" t="str">
            <v/>
          </cell>
        </row>
        <row r="4532">
          <cell r="E4532" t="str">
            <v>Kategória :</v>
          </cell>
          <cell r="F4532" t="str">
            <v>MŽ</v>
          </cell>
        </row>
        <row r="4533">
          <cell r="I4533" t="str">
            <v>Rozhodca</v>
          </cell>
          <cell r="P4533" t="str">
            <v>Víťaz</v>
          </cell>
        </row>
        <row r="4534">
          <cell r="E4534" t="str">
            <v>Skupina :</v>
          </cell>
          <cell r="F4534" t="e">
            <v>#N/A</v>
          </cell>
          <cell r="I4534" t="e">
            <v>#N/A</v>
          </cell>
          <cell r="N4534" t="str">
            <v/>
          </cell>
        </row>
        <row r="4536">
          <cell r="E4536" t="str">
            <v>Zápas:</v>
          </cell>
          <cell r="F4536" t="e">
            <v>#N/A</v>
          </cell>
        </row>
        <row r="4537">
          <cell r="H4537" t="str">
            <v>Udelené karty - priestupok</v>
          </cell>
        </row>
        <row r="4539">
          <cell r="I4539" t="e">
            <v>#N/A</v>
          </cell>
          <cell r="P4539" t="e">
            <v>#N/A</v>
          </cell>
        </row>
        <row r="4540">
          <cell r="H4540" t="str">
            <v>Ž</v>
          </cell>
          <cell r="O4540" t="str">
            <v>Ž</v>
          </cell>
        </row>
        <row r="4541">
          <cell r="H4541" t="str">
            <v>ŽČ</v>
          </cell>
          <cell r="O4541" t="str">
            <v>ŽČ</v>
          </cell>
        </row>
        <row r="4542">
          <cell r="H4542" t="str">
            <v>ŽČ</v>
          </cell>
          <cell r="O4542" t="str">
            <v>ŽČ</v>
          </cell>
        </row>
        <row r="4545">
          <cell r="A4545" t="e">
            <v>#N/A</v>
          </cell>
          <cell r="E4545" t="str">
            <v xml:space="preserve">zápas č. </v>
          </cell>
          <cell r="F4545" t="str">
            <v/>
          </cell>
          <cell r="H4545" t="str">
            <v>Servis</v>
          </cell>
          <cell r="V4545" t="str">
            <v>pomer</v>
          </cell>
          <cell r="Z4545" t="str">
            <v/>
          </cell>
          <cell r="AA4545" t="str">
            <v/>
          </cell>
        </row>
        <row r="4546">
          <cell r="G4546" t="str">
            <v>Time out</v>
          </cell>
          <cell r="H4546" t="str">
            <v>Príjem</v>
          </cell>
          <cell r="N4546">
            <v>1</v>
          </cell>
          <cell r="O4546">
            <v>2</v>
          </cell>
          <cell r="P4546">
            <v>3</v>
          </cell>
          <cell r="Q4546">
            <v>4</v>
          </cell>
          <cell r="R4546">
            <v>5</v>
          </cell>
          <cell r="S4546">
            <v>6</v>
          </cell>
          <cell r="T4546">
            <v>7</v>
          </cell>
          <cell r="V4546" t="str">
            <v>setov</v>
          </cell>
        </row>
        <row r="4547">
          <cell r="A4547" t="e">
            <v>#N/A</v>
          </cell>
          <cell r="E4547" t="str">
            <v>Stôl:</v>
          </cell>
          <cell r="F4547" t="e">
            <v>#N/A</v>
          </cell>
          <cell r="I4547" t="e">
            <v>#N/A</v>
          </cell>
          <cell r="V4547" t="str">
            <v/>
          </cell>
        </row>
        <row r="4549">
          <cell r="E4549" t="str">
            <v>Dátum:</v>
          </cell>
          <cell r="F4549">
            <v>43211</v>
          </cell>
        </row>
        <row r="4550">
          <cell r="A4550" t="e">
            <v>#N/A</v>
          </cell>
          <cell r="E4550" t="str">
            <v>Čas:</v>
          </cell>
          <cell r="I4550" t="e">
            <v>#N/A</v>
          </cell>
          <cell r="V4550" t="str">
            <v/>
          </cell>
        </row>
        <row r="4552">
          <cell r="E4552" t="str">
            <v>Kategória :</v>
          </cell>
          <cell r="F4552" t="str">
            <v>MŽ</v>
          </cell>
        </row>
        <row r="4553">
          <cell r="I4553" t="str">
            <v>Rozhodca</v>
          </cell>
          <cell r="P4553" t="str">
            <v>Víťaz</v>
          </cell>
        </row>
        <row r="4554">
          <cell r="E4554" t="str">
            <v>Skupina :</v>
          </cell>
          <cell r="F4554" t="e">
            <v>#N/A</v>
          </cell>
          <cell r="I4554" t="e">
            <v>#N/A</v>
          </cell>
          <cell r="N4554" t="str">
            <v/>
          </cell>
        </row>
        <row r="4556">
          <cell r="E4556" t="str">
            <v>Zápas:</v>
          </cell>
          <cell r="F4556" t="e">
            <v>#N/A</v>
          </cell>
        </row>
        <row r="4557">
          <cell r="H4557" t="str">
            <v>Udelené karty - priestupok</v>
          </cell>
        </row>
        <row r="4559">
          <cell r="I4559" t="e">
            <v>#N/A</v>
          </cell>
          <cell r="P4559" t="e">
            <v>#N/A</v>
          </cell>
        </row>
        <row r="4560">
          <cell r="H4560" t="str">
            <v>Ž</v>
          </cell>
          <cell r="O4560" t="str">
            <v>Ž</v>
          </cell>
        </row>
        <row r="4561">
          <cell r="H4561" t="str">
            <v>ŽČ</v>
          </cell>
          <cell r="O4561" t="str">
            <v>ŽČ</v>
          </cell>
        </row>
        <row r="4562">
          <cell r="H4562" t="str">
            <v>ŽČ</v>
          </cell>
          <cell r="O4562" t="str">
            <v>ŽČ</v>
          </cell>
        </row>
        <row r="4565">
          <cell r="A4565" t="e">
            <v>#N/A</v>
          </cell>
          <cell r="E4565" t="str">
            <v xml:space="preserve">zápas č. </v>
          </cell>
          <cell r="F4565" t="str">
            <v/>
          </cell>
          <cell r="H4565" t="str">
            <v>Servis</v>
          </cell>
          <cell r="V4565" t="str">
            <v>pomer</v>
          </cell>
          <cell r="Z4565" t="str">
            <v/>
          </cell>
          <cell r="AA4565" t="str">
            <v/>
          </cell>
        </row>
        <row r="4566">
          <cell r="G4566" t="str">
            <v>Time out</v>
          </cell>
          <cell r="H4566" t="str">
            <v>Príjem</v>
          </cell>
          <cell r="N4566">
            <v>1</v>
          </cell>
          <cell r="O4566">
            <v>2</v>
          </cell>
          <cell r="P4566">
            <v>3</v>
          </cell>
          <cell r="Q4566">
            <v>4</v>
          </cell>
          <cell r="R4566">
            <v>5</v>
          </cell>
          <cell r="S4566">
            <v>6</v>
          </cell>
          <cell r="T4566">
            <v>7</v>
          </cell>
          <cell r="V4566" t="str">
            <v>setov</v>
          </cell>
        </row>
        <row r="4567">
          <cell r="A4567" t="e">
            <v>#N/A</v>
          </cell>
          <cell r="E4567" t="str">
            <v>Stôl:</v>
          </cell>
          <cell r="F4567" t="e">
            <v>#N/A</v>
          </cell>
          <cell r="I4567" t="e">
            <v>#N/A</v>
          </cell>
          <cell r="V4567" t="str">
            <v/>
          </cell>
        </row>
        <row r="4569">
          <cell r="E4569" t="str">
            <v>Dátum:</v>
          </cell>
          <cell r="F4569">
            <v>43211</v>
          </cell>
        </row>
        <row r="4570">
          <cell r="A4570" t="e">
            <v>#N/A</v>
          </cell>
          <cell r="E4570" t="str">
            <v>Čas:</v>
          </cell>
          <cell r="I4570" t="e">
            <v>#N/A</v>
          </cell>
          <cell r="V4570" t="str">
            <v/>
          </cell>
        </row>
        <row r="4572">
          <cell r="E4572" t="str">
            <v>Kategória :</v>
          </cell>
          <cell r="F4572" t="str">
            <v>MŽ</v>
          </cell>
        </row>
        <row r="4573">
          <cell r="I4573" t="str">
            <v>Rozhodca</v>
          </cell>
          <cell r="P4573" t="str">
            <v>Víťaz</v>
          </cell>
        </row>
        <row r="4574">
          <cell r="E4574" t="str">
            <v>Skupina :</v>
          </cell>
          <cell r="F4574" t="e">
            <v>#N/A</v>
          </cell>
          <cell r="I4574" t="e">
            <v>#N/A</v>
          </cell>
          <cell r="N4574" t="str">
            <v/>
          </cell>
        </row>
        <row r="4576">
          <cell r="E4576" t="str">
            <v>Zápas:</v>
          </cell>
          <cell r="F4576" t="e">
            <v>#N/A</v>
          </cell>
        </row>
        <row r="4577">
          <cell r="H4577" t="str">
            <v>Udelené karty - priestupok</v>
          </cell>
        </row>
        <row r="4579">
          <cell r="I4579" t="e">
            <v>#N/A</v>
          </cell>
          <cell r="P4579" t="e">
            <v>#N/A</v>
          </cell>
        </row>
        <row r="4580">
          <cell r="H4580" t="str">
            <v>Ž</v>
          </cell>
          <cell r="O4580" t="str">
            <v>Ž</v>
          </cell>
        </row>
        <row r="4581">
          <cell r="H4581" t="str">
            <v>ŽČ</v>
          </cell>
          <cell r="O4581" t="str">
            <v>ŽČ</v>
          </cell>
        </row>
        <row r="4582">
          <cell r="H4582" t="str">
            <v>ŽČ</v>
          </cell>
          <cell r="O4582" t="str">
            <v>ŽČ</v>
          </cell>
        </row>
        <row r="4585">
          <cell r="A4585" t="e">
            <v>#N/A</v>
          </cell>
          <cell r="E4585" t="str">
            <v xml:space="preserve">zápas č. </v>
          </cell>
          <cell r="F4585" t="str">
            <v/>
          </cell>
          <cell r="H4585" t="str">
            <v>Servis</v>
          </cell>
          <cell r="V4585" t="str">
            <v>pomer</v>
          </cell>
          <cell r="Z4585" t="str">
            <v/>
          </cell>
          <cell r="AA4585" t="str">
            <v/>
          </cell>
        </row>
        <row r="4586">
          <cell r="G4586" t="str">
            <v>Time out</v>
          </cell>
          <cell r="H4586" t="str">
            <v>Príjem</v>
          </cell>
          <cell r="N4586">
            <v>1</v>
          </cell>
          <cell r="O4586">
            <v>2</v>
          </cell>
          <cell r="P4586">
            <v>3</v>
          </cell>
          <cell r="Q4586">
            <v>4</v>
          </cell>
          <cell r="R4586">
            <v>5</v>
          </cell>
          <cell r="S4586">
            <v>6</v>
          </cell>
          <cell r="T4586">
            <v>7</v>
          </cell>
          <cell r="V4586" t="str">
            <v>setov</v>
          </cell>
        </row>
        <row r="4587">
          <cell r="A4587" t="e">
            <v>#N/A</v>
          </cell>
          <cell r="E4587" t="str">
            <v>Stôl:</v>
          </cell>
          <cell r="F4587" t="e">
            <v>#N/A</v>
          </cell>
          <cell r="I4587" t="e">
            <v>#N/A</v>
          </cell>
          <cell r="V4587" t="str">
            <v/>
          </cell>
        </row>
        <row r="4589">
          <cell r="E4589" t="str">
            <v>Dátum:</v>
          </cell>
          <cell r="F4589">
            <v>43211</v>
          </cell>
        </row>
        <row r="4590">
          <cell r="A4590" t="e">
            <v>#N/A</v>
          </cell>
          <cell r="E4590" t="str">
            <v>Čas:</v>
          </cell>
          <cell r="I4590" t="e">
            <v>#N/A</v>
          </cell>
          <cell r="V4590" t="str">
            <v/>
          </cell>
        </row>
        <row r="4592">
          <cell r="E4592" t="str">
            <v>Kategória :</v>
          </cell>
          <cell r="F4592" t="str">
            <v>MŽ</v>
          </cell>
        </row>
        <row r="4593">
          <cell r="I4593" t="str">
            <v>Rozhodca</v>
          </cell>
          <cell r="P4593" t="str">
            <v>Víťaz</v>
          </cell>
        </row>
        <row r="4594">
          <cell r="E4594" t="str">
            <v>Skupina :</v>
          </cell>
          <cell r="F4594" t="e">
            <v>#N/A</v>
          </cell>
          <cell r="I4594" t="e">
            <v>#N/A</v>
          </cell>
          <cell r="N4594" t="str">
            <v/>
          </cell>
        </row>
        <row r="4596">
          <cell r="E4596" t="str">
            <v>Zápas:</v>
          </cell>
          <cell r="F4596" t="e">
            <v>#N/A</v>
          </cell>
        </row>
        <row r="4597">
          <cell r="H4597" t="str">
            <v>Udelené karty - priestupok</v>
          </cell>
        </row>
        <row r="4599">
          <cell r="I4599" t="e">
            <v>#N/A</v>
          </cell>
          <cell r="P4599" t="e">
            <v>#N/A</v>
          </cell>
        </row>
        <row r="4600">
          <cell r="H4600" t="str">
            <v>Ž</v>
          </cell>
          <cell r="O4600" t="str">
            <v>Ž</v>
          </cell>
        </row>
        <row r="4601">
          <cell r="H4601" t="str">
            <v>ŽČ</v>
          </cell>
          <cell r="O4601" t="str">
            <v>ŽČ</v>
          </cell>
        </row>
        <row r="4602">
          <cell r="H4602" t="str">
            <v>ŽČ</v>
          </cell>
          <cell r="O4602" t="str">
            <v>ŽČ</v>
          </cell>
        </row>
        <row r="4605">
          <cell r="A4605" t="e">
            <v>#N/A</v>
          </cell>
          <cell r="E4605" t="str">
            <v xml:space="preserve">zápas č. </v>
          </cell>
          <cell r="F4605" t="str">
            <v/>
          </cell>
          <cell r="H4605" t="str">
            <v>Servis</v>
          </cell>
          <cell r="V4605" t="str">
            <v>pomer</v>
          </cell>
          <cell r="Z4605" t="str">
            <v/>
          </cell>
          <cell r="AA4605" t="str">
            <v/>
          </cell>
        </row>
        <row r="4606">
          <cell r="G4606" t="str">
            <v>Time out</v>
          </cell>
          <cell r="H4606" t="str">
            <v>Príjem</v>
          </cell>
          <cell r="N4606">
            <v>1</v>
          </cell>
          <cell r="O4606">
            <v>2</v>
          </cell>
          <cell r="P4606">
            <v>3</v>
          </cell>
          <cell r="Q4606">
            <v>4</v>
          </cell>
          <cell r="R4606">
            <v>5</v>
          </cell>
          <cell r="S4606">
            <v>6</v>
          </cell>
          <cell r="T4606">
            <v>7</v>
          </cell>
          <cell r="V4606" t="str">
            <v>setov</v>
          </cell>
        </row>
        <row r="4607">
          <cell r="A4607" t="e">
            <v>#N/A</v>
          </cell>
          <cell r="E4607" t="str">
            <v>Stôl:</v>
          </cell>
          <cell r="F4607" t="e">
            <v>#N/A</v>
          </cell>
          <cell r="I4607" t="e">
            <v>#N/A</v>
          </cell>
          <cell r="V4607" t="str">
            <v/>
          </cell>
        </row>
        <row r="4609">
          <cell r="E4609" t="str">
            <v>Dátum:</v>
          </cell>
          <cell r="F4609">
            <v>43211</v>
          </cell>
        </row>
        <row r="4610">
          <cell r="A4610" t="e">
            <v>#N/A</v>
          </cell>
          <cell r="E4610" t="str">
            <v>Čas:</v>
          </cell>
          <cell r="I4610" t="e">
            <v>#N/A</v>
          </cell>
          <cell r="V4610" t="str">
            <v/>
          </cell>
        </row>
        <row r="4612">
          <cell r="E4612" t="str">
            <v>Kategória :</v>
          </cell>
          <cell r="F4612" t="str">
            <v>MŽ</v>
          </cell>
        </row>
        <row r="4613">
          <cell r="I4613" t="str">
            <v>Rozhodca</v>
          </cell>
          <cell r="P4613" t="str">
            <v>Víťaz</v>
          </cell>
        </row>
        <row r="4614">
          <cell r="E4614" t="str">
            <v>Skupina :</v>
          </cell>
          <cell r="F4614" t="e">
            <v>#N/A</v>
          </cell>
          <cell r="I4614" t="e">
            <v>#N/A</v>
          </cell>
          <cell r="N4614" t="str">
            <v/>
          </cell>
        </row>
        <row r="4616">
          <cell r="E4616" t="str">
            <v>Zápas:</v>
          </cell>
          <cell r="F4616" t="e">
            <v>#N/A</v>
          </cell>
        </row>
        <row r="4617">
          <cell r="H4617" t="str">
            <v>Udelené karty - priestupok</v>
          </cell>
        </row>
        <row r="4619">
          <cell r="I4619" t="e">
            <v>#N/A</v>
          </cell>
          <cell r="P4619" t="e">
            <v>#N/A</v>
          </cell>
        </row>
        <row r="4620">
          <cell r="H4620" t="str">
            <v>Ž</v>
          </cell>
          <cell r="O4620" t="str">
            <v>Ž</v>
          </cell>
        </row>
        <row r="4621">
          <cell r="H4621" t="str">
            <v>ŽČ</v>
          </cell>
          <cell r="O4621" t="str">
            <v>ŽČ</v>
          </cell>
        </row>
        <row r="4622">
          <cell r="H4622" t="str">
            <v>ŽČ</v>
          </cell>
          <cell r="O4622" t="str">
            <v>ŽČ</v>
          </cell>
        </row>
        <row r="4625">
          <cell r="A4625" t="e">
            <v>#N/A</v>
          </cell>
          <cell r="E4625" t="str">
            <v xml:space="preserve">zápas č. </v>
          </cell>
          <cell r="F4625" t="str">
            <v/>
          </cell>
          <cell r="H4625" t="str">
            <v>Servis</v>
          </cell>
          <cell r="V4625" t="str">
            <v>pomer</v>
          </cell>
          <cell r="Z4625" t="str">
            <v/>
          </cell>
          <cell r="AA4625" t="str">
            <v/>
          </cell>
        </row>
        <row r="4626">
          <cell r="G4626" t="str">
            <v>Time out</v>
          </cell>
          <cell r="H4626" t="str">
            <v>Príjem</v>
          </cell>
          <cell r="N4626">
            <v>1</v>
          </cell>
          <cell r="O4626">
            <v>2</v>
          </cell>
          <cell r="P4626">
            <v>3</v>
          </cell>
          <cell r="Q4626">
            <v>4</v>
          </cell>
          <cell r="R4626">
            <v>5</v>
          </cell>
          <cell r="S4626">
            <v>6</v>
          </cell>
          <cell r="T4626">
            <v>7</v>
          </cell>
          <cell r="V4626" t="str">
            <v>setov</v>
          </cell>
        </row>
        <row r="4627">
          <cell r="A4627" t="e">
            <v>#N/A</v>
          </cell>
          <cell r="E4627" t="str">
            <v>Stôl:</v>
          </cell>
          <cell r="F4627" t="e">
            <v>#N/A</v>
          </cell>
          <cell r="I4627" t="e">
            <v>#N/A</v>
          </cell>
          <cell r="V4627" t="str">
            <v/>
          </cell>
        </row>
        <row r="4629">
          <cell r="E4629" t="str">
            <v>Dátum:</v>
          </cell>
          <cell r="F4629">
            <v>43211</v>
          </cell>
        </row>
        <row r="4630">
          <cell r="A4630" t="e">
            <v>#N/A</v>
          </cell>
          <cell r="E4630" t="str">
            <v>Čas:</v>
          </cell>
          <cell r="I4630" t="e">
            <v>#N/A</v>
          </cell>
          <cell r="V4630" t="str">
            <v/>
          </cell>
        </row>
        <row r="4632">
          <cell r="E4632" t="str">
            <v>Kategória :</v>
          </cell>
          <cell r="F4632" t="str">
            <v>MŽ</v>
          </cell>
        </row>
        <row r="4633">
          <cell r="I4633" t="str">
            <v>Rozhodca</v>
          </cell>
          <cell r="P4633" t="str">
            <v>Víťaz</v>
          </cell>
        </row>
        <row r="4634">
          <cell r="E4634" t="str">
            <v>Skupina :</v>
          </cell>
          <cell r="F4634" t="e">
            <v>#N/A</v>
          </cell>
          <cell r="I4634" t="e">
            <v>#N/A</v>
          </cell>
          <cell r="N4634" t="str">
            <v/>
          </cell>
        </row>
        <row r="4636">
          <cell r="E4636" t="str">
            <v>Zápas:</v>
          </cell>
          <cell r="F4636" t="e">
            <v>#N/A</v>
          </cell>
        </row>
        <row r="4637">
          <cell r="H4637" t="str">
            <v>Udelené karty - priestupok</v>
          </cell>
        </row>
        <row r="4639">
          <cell r="I4639" t="e">
            <v>#N/A</v>
          </cell>
          <cell r="P4639" t="e">
            <v>#N/A</v>
          </cell>
        </row>
        <row r="4640">
          <cell r="H4640" t="str">
            <v>Ž</v>
          </cell>
          <cell r="O4640" t="str">
            <v>Ž</v>
          </cell>
        </row>
        <row r="4641">
          <cell r="H4641" t="str">
            <v>ŽČ</v>
          </cell>
          <cell r="O4641" t="str">
            <v>ŽČ</v>
          </cell>
        </row>
        <row r="4642">
          <cell r="H4642" t="str">
            <v>ŽČ</v>
          </cell>
          <cell r="O4642" t="str">
            <v>ŽČ</v>
          </cell>
        </row>
        <row r="4645">
          <cell r="A4645" t="e">
            <v>#N/A</v>
          </cell>
          <cell r="E4645" t="str">
            <v xml:space="preserve">zápas č. </v>
          </cell>
          <cell r="F4645" t="str">
            <v/>
          </cell>
          <cell r="H4645" t="str">
            <v>Servis</v>
          </cell>
          <cell r="V4645" t="str">
            <v>pomer</v>
          </cell>
          <cell r="Z4645" t="str">
            <v/>
          </cell>
          <cell r="AA4645" t="str">
            <v/>
          </cell>
        </row>
        <row r="4646">
          <cell r="G4646" t="str">
            <v>Time out</v>
          </cell>
          <cell r="H4646" t="str">
            <v>Príjem</v>
          </cell>
          <cell r="N4646">
            <v>1</v>
          </cell>
          <cell r="O4646">
            <v>2</v>
          </cell>
          <cell r="P4646">
            <v>3</v>
          </cell>
          <cell r="Q4646">
            <v>4</v>
          </cell>
          <cell r="R4646">
            <v>5</v>
          </cell>
          <cell r="S4646">
            <v>6</v>
          </cell>
          <cell r="T4646">
            <v>7</v>
          </cell>
          <cell r="V4646" t="str">
            <v>setov</v>
          </cell>
        </row>
        <row r="4647">
          <cell r="A4647" t="e">
            <v>#N/A</v>
          </cell>
          <cell r="E4647" t="str">
            <v>Stôl:</v>
          </cell>
          <cell r="F4647" t="e">
            <v>#N/A</v>
          </cell>
          <cell r="I4647" t="e">
            <v>#N/A</v>
          </cell>
          <cell r="V4647" t="str">
            <v/>
          </cell>
        </row>
        <row r="4649">
          <cell r="E4649" t="str">
            <v>Dátum:</v>
          </cell>
          <cell r="F4649">
            <v>43211</v>
          </cell>
        </row>
        <row r="4650">
          <cell r="A4650" t="e">
            <v>#N/A</v>
          </cell>
          <cell r="E4650" t="str">
            <v>Čas:</v>
          </cell>
          <cell r="I4650" t="e">
            <v>#N/A</v>
          </cell>
          <cell r="V4650" t="str">
            <v/>
          </cell>
        </row>
        <row r="4652">
          <cell r="E4652" t="str">
            <v>Kategória :</v>
          </cell>
          <cell r="F4652" t="str">
            <v>MŽ</v>
          </cell>
        </row>
        <row r="4653">
          <cell r="I4653" t="str">
            <v>Rozhodca</v>
          </cell>
          <cell r="P4653" t="str">
            <v>Víťaz</v>
          </cell>
        </row>
        <row r="4654">
          <cell r="E4654" t="str">
            <v>Skupina :</v>
          </cell>
          <cell r="F4654" t="e">
            <v>#N/A</v>
          </cell>
          <cell r="I4654" t="e">
            <v>#N/A</v>
          </cell>
          <cell r="N4654" t="str">
            <v/>
          </cell>
        </row>
        <row r="4656">
          <cell r="E4656" t="str">
            <v>Zápas:</v>
          </cell>
          <cell r="F4656" t="e">
            <v>#N/A</v>
          </cell>
        </row>
        <row r="4657">
          <cell r="H4657" t="str">
            <v>Udelené karty - priestupok</v>
          </cell>
        </row>
        <row r="4659">
          <cell r="I4659" t="e">
            <v>#N/A</v>
          </cell>
          <cell r="P4659" t="e">
            <v>#N/A</v>
          </cell>
        </row>
        <row r="4660">
          <cell r="H4660" t="str">
            <v>Ž</v>
          </cell>
          <cell r="O4660" t="str">
            <v>Ž</v>
          </cell>
        </row>
        <row r="4661">
          <cell r="H4661" t="str">
            <v>ŽČ</v>
          </cell>
          <cell r="O4661" t="str">
            <v>ŽČ</v>
          </cell>
        </row>
        <row r="4662">
          <cell r="H4662" t="str">
            <v>ŽČ</v>
          </cell>
          <cell r="O4662" t="str">
            <v>ŽČ</v>
          </cell>
        </row>
        <row r="4665">
          <cell r="A4665" t="e">
            <v>#N/A</v>
          </cell>
          <cell r="E4665" t="str">
            <v xml:space="preserve">zápas č. </v>
          </cell>
          <cell r="F4665" t="str">
            <v/>
          </cell>
          <cell r="H4665" t="str">
            <v>Servis</v>
          </cell>
          <cell r="V4665" t="str">
            <v>pomer</v>
          </cell>
          <cell r="Z4665" t="str">
            <v/>
          </cell>
          <cell r="AA4665" t="str">
            <v/>
          </cell>
        </row>
        <row r="4666">
          <cell r="G4666" t="str">
            <v>Time out</v>
          </cell>
          <cell r="H4666" t="str">
            <v>Príjem</v>
          </cell>
          <cell r="N4666">
            <v>1</v>
          </cell>
          <cell r="O4666">
            <v>2</v>
          </cell>
          <cell r="P4666">
            <v>3</v>
          </cell>
          <cell r="Q4666">
            <v>4</v>
          </cell>
          <cell r="R4666">
            <v>5</v>
          </cell>
          <cell r="S4666">
            <v>6</v>
          </cell>
          <cell r="T4666">
            <v>7</v>
          </cell>
          <cell r="V4666" t="str">
            <v>setov</v>
          </cell>
        </row>
        <row r="4667">
          <cell r="A4667" t="e">
            <v>#N/A</v>
          </cell>
          <cell r="E4667" t="str">
            <v>Stôl:</v>
          </cell>
          <cell r="F4667" t="e">
            <v>#N/A</v>
          </cell>
          <cell r="I4667" t="e">
            <v>#N/A</v>
          </cell>
          <cell r="V4667" t="str">
            <v/>
          </cell>
        </row>
        <row r="4669">
          <cell r="E4669" t="str">
            <v>Dátum:</v>
          </cell>
          <cell r="F4669">
            <v>43211</v>
          </cell>
        </row>
        <row r="4670">
          <cell r="A4670" t="e">
            <v>#N/A</v>
          </cell>
          <cell r="E4670" t="str">
            <v>Čas:</v>
          </cell>
          <cell r="I4670" t="e">
            <v>#N/A</v>
          </cell>
          <cell r="V4670" t="str">
            <v/>
          </cell>
        </row>
        <row r="4672">
          <cell r="E4672" t="str">
            <v>Kategória :</v>
          </cell>
          <cell r="F4672" t="str">
            <v>MŽ</v>
          </cell>
        </row>
        <row r="4673">
          <cell r="I4673" t="str">
            <v>Rozhodca</v>
          </cell>
          <cell r="P4673" t="str">
            <v>Víťaz</v>
          </cell>
        </row>
        <row r="4674">
          <cell r="E4674" t="str">
            <v>Skupina :</v>
          </cell>
          <cell r="F4674" t="e">
            <v>#N/A</v>
          </cell>
          <cell r="I4674" t="e">
            <v>#N/A</v>
          </cell>
          <cell r="N4674" t="str">
            <v/>
          </cell>
        </row>
        <row r="4676">
          <cell r="E4676" t="str">
            <v>Zápas:</v>
          </cell>
          <cell r="F4676" t="e">
            <v>#N/A</v>
          </cell>
        </row>
        <row r="4677">
          <cell r="H4677" t="str">
            <v>Udelené karty - priestupok</v>
          </cell>
        </row>
        <row r="4679">
          <cell r="I4679" t="e">
            <v>#N/A</v>
          </cell>
          <cell r="P4679" t="e">
            <v>#N/A</v>
          </cell>
        </row>
        <row r="4680">
          <cell r="H4680" t="str">
            <v>Ž</v>
          </cell>
          <cell r="O4680" t="str">
            <v>Ž</v>
          </cell>
        </row>
        <row r="4681">
          <cell r="H4681" t="str">
            <v>ŽČ</v>
          </cell>
          <cell r="O4681" t="str">
            <v>ŽČ</v>
          </cell>
        </row>
        <row r="4682">
          <cell r="H4682" t="str">
            <v>ŽČ</v>
          </cell>
          <cell r="O4682" t="str">
            <v>ŽČ</v>
          </cell>
        </row>
        <row r="4685">
          <cell r="A4685" t="e">
            <v>#N/A</v>
          </cell>
          <cell r="E4685" t="str">
            <v xml:space="preserve">zápas č. </v>
          </cell>
          <cell r="F4685" t="str">
            <v/>
          </cell>
          <cell r="H4685" t="str">
            <v>Servis</v>
          </cell>
          <cell r="V4685" t="str">
            <v>pomer</v>
          </cell>
          <cell r="Z4685" t="str">
            <v/>
          </cell>
          <cell r="AA4685" t="str">
            <v/>
          </cell>
        </row>
        <row r="4686">
          <cell r="G4686" t="str">
            <v>Time out</v>
          </cell>
          <cell r="H4686" t="str">
            <v>Príjem</v>
          </cell>
          <cell r="N4686">
            <v>1</v>
          </cell>
          <cell r="O4686">
            <v>2</v>
          </cell>
          <cell r="P4686">
            <v>3</v>
          </cell>
          <cell r="Q4686">
            <v>4</v>
          </cell>
          <cell r="R4686">
            <v>5</v>
          </cell>
          <cell r="S4686">
            <v>6</v>
          </cell>
          <cell r="T4686">
            <v>7</v>
          </cell>
          <cell r="V4686" t="str">
            <v>setov</v>
          </cell>
        </row>
        <row r="4687">
          <cell r="A4687" t="e">
            <v>#N/A</v>
          </cell>
          <cell r="E4687" t="str">
            <v>Stôl:</v>
          </cell>
          <cell r="F4687" t="e">
            <v>#N/A</v>
          </cell>
          <cell r="I4687" t="e">
            <v>#N/A</v>
          </cell>
          <cell r="V4687" t="str">
            <v/>
          </cell>
        </row>
        <row r="4689">
          <cell r="E4689" t="str">
            <v>Dátum:</v>
          </cell>
          <cell r="F4689">
            <v>43211</v>
          </cell>
        </row>
        <row r="4690">
          <cell r="A4690" t="e">
            <v>#N/A</v>
          </cell>
          <cell r="E4690" t="str">
            <v>Čas:</v>
          </cell>
          <cell r="I4690" t="e">
            <v>#N/A</v>
          </cell>
          <cell r="V4690" t="str">
            <v/>
          </cell>
        </row>
        <row r="4692">
          <cell r="E4692" t="str">
            <v>Kategória :</v>
          </cell>
          <cell r="F4692" t="str">
            <v>MŽ</v>
          </cell>
        </row>
        <row r="4693">
          <cell r="I4693" t="str">
            <v>Rozhodca</v>
          </cell>
          <cell r="P4693" t="str">
            <v>Víťaz</v>
          </cell>
        </row>
        <row r="4694">
          <cell r="E4694" t="str">
            <v>Skupina :</v>
          </cell>
          <cell r="F4694" t="e">
            <v>#N/A</v>
          </cell>
          <cell r="I4694" t="e">
            <v>#N/A</v>
          </cell>
          <cell r="N4694" t="str">
            <v/>
          </cell>
        </row>
        <row r="4696">
          <cell r="E4696" t="str">
            <v>Zápas:</v>
          </cell>
          <cell r="F4696" t="e">
            <v>#N/A</v>
          </cell>
        </row>
        <row r="4697">
          <cell r="H4697" t="str">
            <v>Udelené karty - priestupok</v>
          </cell>
        </row>
        <row r="4699">
          <cell r="I4699" t="e">
            <v>#N/A</v>
          </cell>
          <cell r="P4699" t="e">
            <v>#N/A</v>
          </cell>
        </row>
        <row r="4700">
          <cell r="H4700" t="str">
            <v>Ž</v>
          </cell>
          <cell r="O4700" t="str">
            <v>Ž</v>
          </cell>
        </row>
        <row r="4701">
          <cell r="H4701" t="str">
            <v>ŽČ</v>
          </cell>
          <cell r="O4701" t="str">
            <v>ŽČ</v>
          </cell>
        </row>
        <row r="4702">
          <cell r="H4702" t="str">
            <v>ŽČ</v>
          </cell>
          <cell r="O4702" t="str">
            <v>ŽČ</v>
          </cell>
        </row>
        <row r="4705">
          <cell r="A4705" t="e">
            <v>#N/A</v>
          </cell>
          <cell r="E4705" t="str">
            <v xml:space="preserve">zápas č. </v>
          </cell>
          <cell r="F4705" t="str">
            <v/>
          </cell>
          <cell r="H4705" t="str">
            <v>Servis</v>
          </cell>
          <cell r="V4705" t="str">
            <v>pomer</v>
          </cell>
          <cell r="Z4705" t="str">
            <v/>
          </cell>
          <cell r="AA4705" t="str">
            <v/>
          </cell>
        </row>
        <row r="4706">
          <cell r="G4706" t="str">
            <v>Time out</v>
          </cell>
          <cell r="H4706" t="str">
            <v>Príjem</v>
          </cell>
          <cell r="N4706">
            <v>1</v>
          </cell>
          <cell r="O4706">
            <v>2</v>
          </cell>
          <cell r="P4706">
            <v>3</v>
          </cell>
          <cell r="Q4706">
            <v>4</v>
          </cell>
          <cell r="R4706">
            <v>5</v>
          </cell>
          <cell r="S4706">
            <v>6</v>
          </cell>
          <cell r="T4706">
            <v>7</v>
          </cell>
          <cell r="V4706" t="str">
            <v>setov</v>
          </cell>
        </row>
        <row r="4707">
          <cell r="A4707" t="e">
            <v>#N/A</v>
          </cell>
          <cell r="E4707" t="str">
            <v>Stôl:</v>
          </cell>
          <cell r="F4707" t="e">
            <v>#N/A</v>
          </cell>
          <cell r="I4707" t="e">
            <v>#N/A</v>
          </cell>
          <cell r="V4707" t="str">
            <v/>
          </cell>
        </row>
        <row r="4709">
          <cell r="E4709" t="str">
            <v>Dátum:</v>
          </cell>
          <cell r="F4709">
            <v>43211</v>
          </cell>
        </row>
        <row r="4710">
          <cell r="A4710" t="e">
            <v>#N/A</v>
          </cell>
          <cell r="E4710" t="str">
            <v>Čas:</v>
          </cell>
          <cell r="I4710" t="e">
            <v>#N/A</v>
          </cell>
          <cell r="V4710" t="str">
            <v/>
          </cell>
        </row>
        <row r="4712">
          <cell r="E4712" t="str">
            <v>Kategória :</v>
          </cell>
          <cell r="F4712" t="str">
            <v>MŽ</v>
          </cell>
        </row>
        <row r="4713">
          <cell r="I4713" t="str">
            <v>Rozhodca</v>
          </cell>
          <cell r="P4713" t="str">
            <v>Víťaz</v>
          </cell>
        </row>
        <row r="4714">
          <cell r="E4714" t="str">
            <v>Skupina :</v>
          </cell>
          <cell r="F4714" t="e">
            <v>#N/A</v>
          </cell>
          <cell r="I4714" t="e">
            <v>#N/A</v>
          </cell>
          <cell r="N4714" t="str">
            <v/>
          </cell>
        </row>
        <row r="4716">
          <cell r="E4716" t="str">
            <v>Zápas:</v>
          </cell>
          <cell r="F4716" t="e">
            <v>#N/A</v>
          </cell>
        </row>
        <row r="4717">
          <cell r="H4717" t="str">
            <v>Udelené karty - priestupok</v>
          </cell>
        </row>
        <row r="4719">
          <cell r="I4719" t="e">
            <v>#N/A</v>
          </cell>
          <cell r="P4719" t="e">
            <v>#N/A</v>
          </cell>
        </row>
        <row r="4720">
          <cell r="H4720" t="str">
            <v>Ž</v>
          </cell>
          <cell r="O4720" t="str">
            <v>Ž</v>
          </cell>
        </row>
        <row r="4721">
          <cell r="H4721" t="str">
            <v>ŽČ</v>
          </cell>
          <cell r="O4721" t="str">
            <v>ŽČ</v>
          </cell>
        </row>
        <row r="4722">
          <cell r="H4722" t="str">
            <v>ŽČ</v>
          </cell>
          <cell r="O4722" t="str">
            <v>ŽČ</v>
          </cell>
        </row>
        <row r="4725">
          <cell r="A4725" t="e">
            <v>#N/A</v>
          </cell>
          <cell r="E4725" t="str">
            <v xml:space="preserve">zápas č. </v>
          </cell>
          <cell r="F4725" t="str">
            <v/>
          </cell>
          <cell r="H4725" t="str">
            <v>Servis</v>
          </cell>
          <cell r="V4725" t="str">
            <v>pomer</v>
          </cell>
          <cell r="Z4725" t="str">
            <v/>
          </cell>
          <cell r="AA4725" t="str">
            <v/>
          </cell>
        </row>
        <row r="4726">
          <cell r="G4726" t="str">
            <v>Time out</v>
          </cell>
          <cell r="H4726" t="str">
            <v>Príjem</v>
          </cell>
          <cell r="N4726">
            <v>1</v>
          </cell>
          <cell r="O4726">
            <v>2</v>
          </cell>
          <cell r="P4726">
            <v>3</v>
          </cell>
          <cell r="Q4726">
            <v>4</v>
          </cell>
          <cell r="R4726">
            <v>5</v>
          </cell>
          <cell r="S4726">
            <v>6</v>
          </cell>
          <cell r="T4726">
            <v>7</v>
          </cell>
          <cell r="V4726" t="str">
            <v>setov</v>
          </cell>
        </row>
        <row r="4727">
          <cell r="A4727" t="e">
            <v>#N/A</v>
          </cell>
          <cell r="E4727" t="str">
            <v>Stôl:</v>
          </cell>
          <cell r="F4727" t="e">
            <v>#N/A</v>
          </cell>
          <cell r="I4727" t="e">
            <v>#N/A</v>
          </cell>
          <cell r="V4727" t="str">
            <v/>
          </cell>
        </row>
        <row r="4729">
          <cell r="E4729" t="str">
            <v>Dátum:</v>
          </cell>
          <cell r="F4729">
            <v>43211</v>
          </cell>
        </row>
        <row r="4730">
          <cell r="A4730" t="e">
            <v>#N/A</v>
          </cell>
          <cell r="E4730" t="str">
            <v>Čas:</v>
          </cell>
          <cell r="I4730" t="e">
            <v>#N/A</v>
          </cell>
          <cell r="V4730" t="str">
            <v/>
          </cell>
        </row>
        <row r="4732">
          <cell r="E4732" t="str">
            <v>Kategória :</v>
          </cell>
          <cell r="F4732" t="str">
            <v>MŽ</v>
          </cell>
        </row>
        <row r="4733">
          <cell r="I4733" t="str">
            <v>Rozhodca</v>
          </cell>
          <cell r="P4733" t="str">
            <v>Víťaz</v>
          </cell>
        </row>
        <row r="4734">
          <cell r="E4734" t="str">
            <v>Skupina :</v>
          </cell>
          <cell r="F4734" t="e">
            <v>#N/A</v>
          </cell>
          <cell r="I4734" t="e">
            <v>#N/A</v>
          </cell>
          <cell r="N4734" t="str">
            <v/>
          </cell>
        </row>
        <row r="4736">
          <cell r="E4736" t="str">
            <v>Zápas:</v>
          </cell>
          <cell r="F4736" t="e">
            <v>#N/A</v>
          </cell>
        </row>
        <row r="4737">
          <cell r="H4737" t="str">
            <v>Udelené karty - priestupok</v>
          </cell>
        </row>
        <row r="4739">
          <cell r="I4739" t="e">
            <v>#N/A</v>
          </cell>
          <cell r="P4739" t="e">
            <v>#N/A</v>
          </cell>
        </row>
        <row r="4740">
          <cell r="H4740" t="str">
            <v>Ž</v>
          </cell>
          <cell r="O4740" t="str">
            <v>Ž</v>
          </cell>
        </row>
        <row r="4741">
          <cell r="H4741" t="str">
            <v>ŽČ</v>
          </cell>
          <cell r="O4741" t="str">
            <v>ŽČ</v>
          </cell>
        </row>
        <row r="4742">
          <cell r="H4742" t="str">
            <v>ŽČ</v>
          </cell>
          <cell r="O4742" t="str">
            <v>ŽČ</v>
          </cell>
        </row>
        <row r="4745">
          <cell r="A4745" t="e">
            <v>#N/A</v>
          </cell>
          <cell r="E4745" t="str">
            <v xml:space="preserve">zápas č. </v>
          </cell>
          <cell r="F4745" t="str">
            <v/>
          </cell>
          <cell r="H4745" t="str">
            <v>Servis</v>
          </cell>
          <cell r="V4745" t="str">
            <v>pomer</v>
          </cell>
          <cell r="Z4745" t="str">
            <v/>
          </cell>
          <cell r="AA4745" t="str">
            <v/>
          </cell>
        </row>
        <row r="4746">
          <cell r="G4746" t="str">
            <v>Time out</v>
          </cell>
          <cell r="H4746" t="str">
            <v>Príjem</v>
          </cell>
          <cell r="N4746">
            <v>1</v>
          </cell>
          <cell r="O4746">
            <v>2</v>
          </cell>
          <cell r="P4746">
            <v>3</v>
          </cell>
          <cell r="Q4746">
            <v>4</v>
          </cell>
          <cell r="R4746">
            <v>5</v>
          </cell>
          <cell r="S4746">
            <v>6</v>
          </cell>
          <cell r="T4746">
            <v>7</v>
          </cell>
          <cell r="V4746" t="str">
            <v>setov</v>
          </cell>
        </row>
        <row r="4747">
          <cell r="A4747" t="e">
            <v>#N/A</v>
          </cell>
          <cell r="E4747" t="str">
            <v>Stôl:</v>
          </cell>
          <cell r="F4747" t="e">
            <v>#N/A</v>
          </cell>
          <cell r="I4747" t="e">
            <v>#N/A</v>
          </cell>
          <cell r="V4747" t="str">
            <v/>
          </cell>
        </row>
        <row r="4749">
          <cell r="E4749" t="str">
            <v>Dátum:</v>
          </cell>
          <cell r="F4749">
            <v>43211</v>
          </cell>
        </row>
        <row r="4750">
          <cell r="A4750" t="e">
            <v>#N/A</v>
          </cell>
          <cell r="E4750" t="str">
            <v>Čas:</v>
          </cell>
          <cell r="I4750" t="e">
            <v>#N/A</v>
          </cell>
          <cell r="V4750" t="str">
            <v/>
          </cell>
        </row>
        <row r="4752">
          <cell r="E4752" t="str">
            <v>Kategória :</v>
          </cell>
          <cell r="F4752" t="str">
            <v>MŽ</v>
          </cell>
        </row>
        <row r="4753">
          <cell r="I4753" t="str">
            <v>Rozhodca</v>
          </cell>
          <cell r="P4753" t="str">
            <v>Víťaz</v>
          </cell>
        </row>
        <row r="4754">
          <cell r="E4754" t="str">
            <v>Skupina :</v>
          </cell>
          <cell r="F4754" t="e">
            <v>#N/A</v>
          </cell>
          <cell r="I4754" t="e">
            <v>#N/A</v>
          </cell>
          <cell r="N4754" t="str">
            <v/>
          </cell>
        </row>
        <row r="4756">
          <cell r="E4756" t="str">
            <v>Zápas:</v>
          </cell>
          <cell r="F4756" t="e">
            <v>#N/A</v>
          </cell>
        </row>
        <row r="4757">
          <cell r="H4757" t="str">
            <v>Udelené karty - priestupok</v>
          </cell>
        </row>
        <row r="4759">
          <cell r="I4759" t="e">
            <v>#N/A</v>
          </cell>
          <cell r="P4759" t="e">
            <v>#N/A</v>
          </cell>
        </row>
        <row r="4760">
          <cell r="H4760" t="str">
            <v>Ž</v>
          </cell>
          <cell r="O4760" t="str">
            <v>Ž</v>
          </cell>
        </row>
        <row r="4761">
          <cell r="H4761" t="str">
            <v>ŽČ</v>
          </cell>
          <cell r="O4761" t="str">
            <v>ŽČ</v>
          </cell>
        </row>
        <row r="4762">
          <cell r="H4762" t="str">
            <v>ŽČ</v>
          </cell>
          <cell r="O4762" t="str">
            <v>ŽČ</v>
          </cell>
        </row>
        <row r="4765">
          <cell r="A4765" t="e">
            <v>#N/A</v>
          </cell>
          <cell r="E4765" t="str">
            <v xml:space="preserve">zápas č. </v>
          </cell>
          <cell r="F4765" t="str">
            <v/>
          </cell>
          <cell r="H4765" t="str">
            <v>Servis</v>
          </cell>
          <cell r="V4765" t="str">
            <v>pomer</v>
          </cell>
          <cell r="Z4765" t="str">
            <v/>
          </cell>
          <cell r="AA4765" t="str">
            <v/>
          </cell>
        </row>
        <row r="4766">
          <cell r="G4766" t="str">
            <v>Time out</v>
          </cell>
          <cell r="H4766" t="str">
            <v>Príjem</v>
          </cell>
          <cell r="N4766">
            <v>1</v>
          </cell>
          <cell r="O4766">
            <v>2</v>
          </cell>
          <cell r="P4766">
            <v>3</v>
          </cell>
          <cell r="Q4766">
            <v>4</v>
          </cell>
          <cell r="R4766">
            <v>5</v>
          </cell>
          <cell r="S4766">
            <v>6</v>
          </cell>
          <cell r="T4766">
            <v>7</v>
          </cell>
          <cell r="V4766" t="str">
            <v>setov</v>
          </cell>
        </row>
        <row r="4767">
          <cell r="A4767" t="e">
            <v>#N/A</v>
          </cell>
          <cell r="E4767" t="str">
            <v>Stôl:</v>
          </cell>
          <cell r="F4767" t="e">
            <v>#N/A</v>
          </cell>
          <cell r="I4767" t="e">
            <v>#N/A</v>
          </cell>
          <cell r="V4767" t="str">
            <v/>
          </cell>
        </row>
        <row r="4769">
          <cell r="E4769" t="str">
            <v>Dátum:</v>
          </cell>
          <cell r="F4769">
            <v>43211</v>
          </cell>
        </row>
        <row r="4770">
          <cell r="A4770" t="e">
            <v>#N/A</v>
          </cell>
          <cell r="E4770" t="str">
            <v>Čas:</v>
          </cell>
          <cell r="I4770" t="e">
            <v>#N/A</v>
          </cell>
          <cell r="V4770" t="str">
            <v/>
          </cell>
        </row>
        <row r="4772">
          <cell r="E4772" t="str">
            <v>Kategória :</v>
          </cell>
          <cell r="F4772" t="str">
            <v>MŽ</v>
          </cell>
        </row>
        <row r="4773">
          <cell r="I4773" t="str">
            <v>Rozhodca</v>
          </cell>
          <cell r="P4773" t="str">
            <v>Víťaz</v>
          </cell>
        </row>
        <row r="4774">
          <cell r="E4774" t="str">
            <v>Skupina :</v>
          </cell>
          <cell r="F4774" t="e">
            <v>#N/A</v>
          </cell>
          <cell r="I4774" t="e">
            <v>#N/A</v>
          </cell>
          <cell r="N4774" t="str">
            <v/>
          </cell>
        </row>
        <row r="4776">
          <cell r="E4776" t="str">
            <v>Zápas:</v>
          </cell>
          <cell r="F4776" t="e">
            <v>#N/A</v>
          </cell>
        </row>
        <row r="4777">
          <cell r="H4777" t="str">
            <v>Udelené karty - priestupok</v>
          </cell>
        </row>
        <row r="4779">
          <cell r="I4779" t="e">
            <v>#N/A</v>
          </cell>
          <cell r="P4779" t="e">
            <v>#N/A</v>
          </cell>
        </row>
        <row r="4780">
          <cell r="H4780" t="str">
            <v>Ž</v>
          </cell>
          <cell r="O4780" t="str">
            <v>Ž</v>
          </cell>
        </row>
        <row r="4781">
          <cell r="H4781" t="str">
            <v>ŽČ</v>
          </cell>
          <cell r="O4781" t="str">
            <v>ŽČ</v>
          </cell>
        </row>
        <row r="4782">
          <cell r="H4782" t="str">
            <v>ŽČ</v>
          </cell>
          <cell r="O4782" t="str">
            <v>ŽČ</v>
          </cell>
        </row>
        <row r="4785">
          <cell r="A4785" t="e">
            <v>#N/A</v>
          </cell>
          <cell r="E4785" t="str">
            <v xml:space="preserve">zápas č. </v>
          </cell>
          <cell r="F4785" t="str">
            <v/>
          </cell>
          <cell r="H4785" t="str">
            <v>Servis</v>
          </cell>
          <cell r="V4785" t="str">
            <v>pomer</v>
          </cell>
          <cell r="Z4785" t="str">
            <v/>
          </cell>
          <cell r="AA4785" t="str">
            <v/>
          </cell>
        </row>
        <row r="4786">
          <cell r="G4786" t="str">
            <v>Time out</v>
          </cell>
          <cell r="H4786" t="str">
            <v>Príjem</v>
          </cell>
          <cell r="N4786">
            <v>1</v>
          </cell>
          <cell r="O4786">
            <v>2</v>
          </cell>
          <cell r="P4786">
            <v>3</v>
          </cell>
          <cell r="Q4786">
            <v>4</v>
          </cell>
          <cell r="R4786">
            <v>5</v>
          </cell>
          <cell r="S4786">
            <v>6</v>
          </cell>
          <cell r="T4786">
            <v>7</v>
          </cell>
          <cell r="V4786" t="str">
            <v>setov</v>
          </cell>
        </row>
        <row r="4787">
          <cell r="A4787" t="e">
            <v>#N/A</v>
          </cell>
          <cell r="E4787" t="str">
            <v>Stôl:</v>
          </cell>
          <cell r="F4787" t="e">
            <v>#N/A</v>
          </cell>
          <cell r="I4787" t="e">
            <v>#N/A</v>
          </cell>
          <cell r="V4787" t="str">
            <v/>
          </cell>
        </row>
        <row r="4789">
          <cell r="E4789" t="str">
            <v>Dátum:</v>
          </cell>
          <cell r="F4789">
            <v>43211</v>
          </cell>
        </row>
        <row r="4790">
          <cell r="A4790" t="e">
            <v>#N/A</v>
          </cell>
          <cell r="E4790" t="str">
            <v>Čas:</v>
          </cell>
          <cell r="I4790" t="e">
            <v>#N/A</v>
          </cell>
          <cell r="V4790" t="str">
            <v/>
          </cell>
        </row>
        <row r="4792">
          <cell r="E4792" t="str">
            <v>Kategória :</v>
          </cell>
          <cell r="F4792" t="str">
            <v>MŽ</v>
          </cell>
        </row>
        <row r="4793">
          <cell r="I4793" t="str">
            <v>Rozhodca</v>
          </cell>
          <cell r="P4793" t="str">
            <v>Víťaz</v>
          </cell>
        </row>
        <row r="4794">
          <cell r="E4794" t="str">
            <v>Skupina :</v>
          </cell>
          <cell r="F4794" t="e">
            <v>#N/A</v>
          </cell>
          <cell r="I4794" t="e">
            <v>#N/A</v>
          </cell>
          <cell r="N4794" t="str">
            <v/>
          </cell>
        </row>
        <row r="4796">
          <cell r="E4796" t="str">
            <v>Zápas:</v>
          </cell>
          <cell r="F4796" t="e">
            <v>#N/A</v>
          </cell>
        </row>
        <row r="4797">
          <cell r="H4797" t="str">
            <v>Udelené karty - priestupok</v>
          </cell>
        </row>
        <row r="4799">
          <cell r="I4799" t="e">
            <v>#N/A</v>
          </cell>
          <cell r="P4799" t="e">
            <v>#N/A</v>
          </cell>
        </row>
        <row r="4800">
          <cell r="H4800" t="str">
            <v>Ž</v>
          </cell>
          <cell r="O4800" t="str">
            <v>Ž</v>
          </cell>
        </row>
        <row r="4801">
          <cell r="H4801" t="str">
            <v>ŽČ</v>
          </cell>
          <cell r="O4801" t="str">
            <v>ŽČ</v>
          </cell>
        </row>
        <row r="4802">
          <cell r="H4802" t="str">
            <v>ŽČ</v>
          </cell>
          <cell r="O4802" t="str">
            <v>ŽČ</v>
          </cell>
        </row>
        <row r="4805">
          <cell r="A4805" t="e">
            <v>#N/A</v>
          </cell>
          <cell r="E4805" t="str">
            <v xml:space="preserve">zápas č. </v>
          </cell>
          <cell r="F4805" t="str">
            <v/>
          </cell>
          <cell r="H4805" t="str">
            <v>Servis</v>
          </cell>
          <cell r="V4805" t="str">
            <v>pomer</v>
          </cell>
          <cell r="Z4805" t="str">
            <v/>
          </cell>
          <cell r="AA4805" t="str">
            <v/>
          </cell>
        </row>
        <row r="4806">
          <cell r="G4806" t="str">
            <v>Time out</v>
          </cell>
          <cell r="H4806" t="str">
            <v>Príjem</v>
          </cell>
          <cell r="N4806">
            <v>1</v>
          </cell>
          <cell r="O4806">
            <v>2</v>
          </cell>
          <cell r="P4806">
            <v>3</v>
          </cell>
          <cell r="Q4806">
            <v>4</v>
          </cell>
          <cell r="R4806">
            <v>5</v>
          </cell>
          <cell r="S4806">
            <v>6</v>
          </cell>
          <cell r="T4806">
            <v>7</v>
          </cell>
          <cell r="V4806" t="str">
            <v>setov</v>
          </cell>
        </row>
        <row r="4807">
          <cell r="A4807" t="e">
            <v>#N/A</v>
          </cell>
          <cell r="E4807" t="str">
            <v>Stôl:</v>
          </cell>
          <cell r="F4807" t="e">
            <v>#N/A</v>
          </cell>
          <cell r="I4807" t="e">
            <v>#N/A</v>
          </cell>
          <cell r="V4807" t="str">
            <v/>
          </cell>
        </row>
        <row r="4809">
          <cell r="E4809" t="str">
            <v>Dátum:</v>
          </cell>
          <cell r="F4809">
            <v>43211</v>
          </cell>
        </row>
        <row r="4810">
          <cell r="A4810" t="e">
            <v>#N/A</v>
          </cell>
          <cell r="E4810" t="str">
            <v>Čas:</v>
          </cell>
          <cell r="I4810" t="e">
            <v>#N/A</v>
          </cell>
          <cell r="V4810" t="str">
            <v/>
          </cell>
        </row>
        <row r="4812">
          <cell r="E4812" t="str">
            <v>Kategória :</v>
          </cell>
          <cell r="F4812" t="str">
            <v>MŽ</v>
          </cell>
        </row>
        <row r="4813">
          <cell r="I4813" t="str">
            <v>Rozhodca</v>
          </cell>
          <cell r="P4813" t="str">
            <v>Víťaz</v>
          </cell>
        </row>
        <row r="4814">
          <cell r="E4814" t="str">
            <v>Skupina :</v>
          </cell>
          <cell r="F4814" t="e">
            <v>#N/A</v>
          </cell>
          <cell r="I4814" t="e">
            <v>#N/A</v>
          </cell>
          <cell r="N4814" t="str">
            <v/>
          </cell>
        </row>
        <row r="4816">
          <cell r="E4816" t="str">
            <v>Zápas:</v>
          </cell>
          <cell r="F4816" t="e">
            <v>#N/A</v>
          </cell>
        </row>
        <row r="4817">
          <cell r="H4817" t="str">
            <v>Udelené karty - priestupok</v>
          </cell>
        </row>
        <row r="4819">
          <cell r="I4819" t="e">
            <v>#N/A</v>
          </cell>
          <cell r="P4819" t="e">
            <v>#N/A</v>
          </cell>
        </row>
        <row r="4820">
          <cell r="H4820" t="str">
            <v>Ž</v>
          </cell>
          <cell r="O4820" t="str">
            <v>Ž</v>
          </cell>
        </row>
        <row r="4821">
          <cell r="H4821" t="str">
            <v>ŽČ</v>
          </cell>
          <cell r="O4821" t="str">
            <v>ŽČ</v>
          </cell>
        </row>
        <row r="4822">
          <cell r="H4822" t="str">
            <v>ŽČ</v>
          </cell>
          <cell r="O4822" t="str">
            <v>ŽČ</v>
          </cell>
        </row>
        <row r="4825">
          <cell r="A4825" t="e">
            <v>#N/A</v>
          </cell>
          <cell r="E4825" t="str">
            <v xml:space="preserve">zápas č. </v>
          </cell>
          <cell r="F4825" t="str">
            <v/>
          </cell>
          <cell r="H4825" t="str">
            <v>Servis</v>
          </cell>
          <cell r="V4825" t="str">
            <v>pomer</v>
          </cell>
          <cell r="Z4825" t="str">
            <v/>
          </cell>
          <cell r="AA4825" t="str">
            <v/>
          </cell>
        </row>
        <row r="4826">
          <cell r="G4826" t="str">
            <v>Time out</v>
          </cell>
          <cell r="H4826" t="str">
            <v>Príjem</v>
          </cell>
          <cell r="N4826">
            <v>1</v>
          </cell>
          <cell r="O4826">
            <v>2</v>
          </cell>
          <cell r="P4826">
            <v>3</v>
          </cell>
          <cell r="Q4826">
            <v>4</v>
          </cell>
          <cell r="R4826">
            <v>5</v>
          </cell>
          <cell r="S4826">
            <v>6</v>
          </cell>
          <cell r="T4826">
            <v>7</v>
          </cell>
          <cell r="V4826" t="str">
            <v>setov</v>
          </cell>
        </row>
        <row r="4827">
          <cell r="A4827" t="e">
            <v>#N/A</v>
          </cell>
          <cell r="E4827" t="str">
            <v>Stôl:</v>
          </cell>
          <cell r="F4827" t="e">
            <v>#N/A</v>
          </cell>
          <cell r="I4827" t="e">
            <v>#N/A</v>
          </cell>
          <cell r="V4827" t="str">
            <v/>
          </cell>
        </row>
        <row r="4829">
          <cell r="E4829" t="str">
            <v>Dátum:</v>
          </cell>
          <cell r="F4829">
            <v>43211</v>
          </cell>
        </row>
        <row r="4830">
          <cell r="A4830" t="e">
            <v>#N/A</v>
          </cell>
          <cell r="E4830" t="str">
            <v>Čas:</v>
          </cell>
          <cell r="I4830" t="e">
            <v>#N/A</v>
          </cell>
          <cell r="V4830" t="str">
            <v/>
          </cell>
        </row>
        <row r="4832">
          <cell r="E4832" t="str">
            <v>Kategória :</v>
          </cell>
          <cell r="F4832" t="str">
            <v>MŽ</v>
          </cell>
        </row>
        <row r="4833">
          <cell r="I4833" t="str">
            <v>Rozhodca</v>
          </cell>
          <cell r="P4833" t="str">
            <v>Víťaz</v>
          </cell>
        </row>
        <row r="4834">
          <cell r="E4834" t="str">
            <v>Skupina :</v>
          </cell>
          <cell r="F4834" t="e">
            <v>#N/A</v>
          </cell>
          <cell r="I4834" t="e">
            <v>#N/A</v>
          </cell>
          <cell r="N4834" t="str">
            <v/>
          </cell>
        </row>
        <row r="4836">
          <cell r="E4836" t="str">
            <v>Zápas:</v>
          </cell>
          <cell r="F4836" t="e">
            <v>#N/A</v>
          </cell>
        </row>
        <row r="4837">
          <cell r="H4837" t="str">
            <v>Udelené karty - priestupok</v>
          </cell>
        </row>
        <row r="4839">
          <cell r="I4839" t="e">
            <v>#N/A</v>
          </cell>
          <cell r="P4839" t="e">
            <v>#N/A</v>
          </cell>
        </row>
        <row r="4840">
          <cell r="H4840" t="str">
            <v>Ž</v>
          </cell>
          <cell r="O4840" t="str">
            <v>Ž</v>
          </cell>
        </row>
        <row r="4841">
          <cell r="H4841" t="str">
            <v>ŽČ</v>
          </cell>
          <cell r="O4841" t="str">
            <v>ŽČ</v>
          </cell>
        </row>
        <row r="4842">
          <cell r="H4842" t="str">
            <v>ŽČ</v>
          </cell>
          <cell r="O4842" t="str">
            <v>ŽČ</v>
          </cell>
        </row>
        <row r="4845">
          <cell r="A4845" t="e">
            <v>#N/A</v>
          </cell>
          <cell r="E4845" t="str">
            <v xml:space="preserve">zápas č. </v>
          </cell>
          <cell r="F4845" t="str">
            <v/>
          </cell>
          <cell r="H4845" t="str">
            <v>Servis</v>
          </cell>
          <cell r="V4845" t="str">
            <v>pomer</v>
          </cell>
          <cell r="Z4845" t="str">
            <v/>
          </cell>
          <cell r="AA4845" t="str">
            <v/>
          </cell>
        </row>
        <row r="4846">
          <cell r="G4846" t="str">
            <v>Time out</v>
          </cell>
          <cell r="H4846" t="str">
            <v>Príjem</v>
          </cell>
          <cell r="N4846">
            <v>1</v>
          </cell>
          <cell r="O4846">
            <v>2</v>
          </cell>
          <cell r="P4846">
            <v>3</v>
          </cell>
          <cell r="Q4846">
            <v>4</v>
          </cell>
          <cell r="R4846">
            <v>5</v>
          </cell>
          <cell r="S4846">
            <v>6</v>
          </cell>
          <cell r="T4846">
            <v>7</v>
          </cell>
          <cell r="V4846" t="str">
            <v>setov</v>
          </cell>
        </row>
        <row r="4847">
          <cell r="A4847" t="e">
            <v>#N/A</v>
          </cell>
          <cell r="E4847" t="str">
            <v>Stôl:</v>
          </cell>
          <cell r="F4847" t="e">
            <v>#N/A</v>
          </cell>
          <cell r="I4847" t="e">
            <v>#N/A</v>
          </cell>
          <cell r="V4847" t="str">
            <v/>
          </cell>
        </row>
        <row r="4849">
          <cell r="E4849" t="str">
            <v>Dátum:</v>
          </cell>
          <cell r="F4849">
            <v>43211</v>
          </cell>
        </row>
        <row r="4850">
          <cell r="A4850" t="e">
            <v>#N/A</v>
          </cell>
          <cell r="E4850" t="str">
            <v>Čas:</v>
          </cell>
          <cell r="I4850" t="e">
            <v>#N/A</v>
          </cell>
          <cell r="V4850" t="str">
            <v/>
          </cell>
        </row>
        <row r="4852">
          <cell r="E4852" t="str">
            <v>Kategória :</v>
          </cell>
          <cell r="F4852" t="str">
            <v>MŽ</v>
          </cell>
        </row>
        <row r="4853">
          <cell r="I4853" t="str">
            <v>Rozhodca</v>
          </cell>
          <cell r="P4853" t="str">
            <v>Víťaz</v>
          </cell>
        </row>
        <row r="4854">
          <cell r="E4854" t="str">
            <v>Skupina :</v>
          </cell>
          <cell r="F4854" t="e">
            <v>#N/A</v>
          </cell>
          <cell r="I4854" t="e">
            <v>#N/A</v>
          </cell>
          <cell r="N4854" t="str">
            <v/>
          </cell>
        </row>
        <row r="4856">
          <cell r="E4856" t="str">
            <v>Zápas:</v>
          </cell>
          <cell r="F4856" t="e">
            <v>#N/A</v>
          </cell>
        </row>
        <row r="4857">
          <cell r="H4857" t="str">
            <v>Udelené karty - priestupok</v>
          </cell>
        </row>
        <row r="4859">
          <cell r="I4859" t="e">
            <v>#N/A</v>
          </cell>
          <cell r="P4859" t="e">
            <v>#N/A</v>
          </cell>
        </row>
        <row r="4860">
          <cell r="H4860" t="str">
            <v>Ž</v>
          </cell>
          <cell r="O4860" t="str">
            <v>Ž</v>
          </cell>
        </row>
        <row r="4861">
          <cell r="H4861" t="str">
            <v>ŽČ</v>
          </cell>
          <cell r="O4861" t="str">
            <v>ŽČ</v>
          </cell>
        </row>
        <row r="4862">
          <cell r="H4862" t="str">
            <v>ŽČ</v>
          </cell>
          <cell r="O4862" t="str">
            <v>ŽČ</v>
          </cell>
        </row>
        <row r="4865">
          <cell r="A4865" t="e">
            <v>#N/A</v>
          </cell>
          <cell r="E4865" t="str">
            <v xml:space="preserve">zápas č. </v>
          </cell>
          <cell r="F4865" t="str">
            <v/>
          </cell>
          <cell r="H4865" t="str">
            <v>Servis</v>
          </cell>
          <cell r="V4865" t="str">
            <v>pomer</v>
          </cell>
          <cell r="Z4865" t="str">
            <v/>
          </cell>
          <cell r="AA4865" t="str">
            <v/>
          </cell>
        </row>
        <row r="4866">
          <cell r="G4866" t="str">
            <v>Time out</v>
          </cell>
          <cell r="H4866" t="str">
            <v>Príjem</v>
          </cell>
          <cell r="N4866">
            <v>1</v>
          </cell>
          <cell r="O4866">
            <v>2</v>
          </cell>
          <cell r="P4866">
            <v>3</v>
          </cell>
          <cell r="Q4866">
            <v>4</v>
          </cell>
          <cell r="R4866">
            <v>5</v>
          </cell>
          <cell r="S4866">
            <v>6</v>
          </cell>
          <cell r="T4866">
            <v>7</v>
          </cell>
          <cell r="V4866" t="str">
            <v>setov</v>
          </cell>
        </row>
        <row r="4867">
          <cell r="A4867" t="e">
            <v>#N/A</v>
          </cell>
          <cell r="E4867" t="str">
            <v>Stôl:</v>
          </cell>
          <cell r="F4867" t="e">
            <v>#N/A</v>
          </cell>
          <cell r="I4867" t="e">
            <v>#N/A</v>
          </cell>
          <cell r="V4867" t="str">
            <v/>
          </cell>
        </row>
        <row r="4869">
          <cell r="E4869" t="str">
            <v>Dátum:</v>
          </cell>
          <cell r="F4869">
            <v>43211</v>
          </cell>
        </row>
        <row r="4870">
          <cell r="A4870" t="e">
            <v>#N/A</v>
          </cell>
          <cell r="E4870" t="str">
            <v>Čas:</v>
          </cell>
          <cell r="I4870" t="e">
            <v>#N/A</v>
          </cell>
          <cell r="V4870" t="str">
            <v/>
          </cell>
        </row>
        <row r="4872">
          <cell r="E4872" t="str">
            <v>Kategória :</v>
          </cell>
          <cell r="F4872" t="str">
            <v>MŽ</v>
          </cell>
        </row>
        <row r="4873">
          <cell r="I4873" t="str">
            <v>Rozhodca</v>
          </cell>
          <cell r="P4873" t="str">
            <v>Víťaz</v>
          </cell>
        </row>
        <row r="4874">
          <cell r="E4874" t="str">
            <v>Skupina :</v>
          </cell>
          <cell r="F4874" t="e">
            <v>#N/A</v>
          </cell>
          <cell r="I4874" t="e">
            <v>#N/A</v>
          </cell>
          <cell r="N4874" t="str">
            <v/>
          </cell>
        </row>
        <row r="4876">
          <cell r="E4876" t="str">
            <v>Zápas:</v>
          </cell>
          <cell r="F4876" t="e">
            <v>#N/A</v>
          </cell>
        </row>
        <row r="4877">
          <cell r="H4877" t="str">
            <v>Udelené karty - priestupok</v>
          </cell>
        </row>
        <row r="4879">
          <cell r="I4879" t="e">
            <v>#N/A</v>
          </cell>
          <cell r="P4879" t="e">
            <v>#N/A</v>
          </cell>
        </row>
        <row r="4880">
          <cell r="H4880" t="str">
            <v>Ž</v>
          </cell>
          <cell r="O4880" t="str">
            <v>Ž</v>
          </cell>
        </row>
        <row r="4881">
          <cell r="H4881" t="str">
            <v>ŽČ</v>
          </cell>
          <cell r="O4881" t="str">
            <v>ŽČ</v>
          </cell>
        </row>
        <row r="4882">
          <cell r="H4882" t="str">
            <v>ŽČ</v>
          </cell>
          <cell r="O4882" t="str">
            <v>ŽČ</v>
          </cell>
        </row>
        <row r="4885">
          <cell r="A4885" t="e">
            <v>#N/A</v>
          </cell>
          <cell r="E4885" t="str">
            <v xml:space="preserve">zápas č. </v>
          </cell>
          <cell r="F4885" t="str">
            <v/>
          </cell>
          <cell r="H4885" t="str">
            <v>Servis</v>
          </cell>
          <cell r="V4885" t="str">
            <v>pomer</v>
          </cell>
          <cell r="Z4885" t="str">
            <v/>
          </cell>
          <cell r="AA4885" t="str">
            <v/>
          </cell>
        </row>
        <row r="4886">
          <cell r="G4886" t="str">
            <v>Time out</v>
          </cell>
          <cell r="H4886" t="str">
            <v>Príjem</v>
          </cell>
          <cell r="N4886">
            <v>1</v>
          </cell>
          <cell r="O4886">
            <v>2</v>
          </cell>
          <cell r="P4886">
            <v>3</v>
          </cell>
          <cell r="Q4886">
            <v>4</v>
          </cell>
          <cell r="R4886">
            <v>5</v>
          </cell>
          <cell r="S4886">
            <v>6</v>
          </cell>
          <cell r="T4886">
            <v>7</v>
          </cell>
          <cell r="V4886" t="str">
            <v>setov</v>
          </cell>
        </row>
        <row r="4887">
          <cell r="A4887" t="e">
            <v>#N/A</v>
          </cell>
          <cell r="E4887" t="str">
            <v>Stôl:</v>
          </cell>
          <cell r="F4887" t="e">
            <v>#N/A</v>
          </cell>
          <cell r="I4887" t="e">
            <v>#N/A</v>
          </cell>
          <cell r="V4887" t="str">
            <v/>
          </cell>
        </row>
        <row r="4889">
          <cell r="E4889" t="str">
            <v>Dátum:</v>
          </cell>
          <cell r="F4889">
            <v>43211</v>
          </cell>
        </row>
        <row r="4890">
          <cell r="A4890" t="e">
            <v>#N/A</v>
          </cell>
          <cell r="E4890" t="str">
            <v>Čas:</v>
          </cell>
          <cell r="I4890" t="e">
            <v>#N/A</v>
          </cell>
          <cell r="V4890" t="str">
            <v/>
          </cell>
        </row>
        <row r="4892">
          <cell r="E4892" t="str">
            <v>Kategória :</v>
          </cell>
          <cell r="F4892" t="str">
            <v>MŽ</v>
          </cell>
        </row>
        <row r="4893">
          <cell r="I4893" t="str">
            <v>Rozhodca</v>
          </cell>
          <cell r="P4893" t="str">
            <v>Víťaz</v>
          </cell>
        </row>
        <row r="4894">
          <cell r="E4894" t="str">
            <v>Skupina :</v>
          </cell>
          <cell r="F4894" t="e">
            <v>#N/A</v>
          </cell>
          <cell r="I4894" t="e">
            <v>#N/A</v>
          </cell>
          <cell r="N4894" t="str">
            <v/>
          </cell>
        </row>
        <row r="4896">
          <cell r="E4896" t="str">
            <v>Zápas:</v>
          </cell>
          <cell r="F4896" t="e">
            <v>#N/A</v>
          </cell>
        </row>
        <row r="4897">
          <cell r="H4897" t="str">
            <v>Udelené karty - priestupok</v>
          </cell>
        </row>
        <row r="4899">
          <cell r="I4899" t="e">
            <v>#N/A</v>
          </cell>
          <cell r="P4899" t="e">
            <v>#N/A</v>
          </cell>
        </row>
        <row r="4900">
          <cell r="H4900" t="str">
            <v>Ž</v>
          </cell>
          <cell r="O4900" t="str">
            <v>Ž</v>
          </cell>
        </row>
        <row r="4901">
          <cell r="H4901" t="str">
            <v>ŽČ</v>
          </cell>
          <cell r="O4901" t="str">
            <v>ŽČ</v>
          </cell>
        </row>
        <row r="4902">
          <cell r="H4902" t="str">
            <v>ŽČ</v>
          </cell>
          <cell r="O4902" t="str">
            <v>ŽČ</v>
          </cell>
        </row>
        <row r="4905">
          <cell r="A4905" t="e">
            <v>#N/A</v>
          </cell>
          <cell r="E4905" t="str">
            <v xml:space="preserve">zápas č. </v>
          </cell>
          <cell r="F4905" t="str">
            <v/>
          </cell>
          <cell r="H4905" t="str">
            <v>Servis</v>
          </cell>
          <cell r="V4905" t="str">
            <v>pomer</v>
          </cell>
          <cell r="Z4905" t="str">
            <v/>
          </cell>
          <cell r="AA4905" t="str">
            <v/>
          </cell>
        </row>
        <row r="4906">
          <cell r="G4906" t="str">
            <v>Time out</v>
          </cell>
          <cell r="H4906" t="str">
            <v>Príjem</v>
          </cell>
          <cell r="N4906">
            <v>1</v>
          </cell>
          <cell r="O4906">
            <v>2</v>
          </cell>
          <cell r="P4906">
            <v>3</v>
          </cell>
          <cell r="Q4906">
            <v>4</v>
          </cell>
          <cell r="R4906">
            <v>5</v>
          </cell>
          <cell r="S4906">
            <v>6</v>
          </cell>
          <cell r="T4906">
            <v>7</v>
          </cell>
          <cell r="V4906" t="str">
            <v>setov</v>
          </cell>
        </row>
        <row r="4907">
          <cell r="A4907" t="e">
            <v>#N/A</v>
          </cell>
          <cell r="E4907" t="str">
            <v>Stôl:</v>
          </cell>
          <cell r="F4907" t="e">
            <v>#N/A</v>
          </cell>
          <cell r="I4907" t="e">
            <v>#N/A</v>
          </cell>
          <cell r="V4907" t="str">
            <v/>
          </cell>
        </row>
        <row r="4909">
          <cell r="E4909" t="str">
            <v>Dátum:</v>
          </cell>
          <cell r="F4909">
            <v>43211</v>
          </cell>
        </row>
        <row r="4910">
          <cell r="A4910" t="e">
            <v>#N/A</v>
          </cell>
          <cell r="E4910" t="str">
            <v>Čas:</v>
          </cell>
          <cell r="I4910" t="e">
            <v>#N/A</v>
          </cell>
          <cell r="V4910" t="str">
            <v/>
          </cell>
        </row>
        <row r="4912">
          <cell r="E4912" t="str">
            <v>Kategória :</v>
          </cell>
          <cell r="F4912" t="str">
            <v>MŽ</v>
          </cell>
        </row>
        <row r="4913">
          <cell r="I4913" t="str">
            <v>Rozhodca</v>
          </cell>
          <cell r="P4913" t="str">
            <v>Víťaz</v>
          </cell>
        </row>
        <row r="4914">
          <cell r="E4914" t="str">
            <v>Skupina :</v>
          </cell>
          <cell r="F4914" t="e">
            <v>#N/A</v>
          </cell>
          <cell r="I4914" t="e">
            <v>#N/A</v>
          </cell>
          <cell r="N4914" t="str">
            <v/>
          </cell>
        </row>
        <row r="4916">
          <cell r="E4916" t="str">
            <v>Zápas:</v>
          </cell>
          <cell r="F4916" t="e">
            <v>#N/A</v>
          </cell>
        </row>
        <row r="4917">
          <cell r="H4917" t="str">
            <v>Udelené karty - priestupok</v>
          </cell>
        </row>
        <row r="4919">
          <cell r="I4919" t="e">
            <v>#N/A</v>
          </cell>
          <cell r="P4919" t="e">
            <v>#N/A</v>
          </cell>
        </row>
        <row r="4920">
          <cell r="H4920" t="str">
            <v>Ž</v>
          </cell>
          <cell r="O4920" t="str">
            <v>Ž</v>
          </cell>
        </row>
        <row r="4921">
          <cell r="H4921" t="str">
            <v>ŽČ</v>
          </cell>
          <cell r="O4921" t="str">
            <v>ŽČ</v>
          </cell>
        </row>
        <row r="4922">
          <cell r="H4922" t="str">
            <v>ŽČ</v>
          </cell>
          <cell r="O4922" t="str">
            <v>ŽČ</v>
          </cell>
        </row>
        <row r="4925">
          <cell r="A4925" t="e">
            <v>#N/A</v>
          </cell>
          <cell r="E4925" t="str">
            <v xml:space="preserve">zápas č. </v>
          </cell>
          <cell r="F4925" t="str">
            <v/>
          </cell>
          <cell r="H4925" t="str">
            <v>Servis</v>
          </cell>
          <cell r="V4925" t="str">
            <v>pomer</v>
          </cell>
          <cell r="Z4925" t="str">
            <v/>
          </cell>
          <cell r="AA4925" t="str">
            <v/>
          </cell>
        </row>
        <row r="4926">
          <cell r="G4926" t="str">
            <v>Time out</v>
          </cell>
          <cell r="H4926" t="str">
            <v>Príjem</v>
          </cell>
          <cell r="N4926">
            <v>1</v>
          </cell>
          <cell r="O4926">
            <v>2</v>
          </cell>
          <cell r="P4926">
            <v>3</v>
          </cell>
          <cell r="Q4926">
            <v>4</v>
          </cell>
          <cell r="R4926">
            <v>5</v>
          </cell>
          <cell r="S4926">
            <v>6</v>
          </cell>
          <cell r="T4926">
            <v>7</v>
          </cell>
          <cell r="V4926" t="str">
            <v>setov</v>
          </cell>
        </row>
        <row r="4927">
          <cell r="A4927" t="e">
            <v>#N/A</v>
          </cell>
          <cell r="E4927" t="str">
            <v>Stôl:</v>
          </cell>
          <cell r="F4927" t="e">
            <v>#N/A</v>
          </cell>
          <cell r="I4927" t="e">
            <v>#N/A</v>
          </cell>
          <cell r="V4927" t="str">
            <v/>
          </cell>
        </row>
        <row r="4929">
          <cell r="E4929" t="str">
            <v>Dátum:</v>
          </cell>
          <cell r="F4929">
            <v>43211</v>
          </cell>
        </row>
        <row r="4930">
          <cell r="A4930" t="e">
            <v>#N/A</v>
          </cell>
          <cell r="E4930" t="str">
            <v>Čas:</v>
          </cell>
          <cell r="I4930" t="e">
            <v>#N/A</v>
          </cell>
          <cell r="V4930" t="str">
            <v/>
          </cell>
        </row>
        <row r="4932">
          <cell r="E4932" t="str">
            <v>Kategória :</v>
          </cell>
          <cell r="F4932" t="str">
            <v>MŽ</v>
          </cell>
        </row>
        <row r="4933">
          <cell r="I4933" t="str">
            <v>Rozhodca</v>
          </cell>
          <cell r="P4933" t="str">
            <v>Víťaz</v>
          </cell>
        </row>
        <row r="4934">
          <cell r="E4934" t="str">
            <v>Skupina :</v>
          </cell>
          <cell r="F4934" t="e">
            <v>#N/A</v>
          </cell>
          <cell r="I4934" t="e">
            <v>#N/A</v>
          </cell>
          <cell r="N4934" t="str">
            <v/>
          </cell>
        </row>
        <row r="4936">
          <cell r="E4936" t="str">
            <v>Zápas:</v>
          </cell>
          <cell r="F4936" t="e">
            <v>#N/A</v>
          </cell>
        </row>
        <row r="4937">
          <cell r="H4937" t="str">
            <v>Udelené karty - priestupok</v>
          </cell>
        </row>
        <row r="4939">
          <cell r="I4939" t="e">
            <v>#N/A</v>
          </cell>
          <cell r="P4939" t="e">
            <v>#N/A</v>
          </cell>
        </row>
        <row r="4940">
          <cell r="H4940" t="str">
            <v>Ž</v>
          </cell>
          <cell r="O4940" t="str">
            <v>Ž</v>
          </cell>
        </row>
        <row r="4941">
          <cell r="H4941" t="str">
            <v>ŽČ</v>
          </cell>
          <cell r="O4941" t="str">
            <v>ŽČ</v>
          </cell>
        </row>
        <row r="4942">
          <cell r="H4942" t="str">
            <v>ŽČ</v>
          </cell>
          <cell r="O4942" t="str">
            <v>ŽČ</v>
          </cell>
        </row>
        <row r="4945">
          <cell r="A4945" t="e">
            <v>#N/A</v>
          </cell>
          <cell r="E4945" t="str">
            <v xml:space="preserve">zápas č. </v>
          </cell>
          <cell r="F4945" t="str">
            <v/>
          </cell>
          <cell r="H4945" t="str">
            <v>Servis</v>
          </cell>
          <cell r="V4945" t="str">
            <v>pomer</v>
          </cell>
          <cell r="Z4945" t="str">
            <v/>
          </cell>
          <cell r="AA4945" t="str">
            <v/>
          </cell>
        </row>
        <row r="4946">
          <cell r="G4946" t="str">
            <v>Time out</v>
          </cell>
          <cell r="H4946" t="str">
            <v>Príjem</v>
          </cell>
          <cell r="N4946">
            <v>1</v>
          </cell>
          <cell r="O4946">
            <v>2</v>
          </cell>
          <cell r="P4946">
            <v>3</v>
          </cell>
          <cell r="Q4946">
            <v>4</v>
          </cell>
          <cell r="R4946">
            <v>5</v>
          </cell>
          <cell r="S4946">
            <v>6</v>
          </cell>
          <cell r="T4946">
            <v>7</v>
          </cell>
          <cell r="V4946" t="str">
            <v>setov</v>
          </cell>
        </row>
        <row r="4947">
          <cell r="A4947" t="e">
            <v>#N/A</v>
          </cell>
          <cell r="E4947" t="str">
            <v>Stôl:</v>
          </cell>
          <cell r="F4947" t="e">
            <v>#N/A</v>
          </cell>
          <cell r="I4947" t="e">
            <v>#N/A</v>
          </cell>
          <cell r="V4947" t="str">
            <v/>
          </cell>
        </row>
        <row r="4949">
          <cell r="E4949" t="str">
            <v>Dátum:</v>
          </cell>
          <cell r="F4949">
            <v>43211</v>
          </cell>
        </row>
        <row r="4950">
          <cell r="A4950" t="e">
            <v>#N/A</v>
          </cell>
          <cell r="E4950" t="str">
            <v>Čas:</v>
          </cell>
          <cell r="I4950" t="e">
            <v>#N/A</v>
          </cell>
          <cell r="V4950" t="str">
            <v/>
          </cell>
        </row>
        <row r="4952">
          <cell r="E4952" t="str">
            <v>Kategória :</v>
          </cell>
          <cell r="F4952" t="str">
            <v>MŽ</v>
          </cell>
        </row>
        <row r="4953">
          <cell r="I4953" t="str">
            <v>Rozhodca</v>
          </cell>
          <cell r="P4953" t="str">
            <v>Víťaz</v>
          </cell>
        </row>
        <row r="4954">
          <cell r="E4954" t="str">
            <v>Skupina :</v>
          </cell>
          <cell r="F4954" t="e">
            <v>#N/A</v>
          </cell>
          <cell r="I4954" t="e">
            <v>#N/A</v>
          </cell>
          <cell r="N4954" t="str">
            <v/>
          </cell>
        </row>
        <row r="4956">
          <cell r="E4956" t="str">
            <v>Zápas:</v>
          </cell>
          <cell r="F4956" t="e">
            <v>#N/A</v>
          </cell>
        </row>
        <row r="4957">
          <cell r="H4957" t="str">
            <v>Udelené karty - priestupok</v>
          </cell>
        </row>
        <row r="4959">
          <cell r="I4959" t="e">
            <v>#N/A</v>
          </cell>
          <cell r="P4959" t="e">
            <v>#N/A</v>
          </cell>
        </row>
        <row r="4960">
          <cell r="H4960" t="str">
            <v>Ž</v>
          </cell>
          <cell r="O4960" t="str">
            <v>Ž</v>
          </cell>
        </row>
        <row r="4961">
          <cell r="H4961" t="str">
            <v>ŽČ</v>
          </cell>
          <cell r="O4961" t="str">
            <v>ŽČ</v>
          </cell>
        </row>
        <row r="4962">
          <cell r="H4962" t="str">
            <v>ŽČ</v>
          </cell>
          <cell r="O4962" t="str">
            <v>ŽČ</v>
          </cell>
        </row>
        <row r="4965">
          <cell r="A4965" t="e">
            <v>#N/A</v>
          </cell>
          <cell r="E4965" t="str">
            <v xml:space="preserve">zápas č. </v>
          </cell>
          <cell r="F4965" t="str">
            <v/>
          </cell>
          <cell r="H4965" t="str">
            <v>Servis</v>
          </cell>
          <cell r="V4965" t="str">
            <v>pomer</v>
          </cell>
          <cell r="Z4965" t="str">
            <v/>
          </cell>
          <cell r="AA4965" t="str">
            <v/>
          </cell>
        </row>
        <row r="4966">
          <cell r="G4966" t="str">
            <v>Time out</v>
          </cell>
          <cell r="H4966" t="str">
            <v>Príjem</v>
          </cell>
          <cell r="N4966">
            <v>1</v>
          </cell>
          <cell r="O4966">
            <v>2</v>
          </cell>
          <cell r="P4966">
            <v>3</v>
          </cell>
          <cell r="Q4966">
            <v>4</v>
          </cell>
          <cell r="R4966">
            <v>5</v>
          </cell>
          <cell r="S4966">
            <v>6</v>
          </cell>
          <cell r="T4966">
            <v>7</v>
          </cell>
          <cell r="V4966" t="str">
            <v>setov</v>
          </cell>
        </row>
        <row r="4967">
          <cell r="A4967" t="e">
            <v>#N/A</v>
          </cell>
          <cell r="E4967" t="str">
            <v>Stôl:</v>
          </cell>
          <cell r="F4967" t="e">
            <v>#N/A</v>
          </cell>
          <cell r="I4967" t="e">
            <v>#N/A</v>
          </cell>
          <cell r="V4967" t="str">
            <v/>
          </cell>
        </row>
        <row r="4969">
          <cell r="E4969" t="str">
            <v>Dátum:</v>
          </cell>
          <cell r="F4969">
            <v>43211</v>
          </cell>
        </row>
        <row r="4970">
          <cell r="A4970" t="e">
            <v>#N/A</v>
          </cell>
          <cell r="E4970" t="str">
            <v>Čas:</v>
          </cell>
          <cell r="I4970" t="e">
            <v>#N/A</v>
          </cell>
          <cell r="V4970" t="str">
            <v/>
          </cell>
        </row>
        <row r="4972">
          <cell r="E4972" t="str">
            <v>Kategória :</v>
          </cell>
          <cell r="F4972" t="str">
            <v>MŽ</v>
          </cell>
        </row>
        <row r="4973">
          <cell r="I4973" t="str">
            <v>Rozhodca</v>
          </cell>
          <cell r="P4973" t="str">
            <v>Víťaz</v>
          </cell>
        </row>
        <row r="4974">
          <cell r="E4974" t="str">
            <v>Skupina :</v>
          </cell>
          <cell r="F4974" t="e">
            <v>#N/A</v>
          </cell>
          <cell r="I4974" t="e">
            <v>#N/A</v>
          </cell>
          <cell r="N4974" t="str">
            <v/>
          </cell>
        </row>
        <row r="4976">
          <cell r="E4976" t="str">
            <v>Zápas:</v>
          </cell>
          <cell r="F4976" t="e">
            <v>#N/A</v>
          </cell>
        </row>
        <row r="4977">
          <cell r="H4977" t="str">
            <v>Udelené karty - priestupok</v>
          </cell>
        </row>
        <row r="4979">
          <cell r="I4979" t="e">
            <v>#N/A</v>
          </cell>
          <cell r="P4979" t="e">
            <v>#N/A</v>
          </cell>
        </row>
        <row r="4980">
          <cell r="H4980" t="str">
            <v>Ž</v>
          </cell>
          <cell r="O4980" t="str">
            <v>Ž</v>
          </cell>
        </row>
        <row r="4981">
          <cell r="H4981" t="str">
            <v>ŽČ</v>
          </cell>
          <cell r="O4981" t="str">
            <v>ŽČ</v>
          </cell>
        </row>
        <row r="4982">
          <cell r="H4982" t="str">
            <v>ŽČ</v>
          </cell>
          <cell r="O4982" t="str">
            <v>ŽČ</v>
          </cell>
        </row>
        <row r="4985">
          <cell r="A4985" t="e">
            <v>#N/A</v>
          </cell>
          <cell r="E4985" t="str">
            <v xml:space="preserve">zápas č. </v>
          </cell>
          <cell r="F4985" t="str">
            <v/>
          </cell>
          <cell r="H4985" t="str">
            <v>Servis</v>
          </cell>
          <cell r="V4985" t="str">
            <v>pomer</v>
          </cell>
          <cell r="Z4985" t="str">
            <v/>
          </cell>
          <cell r="AA4985" t="str">
            <v/>
          </cell>
        </row>
        <row r="4986">
          <cell r="G4986" t="str">
            <v>Time out</v>
          </cell>
          <cell r="H4986" t="str">
            <v>Príjem</v>
          </cell>
          <cell r="N4986">
            <v>1</v>
          </cell>
          <cell r="O4986">
            <v>2</v>
          </cell>
          <cell r="P4986">
            <v>3</v>
          </cell>
          <cell r="Q4986">
            <v>4</v>
          </cell>
          <cell r="R4986">
            <v>5</v>
          </cell>
          <cell r="S4986">
            <v>6</v>
          </cell>
          <cell r="T4986">
            <v>7</v>
          </cell>
          <cell r="V4986" t="str">
            <v>setov</v>
          </cell>
        </row>
        <row r="4987">
          <cell r="A4987" t="e">
            <v>#N/A</v>
          </cell>
          <cell r="E4987" t="str">
            <v>Stôl:</v>
          </cell>
          <cell r="F4987" t="e">
            <v>#N/A</v>
          </cell>
          <cell r="I4987" t="e">
            <v>#N/A</v>
          </cell>
          <cell r="V4987" t="str">
            <v/>
          </cell>
        </row>
        <row r="4989">
          <cell r="E4989" t="str">
            <v>Dátum:</v>
          </cell>
          <cell r="F4989">
            <v>43211</v>
          </cell>
        </row>
        <row r="4990">
          <cell r="A4990" t="e">
            <v>#N/A</v>
          </cell>
          <cell r="E4990" t="str">
            <v>Čas:</v>
          </cell>
          <cell r="I4990" t="e">
            <v>#N/A</v>
          </cell>
          <cell r="V4990" t="str">
            <v/>
          </cell>
        </row>
        <row r="4992">
          <cell r="E4992" t="str">
            <v>Kategória :</v>
          </cell>
          <cell r="F4992" t="str">
            <v>MŽ</v>
          </cell>
        </row>
        <row r="4993">
          <cell r="I4993" t="str">
            <v>Rozhodca</v>
          </cell>
          <cell r="P4993" t="str">
            <v>Víťaz</v>
          </cell>
        </row>
        <row r="4994">
          <cell r="E4994" t="str">
            <v>Skupina :</v>
          </cell>
          <cell r="F4994" t="e">
            <v>#N/A</v>
          </cell>
          <cell r="I4994" t="e">
            <v>#N/A</v>
          </cell>
          <cell r="N4994" t="str">
            <v/>
          </cell>
        </row>
        <row r="4996">
          <cell r="E4996" t="str">
            <v>Zápas:</v>
          </cell>
          <cell r="F4996" t="e">
            <v>#N/A</v>
          </cell>
        </row>
        <row r="4997">
          <cell r="H4997" t="str">
            <v>Udelené karty - priestupok</v>
          </cell>
        </row>
        <row r="4999">
          <cell r="I4999" t="e">
            <v>#N/A</v>
          </cell>
          <cell r="P4999" t="e">
            <v>#N/A</v>
          </cell>
        </row>
        <row r="5000">
          <cell r="H5000" t="str">
            <v>Ž</v>
          </cell>
          <cell r="O5000" t="str">
            <v>Ž</v>
          </cell>
        </row>
        <row r="5001">
          <cell r="H5001" t="str">
            <v>ŽČ</v>
          </cell>
          <cell r="O5001" t="str">
            <v>ŽČ</v>
          </cell>
        </row>
        <row r="5002">
          <cell r="H5002" t="str">
            <v>ŽČ</v>
          </cell>
          <cell r="O5002" t="str">
            <v>ŽČ</v>
          </cell>
        </row>
        <row r="5005">
          <cell r="A5005" t="e">
            <v>#N/A</v>
          </cell>
          <cell r="E5005" t="str">
            <v xml:space="preserve">zápas č. </v>
          </cell>
          <cell r="F5005" t="str">
            <v/>
          </cell>
          <cell r="H5005" t="str">
            <v>Servis</v>
          </cell>
          <cell r="V5005" t="str">
            <v>pomer</v>
          </cell>
          <cell r="Z5005" t="str">
            <v/>
          </cell>
          <cell r="AA5005" t="str">
            <v/>
          </cell>
        </row>
        <row r="5006">
          <cell r="G5006" t="str">
            <v>Time out</v>
          </cell>
          <cell r="H5006" t="str">
            <v>Príjem</v>
          </cell>
          <cell r="N5006">
            <v>1</v>
          </cell>
          <cell r="O5006">
            <v>2</v>
          </cell>
          <cell r="P5006">
            <v>3</v>
          </cell>
          <cell r="Q5006">
            <v>4</v>
          </cell>
          <cell r="R5006">
            <v>5</v>
          </cell>
          <cell r="S5006">
            <v>6</v>
          </cell>
          <cell r="T5006">
            <v>7</v>
          </cell>
          <cell r="V5006" t="str">
            <v>setov</v>
          </cell>
        </row>
        <row r="5007">
          <cell r="A5007" t="e">
            <v>#N/A</v>
          </cell>
          <cell r="E5007" t="str">
            <v>Stôl:</v>
          </cell>
          <cell r="F5007" t="e">
            <v>#N/A</v>
          </cell>
          <cell r="I5007" t="e">
            <v>#N/A</v>
          </cell>
          <cell r="V5007" t="str">
            <v/>
          </cell>
        </row>
        <row r="5009">
          <cell r="E5009" t="str">
            <v>Dátum:</v>
          </cell>
          <cell r="F5009">
            <v>43211</v>
          </cell>
        </row>
        <row r="5010">
          <cell r="A5010" t="e">
            <v>#N/A</v>
          </cell>
          <cell r="E5010" t="str">
            <v>Čas:</v>
          </cell>
          <cell r="I5010" t="e">
            <v>#N/A</v>
          </cell>
          <cell r="V5010" t="str">
            <v/>
          </cell>
        </row>
        <row r="5012">
          <cell r="E5012" t="str">
            <v>Kategória :</v>
          </cell>
          <cell r="F5012" t="str">
            <v>MŽ</v>
          </cell>
        </row>
        <row r="5013">
          <cell r="I5013" t="str">
            <v>Rozhodca</v>
          </cell>
          <cell r="P5013" t="str">
            <v>Víťaz</v>
          </cell>
        </row>
        <row r="5014">
          <cell r="E5014" t="str">
            <v>Skupina :</v>
          </cell>
          <cell r="F5014" t="e">
            <v>#N/A</v>
          </cell>
          <cell r="I5014" t="e">
            <v>#N/A</v>
          </cell>
          <cell r="N5014" t="str">
            <v/>
          </cell>
        </row>
        <row r="5016">
          <cell r="E5016" t="str">
            <v>Zápas:</v>
          </cell>
          <cell r="F5016" t="e">
            <v>#N/A</v>
          </cell>
        </row>
        <row r="5017">
          <cell r="H5017" t="str">
            <v>Udelené karty - priestupok</v>
          </cell>
        </row>
        <row r="5019">
          <cell r="I5019" t="e">
            <v>#N/A</v>
          </cell>
          <cell r="P5019" t="e">
            <v>#N/A</v>
          </cell>
        </row>
        <row r="5020">
          <cell r="H5020" t="str">
            <v>Ž</v>
          </cell>
          <cell r="O5020" t="str">
            <v>Ž</v>
          </cell>
        </row>
        <row r="5021">
          <cell r="H5021" t="str">
            <v>ŽČ</v>
          </cell>
          <cell r="O5021" t="str">
            <v>ŽČ</v>
          </cell>
        </row>
        <row r="5022">
          <cell r="H5022" t="str">
            <v>ŽČ</v>
          </cell>
          <cell r="O5022" t="str">
            <v>ŽČ</v>
          </cell>
        </row>
        <row r="5025">
          <cell r="A5025" t="e">
            <v>#N/A</v>
          </cell>
          <cell r="E5025" t="str">
            <v xml:space="preserve">zápas č. </v>
          </cell>
          <cell r="F5025" t="str">
            <v/>
          </cell>
          <cell r="H5025" t="str">
            <v>Servis</v>
          </cell>
          <cell r="V5025" t="str">
            <v>pomer</v>
          </cell>
          <cell r="Z5025" t="str">
            <v/>
          </cell>
          <cell r="AA5025" t="str">
            <v/>
          </cell>
        </row>
        <row r="5026">
          <cell r="G5026" t="str">
            <v>Time out</v>
          </cell>
          <cell r="H5026" t="str">
            <v>Príjem</v>
          </cell>
          <cell r="N5026">
            <v>1</v>
          </cell>
          <cell r="O5026">
            <v>2</v>
          </cell>
          <cell r="P5026">
            <v>3</v>
          </cell>
          <cell r="Q5026">
            <v>4</v>
          </cell>
          <cell r="R5026">
            <v>5</v>
          </cell>
          <cell r="S5026">
            <v>6</v>
          </cell>
          <cell r="T5026">
            <v>7</v>
          </cell>
          <cell r="V5026" t="str">
            <v>setov</v>
          </cell>
        </row>
        <row r="5027">
          <cell r="A5027" t="e">
            <v>#N/A</v>
          </cell>
          <cell r="E5027" t="str">
            <v>Stôl:</v>
          </cell>
          <cell r="F5027" t="e">
            <v>#N/A</v>
          </cell>
          <cell r="I5027" t="e">
            <v>#N/A</v>
          </cell>
          <cell r="V5027" t="str">
            <v/>
          </cell>
        </row>
        <row r="5029">
          <cell r="E5029" t="str">
            <v>Dátum:</v>
          </cell>
          <cell r="F5029">
            <v>43211</v>
          </cell>
        </row>
        <row r="5030">
          <cell r="A5030" t="e">
            <v>#N/A</v>
          </cell>
          <cell r="E5030" t="str">
            <v>Čas:</v>
          </cell>
          <cell r="I5030" t="e">
            <v>#N/A</v>
          </cell>
          <cell r="V5030" t="str">
            <v/>
          </cell>
        </row>
        <row r="5032">
          <cell r="E5032" t="str">
            <v>Kategória :</v>
          </cell>
          <cell r="F5032" t="str">
            <v>MŽ</v>
          </cell>
        </row>
        <row r="5033">
          <cell r="I5033" t="str">
            <v>Rozhodca</v>
          </cell>
          <cell r="P5033" t="str">
            <v>Víťaz</v>
          </cell>
        </row>
        <row r="5034">
          <cell r="E5034" t="str">
            <v>Skupina :</v>
          </cell>
          <cell r="F5034" t="e">
            <v>#N/A</v>
          </cell>
          <cell r="I5034" t="e">
            <v>#N/A</v>
          </cell>
          <cell r="N5034" t="str">
            <v/>
          </cell>
        </row>
        <row r="5036">
          <cell r="E5036" t="str">
            <v>Zápas:</v>
          </cell>
          <cell r="F5036" t="e">
            <v>#N/A</v>
          </cell>
        </row>
        <row r="5037">
          <cell r="H5037" t="str">
            <v>Udelené karty - priestupok</v>
          </cell>
        </row>
        <row r="5039">
          <cell r="I5039" t="e">
            <v>#N/A</v>
          </cell>
          <cell r="P5039" t="e">
            <v>#N/A</v>
          </cell>
        </row>
        <row r="5040">
          <cell r="H5040" t="str">
            <v>Ž</v>
          </cell>
          <cell r="O5040" t="str">
            <v>Ž</v>
          </cell>
        </row>
        <row r="5041">
          <cell r="H5041" t="str">
            <v>ŽČ</v>
          </cell>
          <cell r="O5041" t="str">
            <v>ŽČ</v>
          </cell>
        </row>
        <row r="5042">
          <cell r="H5042" t="str">
            <v>ŽČ</v>
          </cell>
          <cell r="O5042" t="str">
            <v>ŽČ</v>
          </cell>
        </row>
        <row r="5045">
          <cell r="A5045" t="e">
            <v>#N/A</v>
          </cell>
          <cell r="E5045" t="str">
            <v xml:space="preserve">zápas č. </v>
          </cell>
          <cell r="F5045" t="str">
            <v/>
          </cell>
          <cell r="H5045" t="str">
            <v>Servis</v>
          </cell>
          <cell r="V5045" t="str">
            <v>pomer</v>
          </cell>
          <cell r="Z5045" t="str">
            <v/>
          </cell>
          <cell r="AA5045" t="str">
            <v/>
          </cell>
        </row>
        <row r="5046">
          <cell r="G5046" t="str">
            <v>Time out</v>
          </cell>
          <cell r="H5046" t="str">
            <v>Príjem</v>
          </cell>
          <cell r="N5046">
            <v>1</v>
          </cell>
          <cell r="O5046">
            <v>2</v>
          </cell>
          <cell r="P5046">
            <v>3</v>
          </cell>
          <cell r="Q5046">
            <v>4</v>
          </cell>
          <cell r="R5046">
            <v>5</v>
          </cell>
          <cell r="S5046">
            <v>6</v>
          </cell>
          <cell r="T5046">
            <v>7</v>
          </cell>
          <cell r="V5046" t="str">
            <v>setov</v>
          </cell>
        </row>
        <row r="5047">
          <cell r="A5047" t="e">
            <v>#N/A</v>
          </cell>
          <cell r="E5047" t="str">
            <v>Stôl:</v>
          </cell>
          <cell r="F5047" t="e">
            <v>#N/A</v>
          </cell>
          <cell r="I5047" t="e">
            <v>#N/A</v>
          </cell>
          <cell r="V5047" t="str">
            <v/>
          </cell>
        </row>
        <row r="5049">
          <cell r="E5049" t="str">
            <v>Dátum:</v>
          </cell>
          <cell r="F5049">
            <v>43211</v>
          </cell>
        </row>
        <row r="5050">
          <cell r="A5050" t="e">
            <v>#N/A</v>
          </cell>
          <cell r="E5050" t="str">
            <v>Čas:</v>
          </cell>
          <cell r="I5050" t="e">
            <v>#N/A</v>
          </cell>
          <cell r="V5050" t="str">
            <v/>
          </cell>
        </row>
        <row r="5052">
          <cell r="E5052" t="str">
            <v>Kategória :</v>
          </cell>
          <cell r="F5052" t="str">
            <v>MŽ</v>
          </cell>
        </row>
        <row r="5053">
          <cell r="I5053" t="str">
            <v>Rozhodca</v>
          </cell>
          <cell r="P5053" t="str">
            <v>Víťaz</v>
          </cell>
        </row>
        <row r="5054">
          <cell r="E5054" t="str">
            <v>Skupina :</v>
          </cell>
          <cell r="F5054" t="e">
            <v>#N/A</v>
          </cell>
          <cell r="I5054" t="e">
            <v>#N/A</v>
          </cell>
          <cell r="N5054" t="str">
            <v/>
          </cell>
        </row>
        <row r="5056">
          <cell r="E5056" t="str">
            <v>Zápas:</v>
          </cell>
          <cell r="F5056" t="e">
            <v>#N/A</v>
          </cell>
        </row>
        <row r="5057">
          <cell r="H5057" t="str">
            <v>Udelené karty - priestupok</v>
          </cell>
        </row>
        <row r="5059">
          <cell r="I5059" t="e">
            <v>#N/A</v>
          </cell>
          <cell r="P5059" t="e">
            <v>#N/A</v>
          </cell>
        </row>
        <row r="5060">
          <cell r="H5060" t="str">
            <v>Ž</v>
          </cell>
          <cell r="O5060" t="str">
            <v>Ž</v>
          </cell>
        </row>
        <row r="5061">
          <cell r="H5061" t="str">
            <v>ŽČ</v>
          </cell>
          <cell r="O5061" t="str">
            <v>ŽČ</v>
          </cell>
        </row>
        <row r="5062">
          <cell r="H5062" t="str">
            <v>ŽČ</v>
          </cell>
          <cell r="O5062" t="str">
            <v>ŽČ</v>
          </cell>
        </row>
        <row r="5065">
          <cell r="A5065" t="e">
            <v>#N/A</v>
          </cell>
          <cell r="E5065" t="str">
            <v xml:space="preserve">zápas č. </v>
          </cell>
          <cell r="F5065" t="str">
            <v/>
          </cell>
          <cell r="H5065" t="str">
            <v>Servis</v>
          </cell>
          <cell r="V5065" t="str">
            <v>pomer</v>
          </cell>
          <cell r="Z5065" t="str">
            <v/>
          </cell>
          <cell r="AA5065" t="str">
            <v/>
          </cell>
        </row>
        <row r="5066">
          <cell r="G5066" t="str">
            <v>Time out</v>
          </cell>
          <cell r="H5066" t="str">
            <v>Príjem</v>
          </cell>
          <cell r="N5066">
            <v>1</v>
          </cell>
          <cell r="O5066">
            <v>2</v>
          </cell>
          <cell r="P5066">
            <v>3</v>
          </cell>
          <cell r="Q5066">
            <v>4</v>
          </cell>
          <cell r="R5066">
            <v>5</v>
          </cell>
          <cell r="S5066">
            <v>6</v>
          </cell>
          <cell r="T5066">
            <v>7</v>
          </cell>
          <cell r="V5066" t="str">
            <v>setov</v>
          </cell>
        </row>
        <row r="5067">
          <cell r="A5067" t="e">
            <v>#N/A</v>
          </cell>
          <cell r="E5067" t="str">
            <v>Stôl:</v>
          </cell>
          <cell r="F5067" t="e">
            <v>#N/A</v>
          </cell>
          <cell r="I5067" t="e">
            <v>#N/A</v>
          </cell>
          <cell r="V5067" t="str">
            <v/>
          </cell>
        </row>
        <row r="5069">
          <cell r="E5069" t="str">
            <v>Dátum:</v>
          </cell>
          <cell r="F5069">
            <v>43211</v>
          </cell>
        </row>
        <row r="5070">
          <cell r="A5070" t="e">
            <v>#N/A</v>
          </cell>
          <cell r="E5070" t="str">
            <v>Čas:</v>
          </cell>
          <cell r="I5070" t="e">
            <v>#N/A</v>
          </cell>
          <cell r="V5070" t="str">
            <v/>
          </cell>
        </row>
        <row r="5072">
          <cell r="E5072" t="str">
            <v>Kategória :</v>
          </cell>
          <cell r="F5072" t="str">
            <v>MŽ</v>
          </cell>
        </row>
        <row r="5073">
          <cell r="I5073" t="str">
            <v>Rozhodca</v>
          </cell>
          <cell r="P5073" t="str">
            <v>Víťaz</v>
          </cell>
        </row>
        <row r="5074">
          <cell r="E5074" t="str">
            <v>Skupina :</v>
          </cell>
          <cell r="F5074" t="e">
            <v>#N/A</v>
          </cell>
          <cell r="I5074" t="e">
            <v>#N/A</v>
          </cell>
          <cell r="N5074" t="str">
            <v/>
          </cell>
        </row>
        <row r="5076">
          <cell r="E5076" t="str">
            <v>Zápas:</v>
          </cell>
          <cell r="F5076" t="e">
            <v>#N/A</v>
          </cell>
        </row>
        <row r="5077">
          <cell r="H5077" t="str">
            <v>Udelené karty - priestupok</v>
          </cell>
        </row>
        <row r="5079">
          <cell r="I5079" t="e">
            <v>#N/A</v>
          </cell>
          <cell r="P5079" t="e">
            <v>#N/A</v>
          </cell>
        </row>
        <row r="5080">
          <cell r="H5080" t="str">
            <v>Ž</v>
          </cell>
          <cell r="O5080" t="str">
            <v>Ž</v>
          </cell>
        </row>
        <row r="5081">
          <cell r="H5081" t="str">
            <v>ŽČ</v>
          </cell>
          <cell r="O5081" t="str">
            <v>ŽČ</v>
          </cell>
        </row>
        <row r="5082">
          <cell r="H5082" t="str">
            <v>ŽČ</v>
          </cell>
          <cell r="O5082" t="str">
            <v>ŽČ</v>
          </cell>
        </row>
        <row r="5085">
          <cell r="A5085" t="e">
            <v>#N/A</v>
          </cell>
          <cell r="E5085" t="str">
            <v xml:space="preserve">zápas č. </v>
          </cell>
          <cell r="F5085" t="str">
            <v/>
          </cell>
          <cell r="H5085" t="str">
            <v>Servis</v>
          </cell>
          <cell r="V5085" t="str">
            <v>pomer</v>
          </cell>
          <cell r="Z5085" t="str">
            <v/>
          </cell>
          <cell r="AA5085" t="str">
            <v/>
          </cell>
        </row>
        <row r="5086">
          <cell r="G5086" t="str">
            <v>Time out</v>
          </cell>
          <cell r="H5086" t="str">
            <v>Príjem</v>
          </cell>
          <cell r="N5086">
            <v>1</v>
          </cell>
          <cell r="O5086">
            <v>2</v>
          </cell>
          <cell r="P5086">
            <v>3</v>
          </cell>
          <cell r="Q5086">
            <v>4</v>
          </cell>
          <cell r="R5086">
            <v>5</v>
          </cell>
          <cell r="S5086">
            <v>6</v>
          </cell>
          <cell r="T5086">
            <v>7</v>
          </cell>
          <cell r="V5086" t="str">
            <v>setov</v>
          </cell>
        </row>
        <row r="5087">
          <cell r="A5087" t="e">
            <v>#N/A</v>
          </cell>
          <cell r="E5087" t="str">
            <v>Stôl:</v>
          </cell>
          <cell r="F5087" t="e">
            <v>#N/A</v>
          </cell>
          <cell r="I5087" t="e">
            <v>#N/A</v>
          </cell>
          <cell r="V5087" t="str">
            <v/>
          </cell>
        </row>
        <row r="5089">
          <cell r="E5089" t="str">
            <v>Dátum:</v>
          </cell>
          <cell r="F5089">
            <v>43211</v>
          </cell>
        </row>
        <row r="5090">
          <cell r="A5090" t="e">
            <v>#N/A</v>
          </cell>
          <cell r="E5090" t="str">
            <v>Čas:</v>
          </cell>
          <cell r="I5090" t="e">
            <v>#N/A</v>
          </cell>
          <cell r="V5090" t="str">
            <v/>
          </cell>
        </row>
        <row r="5092">
          <cell r="E5092" t="str">
            <v>Kategória :</v>
          </cell>
          <cell r="F5092" t="str">
            <v>MŽ</v>
          </cell>
        </row>
        <row r="5093">
          <cell r="I5093" t="str">
            <v>Rozhodca</v>
          </cell>
          <cell r="P5093" t="str">
            <v>Víťaz</v>
          </cell>
        </row>
        <row r="5094">
          <cell r="E5094" t="str">
            <v>Skupina :</v>
          </cell>
          <cell r="F5094" t="e">
            <v>#N/A</v>
          </cell>
          <cell r="I5094" t="e">
            <v>#N/A</v>
          </cell>
          <cell r="N5094" t="str">
            <v/>
          </cell>
        </row>
        <row r="5096">
          <cell r="E5096" t="str">
            <v>Zápas:</v>
          </cell>
          <cell r="F5096" t="e">
            <v>#N/A</v>
          </cell>
        </row>
        <row r="5097">
          <cell r="H5097" t="str">
            <v>Udelené karty - priestupok</v>
          </cell>
        </row>
        <row r="5099">
          <cell r="I5099" t="e">
            <v>#N/A</v>
          </cell>
          <cell r="P5099" t="e">
            <v>#N/A</v>
          </cell>
        </row>
        <row r="5100">
          <cell r="H5100" t="str">
            <v>Ž</v>
          </cell>
          <cell r="O5100" t="str">
            <v>Ž</v>
          </cell>
        </row>
        <row r="5101">
          <cell r="H5101" t="str">
            <v>ŽČ</v>
          </cell>
          <cell r="O5101" t="str">
            <v>ŽČ</v>
          </cell>
        </row>
        <row r="5102">
          <cell r="H5102" t="str">
            <v>ŽČ</v>
          </cell>
          <cell r="O5102" t="str">
            <v>ŽČ</v>
          </cell>
        </row>
        <row r="5105">
          <cell r="A5105" t="e">
            <v>#N/A</v>
          </cell>
          <cell r="E5105" t="str">
            <v xml:space="preserve">zápas č. </v>
          </cell>
          <cell r="F5105" t="str">
            <v/>
          </cell>
          <cell r="H5105" t="str">
            <v>Servis</v>
          </cell>
          <cell r="V5105" t="str">
            <v>pomer</v>
          </cell>
          <cell r="Z5105" t="str">
            <v/>
          </cell>
          <cell r="AA5105" t="str">
            <v/>
          </cell>
        </row>
        <row r="5106">
          <cell r="G5106" t="str">
            <v>Time out</v>
          </cell>
          <cell r="H5106" t="str">
            <v>Príjem</v>
          </cell>
          <cell r="N5106">
            <v>1</v>
          </cell>
          <cell r="O5106">
            <v>2</v>
          </cell>
          <cell r="P5106">
            <v>3</v>
          </cell>
          <cell r="Q5106">
            <v>4</v>
          </cell>
          <cell r="R5106">
            <v>5</v>
          </cell>
          <cell r="S5106">
            <v>6</v>
          </cell>
          <cell r="T5106">
            <v>7</v>
          </cell>
          <cell r="V5106" t="str">
            <v>setov</v>
          </cell>
        </row>
        <row r="5107">
          <cell r="A5107" t="e">
            <v>#N/A</v>
          </cell>
          <cell r="E5107" t="str">
            <v>Stôl:</v>
          </cell>
          <cell r="F5107" t="e">
            <v>#N/A</v>
          </cell>
          <cell r="I5107" t="e">
            <v>#N/A</v>
          </cell>
          <cell r="V5107" t="str">
            <v/>
          </cell>
        </row>
        <row r="5109">
          <cell r="E5109" t="str">
            <v>Dátum:</v>
          </cell>
          <cell r="F5109">
            <v>43211</v>
          </cell>
        </row>
        <row r="5110">
          <cell r="A5110" t="e">
            <v>#N/A</v>
          </cell>
          <cell r="E5110" t="str">
            <v>Čas:</v>
          </cell>
          <cell r="I5110" t="e">
            <v>#N/A</v>
          </cell>
          <cell r="V5110" t="str">
            <v/>
          </cell>
        </row>
        <row r="5112">
          <cell r="E5112" t="str">
            <v>Kategória :</v>
          </cell>
          <cell r="F5112" t="str">
            <v>MŽ</v>
          </cell>
        </row>
        <row r="5113">
          <cell r="I5113" t="str">
            <v>Rozhodca</v>
          </cell>
          <cell r="P5113" t="str">
            <v>Víťaz</v>
          </cell>
        </row>
        <row r="5114">
          <cell r="E5114" t="str">
            <v>Skupina :</v>
          </cell>
          <cell r="F5114" t="e">
            <v>#N/A</v>
          </cell>
          <cell r="I5114" t="e">
            <v>#N/A</v>
          </cell>
          <cell r="N5114" t="str">
            <v/>
          </cell>
        </row>
        <row r="5116">
          <cell r="E5116" t="str">
            <v>Zápas:</v>
          </cell>
          <cell r="F5116" t="e">
            <v>#N/A</v>
          </cell>
        </row>
        <row r="5117">
          <cell r="H5117" t="str">
            <v>Udelené karty - priestupok</v>
          </cell>
        </row>
        <row r="5119">
          <cell r="I5119" t="e">
            <v>#N/A</v>
          </cell>
          <cell r="P5119" t="e">
            <v>#N/A</v>
          </cell>
        </row>
        <row r="5120">
          <cell r="H5120" t="str">
            <v>Ž</v>
          </cell>
          <cell r="O5120" t="str">
            <v>Ž</v>
          </cell>
        </row>
        <row r="5121">
          <cell r="H5121" t="str">
            <v>ŽČ</v>
          </cell>
          <cell r="O5121" t="str">
            <v>ŽČ</v>
          </cell>
        </row>
        <row r="5122">
          <cell r="H5122" t="str">
            <v>ŽČ</v>
          </cell>
          <cell r="O5122" t="str">
            <v>ŽČ</v>
          </cell>
        </row>
        <row r="5125">
          <cell r="A5125" t="e">
            <v>#N/A</v>
          </cell>
          <cell r="E5125" t="str">
            <v xml:space="preserve">zápas č. </v>
          </cell>
          <cell r="F5125" t="str">
            <v/>
          </cell>
          <cell r="H5125" t="str">
            <v>Servis</v>
          </cell>
          <cell r="V5125" t="str">
            <v>pomer</v>
          </cell>
          <cell r="Z5125" t="str">
            <v/>
          </cell>
          <cell r="AA5125" t="str">
            <v/>
          </cell>
        </row>
        <row r="5126">
          <cell r="G5126" t="str">
            <v>Time out</v>
          </cell>
          <cell r="H5126" t="str">
            <v>Príjem</v>
          </cell>
          <cell r="N5126">
            <v>1</v>
          </cell>
          <cell r="O5126">
            <v>2</v>
          </cell>
          <cell r="P5126">
            <v>3</v>
          </cell>
          <cell r="Q5126">
            <v>4</v>
          </cell>
          <cell r="R5126">
            <v>5</v>
          </cell>
          <cell r="S5126">
            <v>6</v>
          </cell>
          <cell r="T5126">
            <v>7</v>
          </cell>
          <cell r="V5126" t="str">
            <v>setov</v>
          </cell>
        </row>
        <row r="5127">
          <cell r="A5127" t="e">
            <v>#N/A</v>
          </cell>
          <cell r="E5127" t="str">
            <v>Stôl:</v>
          </cell>
          <cell r="F5127" t="e">
            <v>#N/A</v>
          </cell>
          <cell r="I5127" t="e">
            <v>#N/A</v>
          </cell>
          <cell r="V5127" t="str">
            <v/>
          </cell>
        </row>
        <row r="5129">
          <cell r="E5129" t="str">
            <v>Dátum:</v>
          </cell>
          <cell r="F5129">
            <v>43211</v>
          </cell>
        </row>
        <row r="5130">
          <cell r="A5130" t="e">
            <v>#N/A</v>
          </cell>
          <cell r="E5130" t="str">
            <v>Čas:</v>
          </cell>
          <cell r="I5130" t="e">
            <v>#N/A</v>
          </cell>
          <cell r="V5130" t="str">
            <v/>
          </cell>
        </row>
        <row r="5132">
          <cell r="E5132" t="str">
            <v>Kategória :</v>
          </cell>
          <cell r="F5132" t="str">
            <v>MŽ</v>
          </cell>
        </row>
        <row r="5133">
          <cell r="I5133" t="str">
            <v>Rozhodca</v>
          </cell>
          <cell r="P5133" t="str">
            <v>Víťaz</v>
          </cell>
        </row>
        <row r="5134">
          <cell r="E5134" t="str">
            <v>Skupina :</v>
          </cell>
          <cell r="F5134" t="e">
            <v>#N/A</v>
          </cell>
          <cell r="I5134" t="e">
            <v>#N/A</v>
          </cell>
          <cell r="N5134" t="str">
            <v/>
          </cell>
        </row>
        <row r="5136">
          <cell r="E5136" t="str">
            <v>Zápas:</v>
          </cell>
          <cell r="F5136" t="e">
            <v>#N/A</v>
          </cell>
        </row>
        <row r="5137">
          <cell r="H5137" t="str">
            <v>Udelené karty - priestupok</v>
          </cell>
        </row>
        <row r="5139">
          <cell r="I5139" t="e">
            <v>#N/A</v>
          </cell>
          <cell r="P5139" t="e">
            <v>#N/A</v>
          </cell>
        </row>
        <row r="5140">
          <cell r="H5140" t="str">
            <v>Ž</v>
          </cell>
          <cell r="O5140" t="str">
            <v>Ž</v>
          </cell>
        </row>
        <row r="5141">
          <cell r="H5141" t="str">
            <v>ŽČ</v>
          </cell>
          <cell r="O5141" t="str">
            <v>ŽČ</v>
          </cell>
        </row>
        <row r="5142">
          <cell r="H5142" t="str">
            <v>ŽČ</v>
          </cell>
          <cell r="O5142" t="str">
            <v>ŽČ</v>
          </cell>
        </row>
        <row r="5145">
          <cell r="A5145" t="e">
            <v>#N/A</v>
          </cell>
          <cell r="E5145" t="str">
            <v xml:space="preserve">zápas č. </v>
          </cell>
          <cell r="F5145" t="str">
            <v/>
          </cell>
          <cell r="H5145" t="str">
            <v>Servis</v>
          </cell>
          <cell r="V5145" t="str">
            <v>pomer</v>
          </cell>
          <cell r="Z5145" t="str">
            <v/>
          </cell>
          <cell r="AA5145" t="str">
            <v/>
          </cell>
        </row>
        <row r="5146">
          <cell r="G5146" t="str">
            <v>Time out</v>
          </cell>
          <cell r="H5146" t="str">
            <v>Príjem</v>
          </cell>
          <cell r="N5146">
            <v>1</v>
          </cell>
          <cell r="O5146">
            <v>2</v>
          </cell>
          <cell r="P5146">
            <v>3</v>
          </cell>
          <cell r="Q5146">
            <v>4</v>
          </cell>
          <cell r="R5146">
            <v>5</v>
          </cell>
          <cell r="S5146">
            <v>6</v>
          </cell>
          <cell r="T5146">
            <v>7</v>
          </cell>
          <cell r="V5146" t="str">
            <v>setov</v>
          </cell>
        </row>
        <row r="5147">
          <cell r="A5147" t="e">
            <v>#N/A</v>
          </cell>
          <cell r="E5147" t="str">
            <v>Stôl:</v>
          </cell>
          <cell r="F5147" t="e">
            <v>#N/A</v>
          </cell>
          <cell r="I5147" t="e">
            <v>#N/A</v>
          </cell>
          <cell r="V5147" t="str">
            <v/>
          </cell>
        </row>
        <row r="5149">
          <cell r="E5149" t="str">
            <v>Dátum:</v>
          </cell>
          <cell r="F5149">
            <v>43211</v>
          </cell>
        </row>
        <row r="5150">
          <cell r="A5150" t="e">
            <v>#N/A</v>
          </cell>
          <cell r="E5150" t="str">
            <v>Čas:</v>
          </cell>
          <cell r="I5150" t="e">
            <v>#N/A</v>
          </cell>
          <cell r="V5150" t="str">
            <v/>
          </cell>
        </row>
        <row r="5152">
          <cell r="E5152" t="str">
            <v>Kategória :</v>
          </cell>
          <cell r="F5152" t="str">
            <v>MŽ</v>
          </cell>
        </row>
        <row r="5153">
          <cell r="I5153" t="str">
            <v>Rozhodca</v>
          </cell>
          <cell r="P5153" t="str">
            <v>Víťaz</v>
          </cell>
        </row>
        <row r="5154">
          <cell r="E5154" t="str">
            <v>Skupina :</v>
          </cell>
          <cell r="F5154" t="e">
            <v>#N/A</v>
          </cell>
          <cell r="I5154" t="e">
            <v>#N/A</v>
          </cell>
          <cell r="N5154" t="str">
            <v/>
          </cell>
        </row>
        <row r="5156">
          <cell r="E5156" t="str">
            <v>Zápas:</v>
          </cell>
          <cell r="F5156" t="e">
            <v>#N/A</v>
          </cell>
        </row>
        <row r="5157">
          <cell r="H5157" t="str">
            <v>Udelené karty - priestupok</v>
          </cell>
        </row>
        <row r="5159">
          <cell r="I5159" t="e">
            <v>#N/A</v>
          </cell>
          <cell r="P5159" t="e">
            <v>#N/A</v>
          </cell>
        </row>
        <row r="5160">
          <cell r="H5160" t="str">
            <v>Ž</v>
          </cell>
          <cell r="O5160" t="str">
            <v>Ž</v>
          </cell>
        </row>
        <row r="5161">
          <cell r="H5161" t="str">
            <v>ŽČ</v>
          </cell>
          <cell r="O5161" t="str">
            <v>ŽČ</v>
          </cell>
        </row>
        <row r="5162">
          <cell r="H5162" t="str">
            <v>ŽČ</v>
          </cell>
          <cell r="O5162" t="str">
            <v>ŽČ</v>
          </cell>
        </row>
        <row r="5165">
          <cell r="A5165" t="e">
            <v>#N/A</v>
          </cell>
          <cell r="E5165" t="str">
            <v xml:space="preserve">zápas č. </v>
          </cell>
          <cell r="F5165" t="str">
            <v/>
          </cell>
          <cell r="H5165" t="str">
            <v>Servis</v>
          </cell>
          <cell r="V5165" t="str">
            <v>pomer</v>
          </cell>
          <cell r="Z5165" t="str">
            <v/>
          </cell>
          <cell r="AA5165" t="str">
            <v/>
          </cell>
        </row>
        <row r="5166">
          <cell r="G5166" t="str">
            <v>Time out</v>
          </cell>
          <cell r="H5166" t="str">
            <v>Príjem</v>
          </cell>
          <cell r="N5166">
            <v>1</v>
          </cell>
          <cell r="O5166">
            <v>2</v>
          </cell>
          <cell r="P5166">
            <v>3</v>
          </cell>
          <cell r="Q5166">
            <v>4</v>
          </cell>
          <cell r="R5166">
            <v>5</v>
          </cell>
          <cell r="S5166">
            <v>6</v>
          </cell>
          <cell r="T5166">
            <v>7</v>
          </cell>
          <cell r="V5166" t="str">
            <v>setov</v>
          </cell>
        </row>
        <row r="5167">
          <cell r="A5167" t="e">
            <v>#N/A</v>
          </cell>
          <cell r="E5167" t="str">
            <v>Stôl:</v>
          </cell>
          <cell r="F5167" t="e">
            <v>#N/A</v>
          </cell>
          <cell r="I5167" t="e">
            <v>#N/A</v>
          </cell>
          <cell r="V5167" t="str">
            <v/>
          </cell>
        </row>
        <row r="5169">
          <cell r="E5169" t="str">
            <v>Dátum:</v>
          </cell>
          <cell r="F5169">
            <v>43211</v>
          </cell>
        </row>
        <row r="5170">
          <cell r="A5170" t="e">
            <v>#N/A</v>
          </cell>
          <cell r="E5170" t="str">
            <v>Čas:</v>
          </cell>
          <cell r="I5170" t="e">
            <v>#N/A</v>
          </cell>
          <cell r="V5170" t="str">
            <v/>
          </cell>
        </row>
        <row r="5172">
          <cell r="E5172" t="str">
            <v>Kategória :</v>
          </cell>
          <cell r="F5172" t="str">
            <v>MŽ</v>
          </cell>
        </row>
        <row r="5173">
          <cell r="I5173" t="str">
            <v>Rozhodca</v>
          </cell>
          <cell r="P5173" t="str">
            <v>Víťaz</v>
          </cell>
        </row>
        <row r="5174">
          <cell r="E5174" t="str">
            <v>Skupina :</v>
          </cell>
          <cell r="F5174" t="e">
            <v>#N/A</v>
          </cell>
          <cell r="I5174" t="e">
            <v>#N/A</v>
          </cell>
          <cell r="N5174" t="str">
            <v/>
          </cell>
        </row>
        <row r="5176">
          <cell r="E5176" t="str">
            <v>Zápas:</v>
          </cell>
          <cell r="F5176" t="e">
            <v>#N/A</v>
          </cell>
        </row>
        <row r="5177">
          <cell r="H5177" t="str">
            <v>Udelené karty - priestupok</v>
          </cell>
        </row>
        <row r="5179">
          <cell r="I5179" t="e">
            <v>#N/A</v>
          </cell>
          <cell r="P5179" t="e">
            <v>#N/A</v>
          </cell>
        </row>
        <row r="5180">
          <cell r="H5180" t="str">
            <v>Ž</v>
          </cell>
          <cell r="O5180" t="str">
            <v>Ž</v>
          </cell>
        </row>
        <row r="5181">
          <cell r="H5181" t="str">
            <v>ŽČ</v>
          </cell>
          <cell r="O5181" t="str">
            <v>ŽČ</v>
          </cell>
        </row>
        <row r="5182">
          <cell r="H5182" t="str">
            <v>ŽČ</v>
          </cell>
          <cell r="O5182" t="str">
            <v>ŽČ</v>
          </cell>
        </row>
        <row r="5185">
          <cell r="A5185" t="e">
            <v>#N/A</v>
          </cell>
          <cell r="E5185" t="str">
            <v xml:space="preserve">zápas č. </v>
          </cell>
          <cell r="F5185" t="str">
            <v/>
          </cell>
          <cell r="H5185" t="str">
            <v>Servis</v>
          </cell>
          <cell r="V5185" t="str">
            <v>pomer</v>
          </cell>
          <cell r="Z5185" t="str">
            <v/>
          </cell>
          <cell r="AA5185" t="str">
            <v/>
          </cell>
        </row>
        <row r="5186">
          <cell r="G5186" t="str">
            <v>Time out</v>
          </cell>
          <cell r="H5186" t="str">
            <v>Príjem</v>
          </cell>
          <cell r="N5186">
            <v>1</v>
          </cell>
          <cell r="O5186">
            <v>2</v>
          </cell>
          <cell r="P5186">
            <v>3</v>
          </cell>
          <cell r="Q5186">
            <v>4</v>
          </cell>
          <cell r="R5186">
            <v>5</v>
          </cell>
          <cell r="S5186">
            <v>6</v>
          </cell>
          <cell r="T5186">
            <v>7</v>
          </cell>
          <cell r="V5186" t="str">
            <v>setov</v>
          </cell>
        </row>
        <row r="5187">
          <cell r="A5187" t="e">
            <v>#N/A</v>
          </cell>
          <cell r="E5187" t="str">
            <v>Stôl:</v>
          </cell>
          <cell r="F5187" t="e">
            <v>#N/A</v>
          </cell>
          <cell r="I5187" t="e">
            <v>#N/A</v>
          </cell>
          <cell r="V5187" t="str">
            <v/>
          </cell>
        </row>
        <row r="5189">
          <cell r="E5189" t="str">
            <v>Dátum:</v>
          </cell>
          <cell r="F5189">
            <v>43211</v>
          </cell>
        </row>
        <row r="5190">
          <cell r="A5190" t="e">
            <v>#N/A</v>
          </cell>
          <cell r="E5190" t="str">
            <v>Čas:</v>
          </cell>
          <cell r="I5190" t="e">
            <v>#N/A</v>
          </cell>
          <cell r="V5190" t="str">
            <v/>
          </cell>
        </row>
        <row r="5192">
          <cell r="E5192" t="str">
            <v>Kategória :</v>
          </cell>
          <cell r="F5192" t="str">
            <v>MŽ</v>
          </cell>
        </row>
        <row r="5193">
          <cell r="I5193" t="str">
            <v>Rozhodca</v>
          </cell>
          <cell r="P5193" t="str">
            <v>Víťaz</v>
          </cell>
        </row>
        <row r="5194">
          <cell r="E5194" t="str">
            <v>Skupina :</v>
          </cell>
          <cell r="F5194" t="e">
            <v>#N/A</v>
          </cell>
          <cell r="I5194" t="e">
            <v>#N/A</v>
          </cell>
          <cell r="N5194" t="str">
            <v/>
          </cell>
        </row>
        <row r="5196">
          <cell r="E5196" t="str">
            <v>Zápas:</v>
          </cell>
          <cell r="F5196" t="e">
            <v>#N/A</v>
          </cell>
        </row>
        <row r="5197">
          <cell r="H5197" t="str">
            <v>Udelené karty - priestupok</v>
          </cell>
        </row>
        <row r="5199">
          <cell r="I5199" t="e">
            <v>#N/A</v>
          </cell>
          <cell r="P5199" t="e">
            <v>#N/A</v>
          </cell>
        </row>
        <row r="5200">
          <cell r="H5200" t="str">
            <v>Ž</v>
          </cell>
          <cell r="O5200" t="str">
            <v>Ž</v>
          </cell>
        </row>
        <row r="5201">
          <cell r="H5201" t="str">
            <v>ŽČ</v>
          </cell>
          <cell r="O5201" t="str">
            <v>ŽČ</v>
          </cell>
        </row>
        <row r="5202">
          <cell r="H5202" t="str">
            <v>ŽČ</v>
          </cell>
          <cell r="O5202" t="str">
            <v>ŽČ</v>
          </cell>
        </row>
        <row r="5205">
          <cell r="A5205" t="e">
            <v>#N/A</v>
          </cell>
          <cell r="E5205" t="str">
            <v xml:space="preserve">zápas č. </v>
          </cell>
          <cell r="F5205" t="str">
            <v/>
          </cell>
          <cell r="H5205" t="str">
            <v>Servis</v>
          </cell>
          <cell r="V5205" t="str">
            <v>pomer</v>
          </cell>
          <cell r="Z5205" t="str">
            <v/>
          </cell>
          <cell r="AA5205" t="str">
            <v/>
          </cell>
        </row>
        <row r="5206">
          <cell r="G5206" t="str">
            <v>Time out</v>
          </cell>
          <cell r="H5206" t="str">
            <v>Príjem</v>
          </cell>
          <cell r="N5206">
            <v>1</v>
          </cell>
          <cell r="O5206">
            <v>2</v>
          </cell>
          <cell r="P5206">
            <v>3</v>
          </cell>
          <cell r="Q5206">
            <v>4</v>
          </cell>
          <cell r="R5206">
            <v>5</v>
          </cell>
          <cell r="S5206">
            <v>6</v>
          </cell>
          <cell r="T5206">
            <v>7</v>
          </cell>
          <cell r="V5206" t="str">
            <v>setov</v>
          </cell>
        </row>
        <row r="5207">
          <cell r="A5207" t="e">
            <v>#N/A</v>
          </cell>
          <cell r="E5207" t="str">
            <v>Stôl:</v>
          </cell>
          <cell r="F5207" t="e">
            <v>#N/A</v>
          </cell>
          <cell r="I5207" t="e">
            <v>#N/A</v>
          </cell>
          <cell r="V5207" t="str">
            <v/>
          </cell>
        </row>
        <row r="5209">
          <cell r="E5209" t="str">
            <v>Dátum:</v>
          </cell>
          <cell r="F5209">
            <v>43211</v>
          </cell>
        </row>
        <row r="5210">
          <cell r="A5210" t="e">
            <v>#N/A</v>
          </cell>
          <cell r="E5210" t="str">
            <v>Čas:</v>
          </cell>
          <cell r="I5210" t="e">
            <v>#N/A</v>
          </cell>
          <cell r="V5210" t="str">
            <v/>
          </cell>
        </row>
        <row r="5212">
          <cell r="E5212" t="str">
            <v>Kategória :</v>
          </cell>
          <cell r="F5212" t="str">
            <v>MŽ</v>
          </cell>
        </row>
        <row r="5213">
          <cell r="I5213" t="str">
            <v>Rozhodca</v>
          </cell>
          <cell r="P5213" t="str">
            <v>Víťaz</v>
          </cell>
        </row>
        <row r="5214">
          <cell r="E5214" t="str">
            <v>Skupina :</v>
          </cell>
          <cell r="F5214" t="e">
            <v>#N/A</v>
          </cell>
          <cell r="I5214" t="e">
            <v>#N/A</v>
          </cell>
          <cell r="N5214" t="str">
            <v/>
          </cell>
        </row>
        <row r="5216">
          <cell r="E5216" t="str">
            <v>Zápas:</v>
          </cell>
          <cell r="F5216" t="e">
            <v>#N/A</v>
          </cell>
        </row>
        <row r="5217">
          <cell r="H5217" t="str">
            <v>Udelené karty - priestupok</v>
          </cell>
        </row>
        <row r="5219">
          <cell r="I5219" t="e">
            <v>#N/A</v>
          </cell>
          <cell r="P5219" t="e">
            <v>#N/A</v>
          </cell>
        </row>
        <row r="5220">
          <cell r="H5220" t="str">
            <v>Ž</v>
          </cell>
          <cell r="O5220" t="str">
            <v>Ž</v>
          </cell>
        </row>
        <row r="5221">
          <cell r="H5221" t="str">
            <v>ŽČ</v>
          </cell>
          <cell r="O5221" t="str">
            <v>ŽČ</v>
          </cell>
        </row>
        <row r="5222">
          <cell r="H5222" t="str">
            <v>ŽČ</v>
          </cell>
          <cell r="O5222" t="str">
            <v>ŽČ</v>
          </cell>
        </row>
        <row r="5225">
          <cell r="A5225" t="e">
            <v>#N/A</v>
          </cell>
          <cell r="E5225" t="str">
            <v xml:space="preserve">zápas č. </v>
          </cell>
          <cell r="F5225" t="str">
            <v/>
          </cell>
          <cell r="H5225" t="str">
            <v>Servis</v>
          </cell>
          <cell r="V5225" t="str">
            <v>pomer</v>
          </cell>
          <cell r="Z5225" t="str">
            <v/>
          </cell>
          <cell r="AA5225" t="str">
            <v/>
          </cell>
        </row>
        <row r="5226">
          <cell r="G5226" t="str">
            <v>Time out</v>
          </cell>
          <cell r="H5226" t="str">
            <v>Príjem</v>
          </cell>
          <cell r="N5226">
            <v>1</v>
          </cell>
          <cell r="O5226">
            <v>2</v>
          </cell>
          <cell r="P5226">
            <v>3</v>
          </cell>
          <cell r="Q5226">
            <v>4</v>
          </cell>
          <cell r="R5226">
            <v>5</v>
          </cell>
          <cell r="S5226">
            <v>6</v>
          </cell>
          <cell r="T5226">
            <v>7</v>
          </cell>
          <cell r="V5226" t="str">
            <v>setov</v>
          </cell>
        </row>
        <row r="5227">
          <cell r="A5227" t="e">
            <v>#N/A</v>
          </cell>
          <cell r="E5227" t="str">
            <v>Stôl:</v>
          </cell>
          <cell r="F5227" t="e">
            <v>#N/A</v>
          </cell>
          <cell r="I5227" t="e">
            <v>#N/A</v>
          </cell>
          <cell r="V5227" t="str">
            <v/>
          </cell>
        </row>
        <row r="5229">
          <cell r="E5229" t="str">
            <v>Dátum:</v>
          </cell>
          <cell r="F5229">
            <v>43211</v>
          </cell>
        </row>
        <row r="5230">
          <cell r="A5230" t="e">
            <v>#N/A</v>
          </cell>
          <cell r="E5230" t="str">
            <v>Čas:</v>
          </cell>
          <cell r="I5230" t="e">
            <v>#N/A</v>
          </cell>
          <cell r="V5230" t="str">
            <v/>
          </cell>
        </row>
        <row r="5232">
          <cell r="E5232" t="str">
            <v>Kategória :</v>
          </cell>
          <cell r="F5232" t="str">
            <v>MŽ</v>
          </cell>
        </row>
        <row r="5233">
          <cell r="I5233" t="str">
            <v>Rozhodca</v>
          </cell>
          <cell r="P5233" t="str">
            <v>Víťaz</v>
          </cell>
        </row>
        <row r="5234">
          <cell r="E5234" t="str">
            <v>Skupina :</v>
          </cell>
          <cell r="F5234" t="e">
            <v>#N/A</v>
          </cell>
          <cell r="I5234" t="e">
            <v>#N/A</v>
          </cell>
          <cell r="N5234" t="str">
            <v/>
          </cell>
        </row>
        <row r="5236">
          <cell r="E5236" t="str">
            <v>Zápas:</v>
          </cell>
          <cell r="F5236" t="e">
            <v>#N/A</v>
          </cell>
        </row>
        <row r="5237">
          <cell r="H5237" t="str">
            <v>Udelené karty - priestupok</v>
          </cell>
        </row>
        <row r="5239">
          <cell r="I5239" t="e">
            <v>#N/A</v>
          </cell>
          <cell r="P5239" t="e">
            <v>#N/A</v>
          </cell>
        </row>
        <row r="5240">
          <cell r="H5240" t="str">
            <v>Ž</v>
          </cell>
          <cell r="O5240" t="str">
            <v>Ž</v>
          </cell>
        </row>
        <row r="5241">
          <cell r="H5241" t="str">
            <v>ŽČ</v>
          </cell>
          <cell r="O5241" t="str">
            <v>ŽČ</v>
          </cell>
        </row>
        <row r="5242">
          <cell r="H5242" t="str">
            <v>ŽČ</v>
          </cell>
          <cell r="O5242" t="str">
            <v>ŽČ</v>
          </cell>
        </row>
        <row r="5245">
          <cell r="A5245" t="e">
            <v>#N/A</v>
          </cell>
          <cell r="E5245" t="str">
            <v xml:space="preserve">zápas č. </v>
          </cell>
          <cell r="F5245" t="str">
            <v/>
          </cell>
          <cell r="H5245" t="str">
            <v>Servis</v>
          </cell>
          <cell r="V5245" t="str">
            <v>pomer</v>
          </cell>
          <cell r="Z5245" t="str">
            <v/>
          </cell>
          <cell r="AA5245" t="str">
            <v/>
          </cell>
        </row>
        <row r="5246">
          <cell r="G5246" t="str">
            <v>Time out</v>
          </cell>
          <cell r="H5246" t="str">
            <v>Príjem</v>
          </cell>
          <cell r="N5246">
            <v>1</v>
          </cell>
          <cell r="O5246">
            <v>2</v>
          </cell>
          <cell r="P5246">
            <v>3</v>
          </cell>
          <cell r="Q5246">
            <v>4</v>
          </cell>
          <cell r="R5246">
            <v>5</v>
          </cell>
          <cell r="S5246">
            <v>6</v>
          </cell>
          <cell r="T5246">
            <v>7</v>
          </cell>
          <cell r="V5246" t="str">
            <v>setov</v>
          </cell>
        </row>
        <row r="5247">
          <cell r="A5247" t="e">
            <v>#N/A</v>
          </cell>
          <cell r="E5247" t="str">
            <v>Stôl:</v>
          </cell>
          <cell r="F5247" t="e">
            <v>#N/A</v>
          </cell>
          <cell r="I5247" t="e">
            <v>#N/A</v>
          </cell>
          <cell r="V5247" t="str">
            <v/>
          </cell>
        </row>
        <row r="5249">
          <cell r="E5249" t="str">
            <v>Dátum:</v>
          </cell>
          <cell r="F5249">
            <v>43211</v>
          </cell>
        </row>
        <row r="5250">
          <cell r="A5250" t="e">
            <v>#N/A</v>
          </cell>
          <cell r="E5250" t="str">
            <v>Čas:</v>
          </cell>
          <cell r="I5250" t="e">
            <v>#N/A</v>
          </cell>
          <cell r="V5250" t="str">
            <v/>
          </cell>
        </row>
        <row r="5252">
          <cell r="E5252" t="str">
            <v>Kategória :</v>
          </cell>
          <cell r="F5252" t="str">
            <v>MŽ</v>
          </cell>
        </row>
        <row r="5253">
          <cell r="I5253" t="str">
            <v>Rozhodca</v>
          </cell>
          <cell r="P5253" t="str">
            <v>Víťaz</v>
          </cell>
        </row>
        <row r="5254">
          <cell r="E5254" t="str">
            <v>Skupina :</v>
          </cell>
          <cell r="F5254" t="e">
            <v>#N/A</v>
          </cell>
          <cell r="I5254" t="e">
            <v>#N/A</v>
          </cell>
          <cell r="N5254" t="str">
            <v/>
          </cell>
        </row>
        <row r="5256">
          <cell r="E5256" t="str">
            <v>Zápas:</v>
          </cell>
          <cell r="F5256" t="e">
            <v>#N/A</v>
          </cell>
        </row>
        <row r="5257">
          <cell r="H5257" t="str">
            <v>Udelené karty - priestupok</v>
          </cell>
        </row>
        <row r="5259">
          <cell r="I5259" t="e">
            <v>#N/A</v>
          </cell>
          <cell r="P5259" t="e">
            <v>#N/A</v>
          </cell>
        </row>
        <row r="5260">
          <cell r="H5260" t="str">
            <v>Ž</v>
          </cell>
          <cell r="O5260" t="str">
            <v>Ž</v>
          </cell>
        </row>
        <row r="5261">
          <cell r="H5261" t="str">
            <v>ŽČ</v>
          </cell>
          <cell r="O5261" t="str">
            <v>ŽČ</v>
          </cell>
        </row>
        <row r="5262">
          <cell r="H5262" t="str">
            <v>ŽČ</v>
          </cell>
          <cell r="O5262" t="str">
            <v>ŽČ</v>
          </cell>
        </row>
        <row r="5265">
          <cell r="A5265" t="e">
            <v>#N/A</v>
          </cell>
          <cell r="E5265" t="str">
            <v xml:space="preserve">zápas č. </v>
          </cell>
          <cell r="F5265" t="str">
            <v/>
          </cell>
          <cell r="H5265" t="str">
            <v>Servis</v>
          </cell>
          <cell r="V5265" t="str">
            <v>pomer</v>
          </cell>
          <cell r="Z5265" t="str">
            <v/>
          </cell>
          <cell r="AA5265" t="str">
            <v/>
          </cell>
        </row>
        <row r="5266">
          <cell r="G5266" t="str">
            <v>Time out</v>
          </cell>
          <cell r="H5266" t="str">
            <v>Príjem</v>
          </cell>
          <cell r="N5266">
            <v>1</v>
          </cell>
          <cell r="O5266">
            <v>2</v>
          </cell>
          <cell r="P5266">
            <v>3</v>
          </cell>
          <cell r="Q5266">
            <v>4</v>
          </cell>
          <cell r="R5266">
            <v>5</v>
          </cell>
          <cell r="S5266">
            <v>6</v>
          </cell>
          <cell r="T5266">
            <v>7</v>
          </cell>
          <cell r="V5266" t="str">
            <v>setov</v>
          </cell>
        </row>
        <row r="5267">
          <cell r="A5267" t="e">
            <v>#N/A</v>
          </cell>
          <cell r="E5267" t="str">
            <v>Stôl:</v>
          </cell>
          <cell r="F5267" t="e">
            <v>#N/A</v>
          </cell>
          <cell r="I5267" t="e">
            <v>#N/A</v>
          </cell>
          <cell r="V5267" t="str">
            <v/>
          </cell>
        </row>
        <row r="5269">
          <cell r="E5269" t="str">
            <v>Dátum:</v>
          </cell>
          <cell r="F5269">
            <v>43211</v>
          </cell>
        </row>
        <row r="5270">
          <cell r="A5270" t="e">
            <v>#N/A</v>
          </cell>
          <cell r="E5270" t="str">
            <v>Čas:</v>
          </cell>
          <cell r="I5270" t="e">
            <v>#N/A</v>
          </cell>
          <cell r="V5270" t="str">
            <v/>
          </cell>
        </row>
        <row r="5272">
          <cell r="E5272" t="str">
            <v>Kategória :</v>
          </cell>
          <cell r="F5272" t="str">
            <v>MŽ</v>
          </cell>
        </row>
        <row r="5273">
          <cell r="I5273" t="str">
            <v>Rozhodca</v>
          </cell>
          <cell r="P5273" t="str">
            <v>Víťaz</v>
          </cell>
        </row>
        <row r="5274">
          <cell r="E5274" t="str">
            <v>Skupina :</v>
          </cell>
          <cell r="F5274" t="e">
            <v>#N/A</v>
          </cell>
          <cell r="I5274" t="e">
            <v>#N/A</v>
          </cell>
          <cell r="N5274" t="str">
            <v/>
          </cell>
        </row>
        <row r="5276">
          <cell r="E5276" t="str">
            <v>Zápas:</v>
          </cell>
          <cell r="F5276" t="e">
            <v>#N/A</v>
          </cell>
        </row>
        <row r="5277">
          <cell r="H5277" t="str">
            <v>Udelené karty - priestupok</v>
          </cell>
        </row>
        <row r="5279">
          <cell r="I5279" t="e">
            <v>#N/A</v>
          </cell>
          <cell r="P5279" t="e">
            <v>#N/A</v>
          </cell>
        </row>
        <row r="5280">
          <cell r="H5280" t="str">
            <v>Ž</v>
          </cell>
          <cell r="O5280" t="str">
            <v>Ž</v>
          </cell>
        </row>
        <row r="5281">
          <cell r="H5281" t="str">
            <v>ŽČ</v>
          </cell>
          <cell r="O5281" t="str">
            <v>ŽČ</v>
          </cell>
        </row>
        <row r="5282">
          <cell r="H5282" t="str">
            <v>ŽČ</v>
          </cell>
          <cell r="O5282" t="str">
            <v>ŽČ</v>
          </cell>
        </row>
        <row r="5285">
          <cell r="A5285" t="e">
            <v>#N/A</v>
          </cell>
          <cell r="E5285" t="str">
            <v xml:space="preserve">zápas č. </v>
          </cell>
          <cell r="F5285" t="str">
            <v/>
          </cell>
          <cell r="H5285" t="str">
            <v>Servis</v>
          </cell>
          <cell r="V5285" t="str">
            <v>pomer</v>
          </cell>
          <cell r="Z5285" t="str">
            <v/>
          </cell>
          <cell r="AA5285" t="str">
            <v/>
          </cell>
        </row>
        <row r="5286">
          <cell r="G5286" t="str">
            <v>Time out</v>
          </cell>
          <cell r="H5286" t="str">
            <v>Príjem</v>
          </cell>
          <cell r="N5286">
            <v>1</v>
          </cell>
          <cell r="O5286">
            <v>2</v>
          </cell>
          <cell r="P5286">
            <v>3</v>
          </cell>
          <cell r="Q5286">
            <v>4</v>
          </cell>
          <cell r="R5286">
            <v>5</v>
          </cell>
          <cell r="S5286">
            <v>6</v>
          </cell>
          <cell r="T5286">
            <v>7</v>
          </cell>
          <cell r="V5286" t="str">
            <v>setov</v>
          </cell>
        </row>
        <row r="5287">
          <cell r="A5287" t="e">
            <v>#N/A</v>
          </cell>
          <cell r="E5287" t="str">
            <v>Stôl:</v>
          </cell>
          <cell r="F5287" t="e">
            <v>#N/A</v>
          </cell>
          <cell r="I5287" t="e">
            <v>#N/A</v>
          </cell>
          <cell r="V5287" t="str">
            <v/>
          </cell>
        </row>
        <row r="5289">
          <cell r="E5289" t="str">
            <v>Dátum:</v>
          </cell>
          <cell r="F5289">
            <v>43211</v>
          </cell>
        </row>
        <row r="5290">
          <cell r="A5290" t="e">
            <v>#N/A</v>
          </cell>
          <cell r="E5290" t="str">
            <v>Čas:</v>
          </cell>
          <cell r="I5290" t="e">
            <v>#N/A</v>
          </cell>
          <cell r="V5290" t="str">
            <v/>
          </cell>
        </row>
        <row r="5292">
          <cell r="E5292" t="str">
            <v>Kategória :</v>
          </cell>
          <cell r="F5292" t="str">
            <v>MŽ</v>
          </cell>
        </row>
        <row r="5293">
          <cell r="I5293" t="str">
            <v>Rozhodca</v>
          </cell>
          <cell r="P5293" t="str">
            <v>Víťaz</v>
          </cell>
        </row>
        <row r="5294">
          <cell r="E5294" t="str">
            <v>Skupina :</v>
          </cell>
          <cell r="F5294" t="e">
            <v>#N/A</v>
          </cell>
          <cell r="I5294" t="e">
            <v>#N/A</v>
          </cell>
          <cell r="N5294" t="str">
            <v/>
          </cell>
        </row>
        <row r="5296">
          <cell r="E5296" t="str">
            <v>Zápas:</v>
          </cell>
          <cell r="F5296" t="e">
            <v>#N/A</v>
          </cell>
        </row>
        <row r="5297">
          <cell r="H5297" t="str">
            <v>Udelené karty - priestupok</v>
          </cell>
        </row>
        <row r="5299">
          <cell r="I5299" t="e">
            <v>#N/A</v>
          </cell>
          <cell r="P5299" t="e">
            <v>#N/A</v>
          </cell>
        </row>
        <row r="5300">
          <cell r="H5300" t="str">
            <v>Ž</v>
          </cell>
          <cell r="O5300" t="str">
            <v>Ž</v>
          </cell>
        </row>
        <row r="5301">
          <cell r="H5301" t="str">
            <v>ŽČ</v>
          </cell>
          <cell r="O5301" t="str">
            <v>ŽČ</v>
          </cell>
        </row>
        <row r="5302">
          <cell r="H5302" t="str">
            <v>ŽČ</v>
          </cell>
          <cell r="O5302" t="str">
            <v>ŽČ</v>
          </cell>
        </row>
        <row r="5305">
          <cell r="A5305" t="e">
            <v>#N/A</v>
          </cell>
          <cell r="E5305" t="str">
            <v xml:space="preserve">zápas č. </v>
          </cell>
          <cell r="F5305" t="str">
            <v/>
          </cell>
          <cell r="H5305" t="str">
            <v>Servis</v>
          </cell>
          <cell r="V5305" t="str">
            <v>pomer</v>
          </cell>
          <cell r="Z5305" t="str">
            <v/>
          </cell>
          <cell r="AA5305" t="str">
            <v/>
          </cell>
        </row>
        <row r="5306">
          <cell r="G5306" t="str">
            <v>Time out</v>
          </cell>
          <cell r="H5306" t="str">
            <v>Príjem</v>
          </cell>
          <cell r="N5306">
            <v>1</v>
          </cell>
          <cell r="O5306">
            <v>2</v>
          </cell>
          <cell r="P5306">
            <v>3</v>
          </cell>
          <cell r="Q5306">
            <v>4</v>
          </cell>
          <cell r="R5306">
            <v>5</v>
          </cell>
          <cell r="S5306">
            <v>6</v>
          </cell>
          <cell r="T5306">
            <v>7</v>
          </cell>
          <cell r="V5306" t="str">
            <v>setov</v>
          </cell>
        </row>
        <row r="5307">
          <cell r="A5307" t="e">
            <v>#N/A</v>
          </cell>
          <cell r="E5307" t="str">
            <v>Stôl:</v>
          </cell>
          <cell r="F5307" t="e">
            <v>#N/A</v>
          </cell>
          <cell r="I5307" t="e">
            <v>#N/A</v>
          </cell>
          <cell r="V5307" t="str">
            <v/>
          </cell>
        </row>
        <row r="5309">
          <cell r="E5309" t="str">
            <v>Dátum:</v>
          </cell>
          <cell r="F5309">
            <v>43211</v>
          </cell>
        </row>
        <row r="5310">
          <cell r="A5310" t="e">
            <v>#N/A</v>
          </cell>
          <cell r="E5310" t="str">
            <v>Čas:</v>
          </cell>
          <cell r="I5310" t="e">
            <v>#N/A</v>
          </cell>
          <cell r="V5310" t="str">
            <v/>
          </cell>
        </row>
        <row r="5312">
          <cell r="E5312" t="str">
            <v>Kategória :</v>
          </cell>
          <cell r="F5312" t="str">
            <v>MŽ</v>
          </cell>
        </row>
        <row r="5313">
          <cell r="I5313" t="str">
            <v>Rozhodca</v>
          </cell>
          <cell r="P5313" t="str">
            <v>Víťaz</v>
          </cell>
        </row>
        <row r="5314">
          <cell r="E5314" t="str">
            <v>Skupina :</v>
          </cell>
          <cell r="F5314" t="e">
            <v>#N/A</v>
          </cell>
          <cell r="I5314" t="e">
            <v>#N/A</v>
          </cell>
          <cell r="N5314" t="str">
            <v/>
          </cell>
        </row>
        <row r="5316">
          <cell r="E5316" t="str">
            <v>Zápas:</v>
          </cell>
          <cell r="F5316" t="e">
            <v>#N/A</v>
          </cell>
        </row>
        <row r="5317">
          <cell r="H5317" t="str">
            <v>Udelené karty - priestupok</v>
          </cell>
        </row>
        <row r="5319">
          <cell r="I5319" t="e">
            <v>#N/A</v>
          </cell>
          <cell r="P5319" t="e">
            <v>#N/A</v>
          </cell>
        </row>
        <row r="5320">
          <cell r="H5320" t="str">
            <v>Ž</v>
          </cell>
          <cell r="O5320" t="str">
            <v>Ž</v>
          </cell>
        </row>
        <row r="5321">
          <cell r="H5321" t="str">
            <v>ŽČ</v>
          </cell>
          <cell r="O5321" t="str">
            <v>ŽČ</v>
          </cell>
        </row>
        <row r="5322">
          <cell r="H5322" t="str">
            <v>ŽČ</v>
          </cell>
          <cell r="O5322" t="str">
            <v>ŽČ</v>
          </cell>
        </row>
        <row r="5325">
          <cell r="A5325" t="e">
            <v>#N/A</v>
          </cell>
          <cell r="E5325" t="str">
            <v xml:space="preserve">zápas č. </v>
          </cell>
          <cell r="F5325" t="str">
            <v/>
          </cell>
          <cell r="H5325" t="str">
            <v>Servis</v>
          </cell>
          <cell r="V5325" t="str">
            <v>pomer</v>
          </cell>
          <cell r="Z5325" t="str">
            <v/>
          </cell>
          <cell r="AA5325" t="str">
            <v/>
          </cell>
        </row>
        <row r="5326">
          <cell r="G5326" t="str">
            <v>Time out</v>
          </cell>
          <cell r="H5326" t="str">
            <v>Príjem</v>
          </cell>
          <cell r="N5326">
            <v>1</v>
          </cell>
          <cell r="O5326">
            <v>2</v>
          </cell>
          <cell r="P5326">
            <v>3</v>
          </cell>
          <cell r="Q5326">
            <v>4</v>
          </cell>
          <cell r="R5326">
            <v>5</v>
          </cell>
          <cell r="S5326">
            <v>6</v>
          </cell>
          <cell r="T5326">
            <v>7</v>
          </cell>
          <cell r="V5326" t="str">
            <v>setov</v>
          </cell>
        </row>
        <row r="5327">
          <cell r="A5327" t="e">
            <v>#N/A</v>
          </cell>
          <cell r="E5327" t="str">
            <v>Stôl:</v>
          </cell>
          <cell r="F5327" t="e">
            <v>#N/A</v>
          </cell>
          <cell r="I5327" t="e">
            <v>#N/A</v>
          </cell>
          <cell r="V5327" t="str">
            <v/>
          </cell>
        </row>
        <row r="5329">
          <cell r="E5329" t="str">
            <v>Dátum:</v>
          </cell>
          <cell r="F5329">
            <v>43211</v>
          </cell>
        </row>
        <row r="5330">
          <cell r="A5330" t="e">
            <v>#N/A</v>
          </cell>
          <cell r="E5330" t="str">
            <v>Čas:</v>
          </cell>
          <cell r="I5330" t="e">
            <v>#N/A</v>
          </cell>
          <cell r="V5330" t="str">
            <v/>
          </cell>
        </row>
        <row r="5332">
          <cell r="E5332" t="str">
            <v>Kategória :</v>
          </cell>
          <cell r="F5332" t="str">
            <v>MŽ</v>
          </cell>
        </row>
        <row r="5333">
          <cell r="I5333" t="str">
            <v>Rozhodca</v>
          </cell>
          <cell r="P5333" t="str">
            <v>Víťaz</v>
          </cell>
        </row>
        <row r="5334">
          <cell r="E5334" t="str">
            <v>Skupina :</v>
          </cell>
          <cell r="F5334" t="e">
            <v>#N/A</v>
          </cell>
          <cell r="I5334" t="e">
            <v>#N/A</v>
          </cell>
          <cell r="N5334" t="str">
            <v/>
          </cell>
        </row>
        <row r="5336">
          <cell r="E5336" t="str">
            <v>Zápas:</v>
          </cell>
          <cell r="F5336" t="e">
            <v>#N/A</v>
          </cell>
        </row>
        <row r="5337">
          <cell r="H5337" t="str">
            <v>Udelené karty - priestupok</v>
          </cell>
        </row>
        <row r="5339">
          <cell r="I5339" t="e">
            <v>#N/A</v>
          </cell>
          <cell r="P5339" t="e">
            <v>#N/A</v>
          </cell>
        </row>
        <row r="5340">
          <cell r="H5340" t="str">
            <v>Ž</v>
          </cell>
          <cell r="O5340" t="str">
            <v>Ž</v>
          </cell>
        </row>
        <row r="5341">
          <cell r="H5341" t="str">
            <v>ŽČ</v>
          </cell>
          <cell r="O5341" t="str">
            <v>ŽČ</v>
          </cell>
        </row>
        <row r="5342">
          <cell r="H5342" t="str">
            <v>ŽČ</v>
          </cell>
          <cell r="O5342" t="str">
            <v>ŽČ</v>
          </cell>
        </row>
        <row r="5345">
          <cell r="A5345" t="e">
            <v>#N/A</v>
          </cell>
          <cell r="E5345" t="str">
            <v xml:space="preserve">zápas č. </v>
          </cell>
          <cell r="F5345" t="str">
            <v/>
          </cell>
          <cell r="H5345" t="str">
            <v>Servis</v>
          </cell>
          <cell r="V5345" t="str">
            <v>pomer</v>
          </cell>
          <cell r="Z5345" t="str">
            <v/>
          </cell>
          <cell r="AA5345" t="str">
            <v/>
          </cell>
        </row>
        <row r="5346">
          <cell r="G5346" t="str">
            <v>Time out</v>
          </cell>
          <cell r="H5346" t="str">
            <v>Príjem</v>
          </cell>
          <cell r="N5346">
            <v>1</v>
          </cell>
          <cell r="O5346">
            <v>2</v>
          </cell>
          <cell r="P5346">
            <v>3</v>
          </cell>
          <cell r="Q5346">
            <v>4</v>
          </cell>
          <cell r="R5346">
            <v>5</v>
          </cell>
          <cell r="S5346">
            <v>6</v>
          </cell>
          <cell r="T5346">
            <v>7</v>
          </cell>
          <cell r="V5346" t="str">
            <v>setov</v>
          </cell>
        </row>
        <row r="5347">
          <cell r="A5347" t="e">
            <v>#N/A</v>
          </cell>
          <cell r="E5347" t="str">
            <v>Stôl:</v>
          </cell>
          <cell r="F5347" t="e">
            <v>#N/A</v>
          </cell>
          <cell r="I5347" t="e">
            <v>#N/A</v>
          </cell>
          <cell r="V5347" t="str">
            <v/>
          </cell>
        </row>
        <row r="5349">
          <cell r="E5349" t="str">
            <v>Dátum:</v>
          </cell>
          <cell r="F5349">
            <v>43211</v>
          </cell>
        </row>
        <row r="5350">
          <cell r="A5350" t="e">
            <v>#N/A</v>
          </cell>
          <cell r="E5350" t="str">
            <v>Čas:</v>
          </cell>
          <cell r="I5350" t="e">
            <v>#N/A</v>
          </cell>
          <cell r="V5350" t="str">
            <v/>
          </cell>
        </row>
        <row r="5352">
          <cell r="E5352" t="str">
            <v>Kategória :</v>
          </cell>
          <cell r="F5352" t="str">
            <v>MŽ</v>
          </cell>
        </row>
        <row r="5353">
          <cell r="I5353" t="str">
            <v>Rozhodca</v>
          </cell>
          <cell r="P5353" t="str">
            <v>Víťaz</v>
          </cell>
        </row>
        <row r="5354">
          <cell r="E5354" t="str">
            <v>Skupina :</v>
          </cell>
          <cell r="F5354" t="e">
            <v>#N/A</v>
          </cell>
          <cell r="I5354" t="e">
            <v>#N/A</v>
          </cell>
          <cell r="N5354" t="str">
            <v/>
          </cell>
        </row>
        <row r="5356">
          <cell r="E5356" t="str">
            <v>Zápas:</v>
          </cell>
          <cell r="F5356" t="e">
            <v>#N/A</v>
          </cell>
        </row>
        <row r="5357">
          <cell r="H5357" t="str">
            <v>Udelené karty - priestupok</v>
          </cell>
        </row>
        <row r="5359">
          <cell r="I5359" t="e">
            <v>#N/A</v>
          </cell>
          <cell r="P5359" t="e">
            <v>#N/A</v>
          </cell>
        </row>
        <row r="5360">
          <cell r="H5360" t="str">
            <v>Ž</v>
          </cell>
          <cell r="O5360" t="str">
            <v>Ž</v>
          </cell>
        </row>
        <row r="5361">
          <cell r="H5361" t="str">
            <v>ŽČ</v>
          </cell>
          <cell r="O5361" t="str">
            <v>ŽČ</v>
          </cell>
        </row>
        <row r="5362">
          <cell r="H5362" t="str">
            <v>ŽČ</v>
          </cell>
          <cell r="O5362" t="str">
            <v>ŽČ</v>
          </cell>
        </row>
        <row r="5365">
          <cell r="A5365" t="e">
            <v>#N/A</v>
          </cell>
          <cell r="E5365" t="str">
            <v xml:space="preserve">zápas č. </v>
          </cell>
          <cell r="F5365" t="str">
            <v/>
          </cell>
          <cell r="H5365" t="str">
            <v>Servis</v>
          </cell>
          <cell r="V5365" t="str">
            <v>pomer</v>
          </cell>
          <cell r="Z5365" t="str">
            <v/>
          </cell>
          <cell r="AA5365" t="str">
            <v/>
          </cell>
        </row>
        <row r="5366">
          <cell r="G5366" t="str">
            <v>Time out</v>
          </cell>
          <cell r="H5366" t="str">
            <v>Príjem</v>
          </cell>
          <cell r="N5366">
            <v>1</v>
          </cell>
          <cell r="O5366">
            <v>2</v>
          </cell>
          <cell r="P5366">
            <v>3</v>
          </cell>
          <cell r="Q5366">
            <v>4</v>
          </cell>
          <cell r="R5366">
            <v>5</v>
          </cell>
          <cell r="S5366">
            <v>6</v>
          </cell>
          <cell r="T5366">
            <v>7</v>
          </cell>
          <cell r="V5366" t="str">
            <v>setov</v>
          </cell>
        </row>
        <row r="5367">
          <cell r="A5367" t="e">
            <v>#N/A</v>
          </cell>
          <cell r="E5367" t="str">
            <v>Stôl:</v>
          </cell>
          <cell r="F5367" t="e">
            <v>#N/A</v>
          </cell>
          <cell r="I5367" t="e">
            <v>#N/A</v>
          </cell>
          <cell r="V5367" t="str">
            <v/>
          </cell>
        </row>
        <row r="5369">
          <cell r="E5369" t="str">
            <v>Dátum:</v>
          </cell>
          <cell r="F5369">
            <v>43211</v>
          </cell>
        </row>
        <row r="5370">
          <cell r="A5370" t="e">
            <v>#N/A</v>
          </cell>
          <cell r="E5370" t="str">
            <v>Čas:</v>
          </cell>
          <cell r="I5370" t="e">
            <v>#N/A</v>
          </cell>
          <cell r="V5370" t="str">
            <v/>
          </cell>
        </row>
        <row r="5372">
          <cell r="E5372" t="str">
            <v>Kategória :</v>
          </cell>
          <cell r="F5372" t="str">
            <v>MŽ</v>
          </cell>
        </row>
        <row r="5373">
          <cell r="I5373" t="str">
            <v>Rozhodca</v>
          </cell>
          <cell r="P5373" t="str">
            <v>Víťaz</v>
          </cell>
        </row>
        <row r="5374">
          <cell r="E5374" t="str">
            <v>Skupina :</v>
          </cell>
          <cell r="F5374" t="e">
            <v>#N/A</v>
          </cell>
          <cell r="I5374" t="e">
            <v>#N/A</v>
          </cell>
          <cell r="N5374" t="str">
            <v/>
          </cell>
        </row>
        <row r="5376">
          <cell r="E5376" t="str">
            <v>Zápas:</v>
          </cell>
          <cell r="F5376" t="e">
            <v>#N/A</v>
          </cell>
        </row>
        <row r="5377">
          <cell r="H5377" t="str">
            <v>Udelené karty - priestupok</v>
          </cell>
        </row>
        <row r="5379">
          <cell r="I5379" t="e">
            <v>#N/A</v>
          </cell>
          <cell r="P5379" t="e">
            <v>#N/A</v>
          </cell>
        </row>
        <row r="5380">
          <cell r="H5380" t="str">
            <v>Ž</v>
          </cell>
          <cell r="O5380" t="str">
            <v>Ž</v>
          </cell>
        </row>
        <row r="5381">
          <cell r="H5381" t="str">
            <v>ŽČ</v>
          </cell>
          <cell r="O5381" t="str">
            <v>ŽČ</v>
          </cell>
        </row>
        <row r="5382">
          <cell r="H5382" t="str">
            <v>ŽČ</v>
          </cell>
          <cell r="O5382" t="str">
            <v>ŽČ</v>
          </cell>
        </row>
        <row r="5385">
          <cell r="A5385" t="e">
            <v>#N/A</v>
          </cell>
          <cell r="E5385" t="str">
            <v xml:space="preserve">zápas č. </v>
          </cell>
          <cell r="F5385" t="str">
            <v/>
          </cell>
          <cell r="H5385" t="str">
            <v>Servis</v>
          </cell>
          <cell r="V5385" t="str">
            <v>pomer</v>
          </cell>
          <cell r="Z5385" t="str">
            <v/>
          </cell>
          <cell r="AA5385" t="str">
            <v/>
          </cell>
        </row>
        <row r="5386">
          <cell r="G5386" t="str">
            <v>Time out</v>
          </cell>
          <cell r="H5386" t="str">
            <v>Príjem</v>
          </cell>
          <cell r="N5386">
            <v>1</v>
          </cell>
          <cell r="O5386">
            <v>2</v>
          </cell>
          <cell r="P5386">
            <v>3</v>
          </cell>
          <cell r="Q5386">
            <v>4</v>
          </cell>
          <cell r="R5386">
            <v>5</v>
          </cell>
          <cell r="S5386">
            <v>6</v>
          </cell>
          <cell r="T5386">
            <v>7</v>
          </cell>
          <cell r="V5386" t="str">
            <v>setov</v>
          </cell>
        </row>
        <row r="5387">
          <cell r="A5387" t="e">
            <v>#N/A</v>
          </cell>
          <cell r="E5387" t="str">
            <v>Stôl:</v>
          </cell>
          <cell r="F5387" t="e">
            <v>#N/A</v>
          </cell>
          <cell r="I5387" t="e">
            <v>#N/A</v>
          </cell>
          <cell r="V5387" t="str">
            <v/>
          </cell>
        </row>
        <row r="5389">
          <cell r="E5389" t="str">
            <v>Dátum:</v>
          </cell>
          <cell r="F5389">
            <v>43211</v>
          </cell>
        </row>
        <row r="5390">
          <cell r="A5390" t="e">
            <v>#N/A</v>
          </cell>
          <cell r="E5390" t="str">
            <v>Čas:</v>
          </cell>
          <cell r="I5390" t="e">
            <v>#N/A</v>
          </cell>
          <cell r="V5390" t="str">
            <v/>
          </cell>
        </row>
        <row r="5392">
          <cell r="E5392" t="str">
            <v>Kategória :</v>
          </cell>
          <cell r="F5392" t="str">
            <v>MŽ</v>
          </cell>
        </row>
        <row r="5393">
          <cell r="I5393" t="str">
            <v>Rozhodca</v>
          </cell>
          <cell r="P5393" t="str">
            <v>Víťaz</v>
          </cell>
        </row>
        <row r="5394">
          <cell r="E5394" t="str">
            <v>Skupina :</v>
          </cell>
          <cell r="F5394" t="e">
            <v>#N/A</v>
          </cell>
          <cell r="I5394" t="e">
            <v>#N/A</v>
          </cell>
          <cell r="N5394" t="str">
            <v/>
          </cell>
        </row>
        <row r="5396">
          <cell r="E5396" t="str">
            <v>Zápas:</v>
          </cell>
          <cell r="F5396" t="e">
            <v>#N/A</v>
          </cell>
        </row>
        <row r="5397">
          <cell r="H5397" t="str">
            <v>Udelené karty - priestupok</v>
          </cell>
        </row>
        <row r="5399">
          <cell r="I5399" t="e">
            <v>#N/A</v>
          </cell>
          <cell r="P5399" t="e">
            <v>#N/A</v>
          </cell>
        </row>
        <row r="5400">
          <cell r="H5400" t="str">
            <v>Ž</v>
          </cell>
          <cell r="O5400" t="str">
            <v>Ž</v>
          </cell>
        </row>
        <row r="5401">
          <cell r="H5401" t="str">
            <v>ŽČ</v>
          </cell>
          <cell r="O5401" t="str">
            <v>ŽČ</v>
          </cell>
        </row>
        <row r="5402">
          <cell r="H5402" t="str">
            <v>ŽČ</v>
          </cell>
          <cell r="O5402" t="str">
            <v>ŽČ</v>
          </cell>
        </row>
        <row r="5405">
          <cell r="A5405" t="e">
            <v>#N/A</v>
          </cell>
          <cell r="E5405" t="str">
            <v xml:space="preserve">zápas č. </v>
          </cell>
          <cell r="F5405" t="str">
            <v/>
          </cell>
          <cell r="H5405" t="str">
            <v>Servis</v>
          </cell>
          <cell r="V5405" t="str">
            <v>pomer</v>
          </cell>
          <cell r="Z5405" t="str">
            <v/>
          </cell>
          <cell r="AA5405" t="str">
            <v/>
          </cell>
        </row>
        <row r="5406">
          <cell r="G5406" t="str">
            <v>Time out</v>
          </cell>
          <cell r="H5406" t="str">
            <v>Príjem</v>
          </cell>
          <cell r="N5406">
            <v>1</v>
          </cell>
          <cell r="O5406">
            <v>2</v>
          </cell>
          <cell r="P5406">
            <v>3</v>
          </cell>
          <cell r="Q5406">
            <v>4</v>
          </cell>
          <cell r="R5406">
            <v>5</v>
          </cell>
          <cell r="S5406">
            <v>6</v>
          </cell>
          <cell r="T5406">
            <v>7</v>
          </cell>
          <cell r="V5406" t="str">
            <v>setov</v>
          </cell>
        </row>
        <row r="5407">
          <cell r="A5407" t="e">
            <v>#N/A</v>
          </cell>
          <cell r="E5407" t="str">
            <v>Stôl:</v>
          </cell>
          <cell r="F5407" t="e">
            <v>#N/A</v>
          </cell>
          <cell r="I5407" t="e">
            <v>#N/A</v>
          </cell>
          <cell r="V5407" t="str">
            <v/>
          </cell>
        </row>
        <row r="5409">
          <cell r="E5409" t="str">
            <v>Dátum:</v>
          </cell>
          <cell r="F5409">
            <v>43211</v>
          </cell>
        </row>
        <row r="5410">
          <cell r="A5410" t="e">
            <v>#N/A</v>
          </cell>
          <cell r="E5410" t="str">
            <v>Čas:</v>
          </cell>
          <cell r="I5410" t="e">
            <v>#N/A</v>
          </cell>
          <cell r="V5410" t="str">
            <v/>
          </cell>
        </row>
        <row r="5412">
          <cell r="E5412" t="str">
            <v>Kategória :</v>
          </cell>
          <cell r="F5412" t="str">
            <v>MŽ</v>
          </cell>
        </row>
        <row r="5413">
          <cell r="I5413" t="str">
            <v>Rozhodca</v>
          </cell>
          <cell r="P5413" t="str">
            <v>Víťaz</v>
          </cell>
        </row>
        <row r="5414">
          <cell r="E5414" t="str">
            <v>Skupina :</v>
          </cell>
          <cell r="F5414" t="e">
            <v>#N/A</v>
          </cell>
          <cell r="I5414" t="e">
            <v>#N/A</v>
          </cell>
          <cell r="N5414" t="str">
            <v/>
          </cell>
        </row>
        <row r="5416">
          <cell r="E5416" t="str">
            <v>Zápas:</v>
          </cell>
          <cell r="F5416" t="e">
            <v>#N/A</v>
          </cell>
        </row>
        <row r="5417">
          <cell r="H5417" t="str">
            <v>Udelené karty - priestupok</v>
          </cell>
        </row>
        <row r="5419">
          <cell r="I5419" t="e">
            <v>#N/A</v>
          </cell>
          <cell r="P5419" t="e">
            <v>#N/A</v>
          </cell>
        </row>
        <row r="5420">
          <cell r="H5420" t="str">
            <v>Ž</v>
          </cell>
          <cell r="O5420" t="str">
            <v>Ž</v>
          </cell>
        </row>
        <row r="5421">
          <cell r="H5421" t="str">
            <v>ŽČ</v>
          </cell>
          <cell r="O5421" t="str">
            <v>ŽČ</v>
          </cell>
        </row>
        <row r="5422">
          <cell r="H5422" t="str">
            <v>ŽČ</v>
          </cell>
          <cell r="O5422" t="str">
            <v>ŽČ</v>
          </cell>
        </row>
        <row r="5425">
          <cell r="A5425" t="e">
            <v>#N/A</v>
          </cell>
          <cell r="E5425" t="str">
            <v xml:space="preserve">zápas č. </v>
          </cell>
          <cell r="F5425" t="str">
            <v/>
          </cell>
          <cell r="H5425" t="str">
            <v>Servis</v>
          </cell>
          <cell r="V5425" t="str">
            <v>pomer</v>
          </cell>
          <cell r="Z5425" t="str">
            <v/>
          </cell>
          <cell r="AA5425" t="str">
            <v/>
          </cell>
        </row>
        <row r="5426">
          <cell r="G5426" t="str">
            <v>Time out</v>
          </cell>
          <cell r="H5426" t="str">
            <v>Príjem</v>
          </cell>
          <cell r="N5426">
            <v>1</v>
          </cell>
          <cell r="O5426">
            <v>2</v>
          </cell>
          <cell r="P5426">
            <v>3</v>
          </cell>
          <cell r="Q5426">
            <v>4</v>
          </cell>
          <cell r="R5426">
            <v>5</v>
          </cell>
          <cell r="S5426">
            <v>6</v>
          </cell>
          <cell r="T5426">
            <v>7</v>
          </cell>
          <cell r="V5426" t="str">
            <v>setov</v>
          </cell>
        </row>
        <row r="5427">
          <cell r="A5427" t="e">
            <v>#N/A</v>
          </cell>
          <cell r="E5427" t="str">
            <v>Stôl:</v>
          </cell>
          <cell r="F5427" t="e">
            <v>#N/A</v>
          </cell>
          <cell r="I5427" t="e">
            <v>#N/A</v>
          </cell>
          <cell r="V5427" t="str">
            <v/>
          </cell>
        </row>
        <row r="5429">
          <cell r="E5429" t="str">
            <v>Dátum:</v>
          </cell>
          <cell r="F5429">
            <v>43211</v>
          </cell>
        </row>
        <row r="5430">
          <cell r="A5430" t="e">
            <v>#N/A</v>
          </cell>
          <cell r="E5430" t="str">
            <v>Čas:</v>
          </cell>
          <cell r="I5430" t="e">
            <v>#N/A</v>
          </cell>
          <cell r="V5430" t="str">
            <v/>
          </cell>
        </row>
        <row r="5432">
          <cell r="E5432" t="str">
            <v>Kategória :</v>
          </cell>
          <cell r="F5432" t="str">
            <v>MŽ</v>
          </cell>
        </row>
        <row r="5433">
          <cell r="I5433" t="str">
            <v>Rozhodca</v>
          </cell>
          <cell r="P5433" t="str">
            <v>Víťaz</v>
          </cell>
        </row>
        <row r="5434">
          <cell r="E5434" t="str">
            <v>Skupina :</v>
          </cell>
          <cell r="F5434" t="e">
            <v>#N/A</v>
          </cell>
          <cell r="I5434" t="e">
            <v>#N/A</v>
          </cell>
          <cell r="N5434" t="str">
            <v/>
          </cell>
        </row>
        <row r="5436">
          <cell r="E5436" t="str">
            <v>Zápas:</v>
          </cell>
          <cell r="F5436" t="e">
            <v>#N/A</v>
          </cell>
        </row>
        <row r="5437">
          <cell r="H5437" t="str">
            <v>Udelené karty - priestupok</v>
          </cell>
        </row>
        <row r="5439">
          <cell r="I5439" t="e">
            <v>#N/A</v>
          </cell>
          <cell r="P5439" t="e">
            <v>#N/A</v>
          </cell>
        </row>
        <row r="5440">
          <cell r="H5440" t="str">
            <v>Ž</v>
          </cell>
          <cell r="O5440" t="str">
            <v>Ž</v>
          </cell>
        </row>
        <row r="5441">
          <cell r="H5441" t="str">
            <v>ŽČ</v>
          </cell>
          <cell r="O5441" t="str">
            <v>ŽČ</v>
          </cell>
        </row>
        <row r="5442">
          <cell r="H5442" t="str">
            <v>ŽČ</v>
          </cell>
          <cell r="O5442" t="str">
            <v>ŽČ</v>
          </cell>
        </row>
        <row r="5445">
          <cell r="A5445" t="e">
            <v>#N/A</v>
          </cell>
          <cell r="E5445" t="str">
            <v xml:space="preserve">zápas č. </v>
          </cell>
          <cell r="F5445" t="str">
            <v/>
          </cell>
          <cell r="H5445" t="str">
            <v>Servis</v>
          </cell>
          <cell r="V5445" t="str">
            <v>pomer</v>
          </cell>
          <cell r="Z5445" t="str">
            <v/>
          </cell>
          <cell r="AA5445" t="str">
            <v/>
          </cell>
        </row>
        <row r="5446">
          <cell r="G5446" t="str">
            <v>Time out</v>
          </cell>
          <cell r="H5446" t="str">
            <v>Príjem</v>
          </cell>
          <cell r="N5446">
            <v>1</v>
          </cell>
          <cell r="O5446">
            <v>2</v>
          </cell>
          <cell r="P5446">
            <v>3</v>
          </cell>
          <cell r="Q5446">
            <v>4</v>
          </cell>
          <cell r="R5446">
            <v>5</v>
          </cell>
          <cell r="S5446">
            <v>6</v>
          </cell>
          <cell r="T5446">
            <v>7</v>
          </cell>
          <cell r="V5446" t="str">
            <v>setov</v>
          </cell>
        </row>
        <row r="5447">
          <cell r="A5447" t="e">
            <v>#N/A</v>
          </cell>
          <cell r="E5447" t="str">
            <v>Stôl:</v>
          </cell>
          <cell r="F5447" t="e">
            <v>#N/A</v>
          </cell>
          <cell r="I5447" t="e">
            <v>#N/A</v>
          </cell>
          <cell r="V5447" t="str">
            <v/>
          </cell>
        </row>
        <row r="5449">
          <cell r="E5449" t="str">
            <v>Dátum:</v>
          </cell>
          <cell r="F5449">
            <v>43211</v>
          </cell>
        </row>
        <row r="5450">
          <cell r="A5450" t="e">
            <v>#N/A</v>
          </cell>
          <cell r="E5450" t="str">
            <v>Čas:</v>
          </cell>
          <cell r="I5450" t="e">
            <v>#N/A</v>
          </cell>
          <cell r="V5450" t="str">
            <v/>
          </cell>
        </row>
        <row r="5452">
          <cell r="E5452" t="str">
            <v>Kategória :</v>
          </cell>
          <cell r="F5452" t="str">
            <v>MŽ</v>
          </cell>
        </row>
        <row r="5453">
          <cell r="I5453" t="str">
            <v>Rozhodca</v>
          </cell>
          <cell r="P5453" t="str">
            <v>Víťaz</v>
          </cell>
        </row>
        <row r="5454">
          <cell r="E5454" t="str">
            <v>Skupina :</v>
          </cell>
          <cell r="F5454" t="e">
            <v>#N/A</v>
          </cell>
          <cell r="I5454" t="e">
            <v>#N/A</v>
          </cell>
          <cell r="N5454" t="str">
            <v/>
          </cell>
        </row>
        <row r="5456">
          <cell r="E5456" t="str">
            <v>Zápas:</v>
          </cell>
          <cell r="F5456" t="e">
            <v>#N/A</v>
          </cell>
        </row>
        <row r="5457">
          <cell r="H5457" t="str">
            <v>Udelené karty - priestupok</v>
          </cell>
        </row>
        <row r="5459">
          <cell r="I5459" t="e">
            <v>#N/A</v>
          </cell>
          <cell r="P5459" t="e">
            <v>#N/A</v>
          </cell>
        </row>
        <row r="5460">
          <cell r="H5460" t="str">
            <v>Ž</v>
          </cell>
          <cell r="O5460" t="str">
            <v>Ž</v>
          </cell>
        </row>
        <row r="5461">
          <cell r="H5461" t="str">
            <v>ŽČ</v>
          </cell>
          <cell r="O5461" t="str">
            <v>ŽČ</v>
          </cell>
        </row>
        <row r="5462">
          <cell r="H5462" t="str">
            <v>ŽČ</v>
          </cell>
          <cell r="O5462" t="str">
            <v>ŽČ</v>
          </cell>
        </row>
        <row r="5465">
          <cell r="A5465" t="e">
            <v>#N/A</v>
          </cell>
          <cell r="E5465" t="str">
            <v xml:space="preserve">zápas č. </v>
          </cell>
          <cell r="F5465" t="str">
            <v/>
          </cell>
          <cell r="H5465" t="str">
            <v>Servis</v>
          </cell>
          <cell r="V5465" t="str">
            <v>pomer</v>
          </cell>
          <cell r="Z5465" t="str">
            <v/>
          </cell>
          <cell r="AA5465" t="str">
            <v/>
          </cell>
        </row>
        <row r="5466">
          <cell r="G5466" t="str">
            <v>Time out</v>
          </cell>
          <cell r="H5466" t="str">
            <v>Príjem</v>
          </cell>
          <cell r="N5466">
            <v>1</v>
          </cell>
          <cell r="O5466">
            <v>2</v>
          </cell>
          <cell r="P5466">
            <v>3</v>
          </cell>
          <cell r="Q5466">
            <v>4</v>
          </cell>
          <cell r="R5466">
            <v>5</v>
          </cell>
          <cell r="S5466">
            <v>6</v>
          </cell>
          <cell r="T5466">
            <v>7</v>
          </cell>
          <cell r="V5466" t="str">
            <v>setov</v>
          </cell>
        </row>
        <row r="5467">
          <cell r="A5467" t="e">
            <v>#N/A</v>
          </cell>
          <cell r="E5467" t="str">
            <v>Stôl:</v>
          </cell>
          <cell r="F5467" t="e">
            <v>#N/A</v>
          </cell>
          <cell r="I5467" t="e">
            <v>#N/A</v>
          </cell>
          <cell r="V5467" t="str">
            <v/>
          </cell>
        </row>
        <row r="5469">
          <cell r="E5469" t="str">
            <v>Dátum:</v>
          </cell>
          <cell r="F5469">
            <v>43211</v>
          </cell>
        </row>
        <row r="5470">
          <cell r="A5470" t="e">
            <v>#N/A</v>
          </cell>
          <cell r="E5470" t="str">
            <v>Čas:</v>
          </cell>
          <cell r="I5470" t="e">
            <v>#N/A</v>
          </cell>
          <cell r="V5470" t="str">
            <v/>
          </cell>
        </row>
        <row r="5472">
          <cell r="E5472" t="str">
            <v>Kategória :</v>
          </cell>
          <cell r="F5472" t="str">
            <v>MŽ</v>
          </cell>
        </row>
        <row r="5473">
          <cell r="I5473" t="str">
            <v>Rozhodca</v>
          </cell>
          <cell r="P5473" t="str">
            <v>Víťaz</v>
          </cell>
        </row>
        <row r="5474">
          <cell r="E5474" t="str">
            <v>Skupina :</v>
          </cell>
          <cell r="F5474" t="e">
            <v>#N/A</v>
          </cell>
          <cell r="I5474" t="e">
            <v>#N/A</v>
          </cell>
          <cell r="N5474" t="str">
            <v/>
          </cell>
        </row>
        <row r="5476">
          <cell r="E5476" t="str">
            <v>Zápas:</v>
          </cell>
          <cell r="F5476" t="e">
            <v>#N/A</v>
          </cell>
        </row>
        <row r="5477">
          <cell r="H5477" t="str">
            <v>Udelené karty - priestupok</v>
          </cell>
        </row>
        <row r="5479">
          <cell r="I5479" t="e">
            <v>#N/A</v>
          </cell>
          <cell r="P5479" t="e">
            <v>#N/A</v>
          </cell>
        </row>
        <row r="5480">
          <cell r="H5480" t="str">
            <v>Ž</v>
          </cell>
          <cell r="O5480" t="str">
            <v>Ž</v>
          </cell>
        </row>
        <row r="5481">
          <cell r="H5481" t="str">
            <v>ŽČ</v>
          </cell>
          <cell r="O5481" t="str">
            <v>ŽČ</v>
          </cell>
        </row>
        <row r="5482">
          <cell r="H5482" t="str">
            <v>ŽČ</v>
          </cell>
          <cell r="O5482" t="str">
            <v>ŽČ</v>
          </cell>
        </row>
        <row r="5485">
          <cell r="A5485" t="e">
            <v>#N/A</v>
          </cell>
          <cell r="E5485" t="str">
            <v xml:space="preserve">zápas č. </v>
          </cell>
          <cell r="F5485" t="str">
            <v/>
          </cell>
          <cell r="H5485" t="str">
            <v>Servis</v>
          </cell>
          <cell r="V5485" t="str">
            <v>pomer</v>
          </cell>
          <cell r="Z5485" t="str">
            <v/>
          </cell>
          <cell r="AA5485" t="str">
            <v/>
          </cell>
        </row>
        <row r="5486">
          <cell r="G5486" t="str">
            <v>Time out</v>
          </cell>
          <cell r="H5486" t="str">
            <v>Príjem</v>
          </cell>
          <cell r="N5486">
            <v>1</v>
          </cell>
          <cell r="O5486">
            <v>2</v>
          </cell>
          <cell r="P5486">
            <v>3</v>
          </cell>
          <cell r="Q5486">
            <v>4</v>
          </cell>
          <cell r="R5486">
            <v>5</v>
          </cell>
          <cell r="S5486">
            <v>6</v>
          </cell>
          <cell r="T5486">
            <v>7</v>
          </cell>
          <cell r="V5486" t="str">
            <v>setov</v>
          </cell>
        </row>
        <row r="5487">
          <cell r="A5487" t="e">
            <v>#N/A</v>
          </cell>
          <cell r="E5487" t="str">
            <v>Stôl:</v>
          </cell>
          <cell r="F5487" t="e">
            <v>#N/A</v>
          </cell>
          <cell r="I5487" t="e">
            <v>#N/A</v>
          </cell>
          <cell r="V5487" t="str">
            <v/>
          </cell>
        </row>
        <row r="5489">
          <cell r="E5489" t="str">
            <v>Dátum:</v>
          </cell>
          <cell r="F5489">
            <v>43211</v>
          </cell>
        </row>
        <row r="5490">
          <cell r="A5490" t="e">
            <v>#N/A</v>
          </cell>
          <cell r="E5490" t="str">
            <v>Čas:</v>
          </cell>
          <cell r="I5490" t="e">
            <v>#N/A</v>
          </cell>
          <cell r="V5490" t="str">
            <v/>
          </cell>
        </row>
        <row r="5492">
          <cell r="E5492" t="str">
            <v>Kategória :</v>
          </cell>
          <cell r="F5492" t="str">
            <v>MŽ</v>
          </cell>
        </row>
        <row r="5493">
          <cell r="I5493" t="str">
            <v>Rozhodca</v>
          </cell>
          <cell r="P5493" t="str">
            <v>Víťaz</v>
          </cell>
        </row>
        <row r="5494">
          <cell r="E5494" t="str">
            <v>Skupina :</v>
          </cell>
          <cell r="F5494" t="e">
            <v>#N/A</v>
          </cell>
          <cell r="I5494" t="e">
            <v>#N/A</v>
          </cell>
          <cell r="N5494" t="str">
            <v/>
          </cell>
        </row>
        <row r="5496">
          <cell r="E5496" t="str">
            <v>Zápas:</v>
          </cell>
          <cell r="F5496" t="e">
            <v>#N/A</v>
          </cell>
        </row>
        <row r="5497">
          <cell r="H5497" t="str">
            <v>Udelené karty - priestupok</v>
          </cell>
        </row>
        <row r="5499">
          <cell r="I5499" t="e">
            <v>#N/A</v>
          </cell>
          <cell r="P5499" t="e">
            <v>#N/A</v>
          </cell>
        </row>
        <row r="5500">
          <cell r="H5500" t="str">
            <v>Ž</v>
          </cell>
          <cell r="O5500" t="str">
            <v>Ž</v>
          </cell>
        </row>
        <row r="5501">
          <cell r="H5501" t="str">
            <v>ŽČ</v>
          </cell>
          <cell r="O5501" t="str">
            <v>ŽČ</v>
          </cell>
        </row>
        <row r="5502">
          <cell r="H5502" t="str">
            <v>ŽČ</v>
          </cell>
          <cell r="O5502" t="str">
            <v>ŽČ</v>
          </cell>
        </row>
        <row r="5505">
          <cell r="A5505" t="e">
            <v>#N/A</v>
          </cell>
          <cell r="E5505" t="str">
            <v xml:space="preserve">zápas č. </v>
          </cell>
          <cell r="F5505" t="str">
            <v/>
          </cell>
          <cell r="H5505" t="str">
            <v>Servis</v>
          </cell>
          <cell r="V5505" t="str">
            <v>pomer</v>
          </cell>
          <cell r="Z5505" t="str">
            <v/>
          </cell>
          <cell r="AA5505" t="str">
            <v/>
          </cell>
        </row>
        <row r="5506">
          <cell r="G5506" t="str">
            <v>Time out</v>
          </cell>
          <cell r="H5506" t="str">
            <v>Príjem</v>
          </cell>
          <cell r="N5506">
            <v>1</v>
          </cell>
          <cell r="O5506">
            <v>2</v>
          </cell>
          <cell r="P5506">
            <v>3</v>
          </cell>
          <cell r="Q5506">
            <v>4</v>
          </cell>
          <cell r="R5506">
            <v>5</v>
          </cell>
          <cell r="S5506">
            <v>6</v>
          </cell>
          <cell r="T5506">
            <v>7</v>
          </cell>
          <cell r="V5506" t="str">
            <v>setov</v>
          </cell>
        </row>
        <row r="5507">
          <cell r="A5507" t="e">
            <v>#N/A</v>
          </cell>
          <cell r="E5507" t="str">
            <v>Stôl:</v>
          </cell>
          <cell r="F5507" t="e">
            <v>#N/A</v>
          </cell>
          <cell r="I5507" t="e">
            <v>#N/A</v>
          </cell>
          <cell r="V5507" t="str">
            <v/>
          </cell>
        </row>
        <row r="5509">
          <cell r="E5509" t="str">
            <v>Dátum:</v>
          </cell>
          <cell r="F5509">
            <v>43211</v>
          </cell>
        </row>
        <row r="5510">
          <cell r="A5510" t="e">
            <v>#N/A</v>
          </cell>
          <cell r="E5510" t="str">
            <v>Čas:</v>
          </cell>
          <cell r="I5510" t="e">
            <v>#N/A</v>
          </cell>
          <cell r="V5510" t="str">
            <v/>
          </cell>
        </row>
        <row r="5512">
          <cell r="E5512" t="str">
            <v>Kategória :</v>
          </cell>
          <cell r="F5512" t="str">
            <v>MŽ</v>
          </cell>
        </row>
        <row r="5513">
          <cell r="I5513" t="str">
            <v>Rozhodca</v>
          </cell>
          <cell r="P5513" t="str">
            <v>Víťaz</v>
          </cell>
        </row>
        <row r="5514">
          <cell r="E5514" t="str">
            <v>Skupina :</v>
          </cell>
          <cell r="F5514" t="e">
            <v>#N/A</v>
          </cell>
          <cell r="I5514" t="e">
            <v>#N/A</v>
          </cell>
          <cell r="N5514" t="str">
            <v/>
          </cell>
        </row>
        <row r="5516">
          <cell r="E5516" t="str">
            <v>Zápas:</v>
          </cell>
          <cell r="F5516" t="e">
            <v>#N/A</v>
          </cell>
        </row>
        <row r="5517">
          <cell r="H5517" t="str">
            <v>Udelené karty - priestupok</v>
          </cell>
        </row>
        <row r="5519">
          <cell r="I5519" t="e">
            <v>#N/A</v>
          </cell>
          <cell r="P5519" t="e">
            <v>#N/A</v>
          </cell>
        </row>
        <row r="5520">
          <cell r="H5520" t="str">
            <v>Ž</v>
          </cell>
          <cell r="O5520" t="str">
            <v>Ž</v>
          </cell>
        </row>
        <row r="5521">
          <cell r="H5521" t="str">
            <v>ŽČ</v>
          </cell>
          <cell r="O5521" t="str">
            <v>ŽČ</v>
          </cell>
        </row>
        <row r="5522">
          <cell r="H5522" t="str">
            <v>ŽČ</v>
          </cell>
          <cell r="O5522" t="str">
            <v>ŽČ</v>
          </cell>
        </row>
        <row r="5525">
          <cell r="A5525" t="e">
            <v>#N/A</v>
          </cell>
          <cell r="E5525" t="str">
            <v xml:space="preserve">zápas č. </v>
          </cell>
          <cell r="F5525" t="str">
            <v/>
          </cell>
          <cell r="H5525" t="str">
            <v>Servis</v>
          </cell>
          <cell r="V5525" t="str">
            <v>pomer</v>
          </cell>
          <cell r="Z5525" t="str">
            <v/>
          </cell>
          <cell r="AA5525" t="str">
            <v/>
          </cell>
        </row>
        <row r="5526">
          <cell r="G5526" t="str">
            <v>Time out</v>
          </cell>
          <cell r="H5526" t="str">
            <v>Príjem</v>
          </cell>
          <cell r="N5526">
            <v>1</v>
          </cell>
          <cell r="O5526">
            <v>2</v>
          </cell>
          <cell r="P5526">
            <v>3</v>
          </cell>
          <cell r="Q5526">
            <v>4</v>
          </cell>
          <cell r="R5526">
            <v>5</v>
          </cell>
          <cell r="S5526">
            <v>6</v>
          </cell>
          <cell r="T5526">
            <v>7</v>
          </cell>
          <cell r="V5526" t="str">
            <v>setov</v>
          </cell>
        </row>
        <row r="5527">
          <cell r="A5527" t="e">
            <v>#N/A</v>
          </cell>
          <cell r="E5527" t="str">
            <v>Stôl:</v>
          </cell>
          <cell r="F5527" t="e">
            <v>#N/A</v>
          </cell>
          <cell r="I5527" t="e">
            <v>#N/A</v>
          </cell>
          <cell r="V5527" t="str">
            <v/>
          </cell>
        </row>
        <row r="5529">
          <cell r="E5529" t="str">
            <v>Dátum:</v>
          </cell>
          <cell r="F5529">
            <v>43211</v>
          </cell>
        </row>
        <row r="5530">
          <cell r="A5530" t="e">
            <v>#N/A</v>
          </cell>
          <cell r="E5530" t="str">
            <v>Čas:</v>
          </cell>
          <cell r="I5530" t="e">
            <v>#N/A</v>
          </cell>
          <cell r="V5530" t="str">
            <v/>
          </cell>
        </row>
        <row r="5532">
          <cell r="E5532" t="str">
            <v>Kategória :</v>
          </cell>
          <cell r="F5532" t="str">
            <v>MŽ</v>
          </cell>
        </row>
        <row r="5533">
          <cell r="I5533" t="str">
            <v>Rozhodca</v>
          </cell>
          <cell r="P5533" t="str">
            <v>Víťaz</v>
          </cell>
        </row>
        <row r="5534">
          <cell r="E5534" t="str">
            <v>Skupina :</v>
          </cell>
          <cell r="F5534" t="e">
            <v>#N/A</v>
          </cell>
          <cell r="I5534" t="e">
            <v>#N/A</v>
          </cell>
          <cell r="N5534" t="str">
            <v/>
          </cell>
        </row>
        <row r="5536">
          <cell r="E5536" t="str">
            <v>Zápas:</v>
          </cell>
          <cell r="F5536" t="e">
            <v>#N/A</v>
          </cell>
        </row>
        <row r="5537">
          <cell r="H5537" t="str">
            <v>Udelené karty - priestupok</v>
          </cell>
        </row>
        <row r="5539">
          <cell r="I5539" t="e">
            <v>#N/A</v>
          </cell>
          <cell r="P5539" t="e">
            <v>#N/A</v>
          </cell>
        </row>
        <row r="5540">
          <cell r="H5540" t="str">
            <v>Ž</v>
          </cell>
          <cell r="O5540" t="str">
            <v>Ž</v>
          </cell>
        </row>
        <row r="5541">
          <cell r="H5541" t="str">
            <v>ŽČ</v>
          </cell>
          <cell r="O5541" t="str">
            <v>ŽČ</v>
          </cell>
        </row>
        <row r="5542">
          <cell r="H5542" t="str">
            <v>ŽČ</v>
          </cell>
          <cell r="O5542" t="str">
            <v>ŽČ</v>
          </cell>
        </row>
        <row r="5545">
          <cell r="A5545" t="e">
            <v>#N/A</v>
          </cell>
          <cell r="E5545" t="str">
            <v xml:space="preserve">zápas č. </v>
          </cell>
          <cell r="F5545" t="str">
            <v/>
          </cell>
          <cell r="H5545" t="str">
            <v>Servis</v>
          </cell>
          <cell r="V5545" t="str">
            <v>pomer</v>
          </cell>
          <cell r="Z5545" t="str">
            <v/>
          </cell>
          <cell r="AA5545" t="str">
            <v/>
          </cell>
        </row>
        <row r="5546">
          <cell r="G5546" t="str">
            <v>Time out</v>
          </cell>
          <cell r="H5546" t="str">
            <v>Príjem</v>
          </cell>
          <cell r="N5546">
            <v>1</v>
          </cell>
          <cell r="O5546">
            <v>2</v>
          </cell>
          <cell r="P5546">
            <v>3</v>
          </cell>
          <cell r="Q5546">
            <v>4</v>
          </cell>
          <cell r="R5546">
            <v>5</v>
          </cell>
          <cell r="S5546">
            <v>6</v>
          </cell>
          <cell r="T5546">
            <v>7</v>
          </cell>
          <cell r="V5546" t="str">
            <v>setov</v>
          </cell>
        </row>
        <row r="5547">
          <cell r="A5547" t="e">
            <v>#N/A</v>
          </cell>
          <cell r="E5547" t="str">
            <v>Stôl:</v>
          </cell>
          <cell r="F5547" t="e">
            <v>#N/A</v>
          </cell>
          <cell r="I5547" t="e">
            <v>#N/A</v>
          </cell>
          <cell r="V5547" t="str">
            <v/>
          </cell>
        </row>
        <row r="5549">
          <cell r="E5549" t="str">
            <v>Dátum:</v>
          </cell>
          <cell r="F5549">
            <v>43211</v>
          </cell>
        </row>
        <row r="5550">
          <cell r="A5550" t="e">
            <v>#N/A</v>
          </cell>
          <cell r="E5550" t="str">
            <v>Čas:</v>
          </cell>
          <cell r="I5550" t="e">
            <v>#N/A</v>
          </cell>
          <cell r="V5550" t="str">
            <v/>
          </cell>
        </row>
        <row r="5552">
          <cell r="E5552" t="str">
            <v>Kategória :</v>
          </cell>
          <cell r="F5552" t="str">
            <v>MŽ</v>
          </cell>
        </row>
        <row r="5553">
          <cell r="I5553" t="str">
            <v>Rozhodca</v>
          </cell>
          <cell r="P5553" t="str">
            <v>Víťaz</v>
          </cell>
        </row>
        <row r="5554">
          <cell r="E5554" t="str">
            <v>Skupina :</v>
          </cell>
          <cell r="F5554" t="e">
            <v>#N/A</v>
          </cell>
          <cell r="I5554" t="e">
            <v>#N/A</v>
          </cell>
          <cell r="N5554" t="str">
            <v/>
          </cell>
        </row>
        <row r="5556">
          <cell r="E5556" t="str">
            <v>Zápas:</v>
          </cell>
          <cell r="F5556" t="e">
            <v>#N/A</v>
          </cell>
        </row>
        <row r="5557">
          <cell r="H5557" t="str">
            <v>Udelené karty - priestupok</v>
          </cell>
        </row>
        <row r="5559">
          <cell r="I5559" t="e">
            <v>#N/A</v>
          </cell>
          <cell r="P5559" t="e">
            <v>#N/A</v>
          </cell>
        </row>
        <row r="5560">
          <cell r="H5560" t="str">
            <v>Ž</v>
          </cell>
          <cell r="O5560" t="str">
            <v>Ž</v>
          </cell>
        </row>
        <row r="5561">
          <cell r="H5561" t="str">
            <v>ŽČ</v>
          </cell>
          <cell r="O5561" t="str">
            <v>ŽČ</v>
          </cell>
        </row>
        <row r="5562">
          <cell r="H5562" t="str">
            <v>ŽČ</v>
          </cell>
          <cell r="O5562" t="str">
            <v>ŽČ</v>
          </cell>
        </row>
        <row r="5565">
          <cell r="A5565" t="e">
            <v>#N/A</v>
          </cell>
          <cell r="E5565" t="str">
            <v xml:space="preserve">zápas č. </v>
          </cell>
          <cell r="F5565" t="str">
            <v/>
          </cell>
          <cell r="H5565" t="str">
            <v>Servis</v>
          </cell>
          <cell r="V5565" t="str">
            <v>pomer</v>
          </cell>
          <cell r="Z5565" t="str">
            <v/>
          </cell>
          <cell r="AA5565" t="str">
            <v/>
          </cell>
        </row>
        <row r="5566">
          <cell r="G5566" t="str">
            <v>Time out</v>
          </cell>
          <cell r="H5566" t="str">
            <v>Príjem</v>
          </cell>
          <cell r="N5566">
            <v>1</v>
          </cell>
          <cell r="O5566">
            <v>2</v>
          </cell>
          <cell r="P5566">
            <v>3</v>
          </cell>
          <cell r="Q5566">
            <v>4</v>
          </cell>
          <cell r="R5566">
            <v>5</v>
          </cell>
          <cell r="S5566">
            <v>6</v>
          </cell>
          <cell r="T5566">
            <v>7</v>
          </cell>
          <cell r="V5566" t="str">
            <v>setov</v>
          </cell>
        </row>
        <row r="5567">
          <cell r="A5567" t="e">
            <v>#N/A</v>
          </cell>
          <cell r="E5567" t="str">
            <v>Stôl:</v>
          </cell>
          <cell r="F5567" t="e">
            <v>#N/A</v>
          </cell>
          <cell r="I5567" t="e">
            <v>#N/A</v>
          </cell>
          <cell r="V5567" t="str">
            <v/>
          </cell>
        </row>
        <row r="5569">
          <cell r="E5569" t="str">
            <v>Dátum:</v>
          </cell>
          <cell r="F5569">
            <v>43211</v>
          </cell>
        </row>
        <row r="5570">
          <cell r="A5570" t="e">
            <v>#N/A</v>
          </cell>
          <cell r="E5570" t="str">
            <v>Čas:</v>
          </cell>
          <cell r="I5570" t="e">
            <v>#N/A</v>
          </cell>
          <cell r="V5570" t="str">
            <v/>
          </cell>
        </row>
        <row r="5572">
          <cell r="E5572" t="str">
            <v>Kategória :</v>
          </cell>
          <cell r="F5572" t="str">
            <v>MŽ</v>
          </cell>
        </row>
        <row r="5573">
          <cell r="I5573" t="str">
            <v>Rozhodca</v>
          </cell>
          <cell r="P5573" t="str">
            <v>Víťaz</v>
          </cell>
        </row>
        <row r="5574">
          <cell r="E5574" t="str">
            <v>Skupina :</v>
          </cell>
          <cell r="F5574" t="e">
            <v>#N/A</v>
          </cell>
          <cell r="I5574" t="e">
            <v>#N/A</v>
          </cell>
          <cell r="N5574" t="str">
            <v/>
          </cell>
        </row>
        <row r="5576">
          <cell r="E5576" t="str">
            <v>Zápas:</v>
          </cell>
          <cell r="F5576" t="e">
            <v>#N/A</v>
          </cell>
        </row>
        <row r="5577">
          <cell r="H5577" t="str">
            <v>Udelené karty - priestupok</v>
          </cell>
        </row>
        <row r="5579">
          <cell r="I5579" t="e">
            <v>#N/A</v>
          </cell>
          <cell r="P5579" t="e">
            <v>#N/A</v>
          </cell>
        </row>
        <row r="5580">
          <cell r="H5580" t="str">
            <v>Ž</v>
          </cell>
          <cell r="O5580" t="str">
            <v>Ž</v>
          </cell>
        </row>
        <row r="5581">
          <cell r="H5581" t="str">
            <v>ŽČ</v>
          </cell>
          <cell r="O5581" t="str">
            <v>ŽČ</v>
          </cell>
        </row>
        <row r="5582">
          <cell r="H5582" t="str">
            <v>ŽČ</v>
          </cell>
          <cell r="O5582" t="str">
            <v>ŽČ</v>
          </cell>
        </row>
        <row r="5585">
          <cell r="A5585" t="e">
            <v>#N/A</v>
          </cell>
          <cell r="E5585" t="str">
            <v xml:space="preserve">zápas č. </v>
          </cell>
          <cell r="F5585" t="str">
            <v/>
          </cell>
          <cell r="H5585" t="str">
            <v>Servis</v>
          </cell>
          <cell r="V5585" t="str">
            <v>pomer</v>
          </cell>
          <cell r="Z5585" t="str">
            <v/>
          </cell>
          <cell r="AA5585" t="str">
            <v/>
          </cell>
        </row>
        <row r="5586">
          <cell r="G5586" t="str">
            <v>Time out</v>
          </cell>
          <cell r="H5586" t="str">
            <v>Príjem</v>
          </cell>
          <cell r="N5586">
            <v>1</v>
          </cell>
          <cell r="O5586">
            <v>2</v>
          </cell>
          <cell r="P5586">
            <v>3</v>
          </cell>
          <cell r="Q5586">
            <v>4</v>
          </cell>
          <cell r="R5586">
            <v>5</v>
          </cell>
          <cell r="S5586">
            <v>6</v>
          </cell>
          <cell r="T5586">
            <v>7</v>
          </cell>
          <cell r="V5586" t="str">
            <v>setov</v>
          </cell>
        </row>
        <row r="5587">
          <cell r="A5587" t="e">
            <v>#N/A</v>
          </cell>
          <cell r="E5587" t="str">
            <v>Stôl:</v>
          </cell>
          <cell r="F5587" t="e">
            <v>#N/A</v>
          </cell>
          <cell r="I5587" t="e">
            <v>#N/A</v>
          </cell>
          <cell r="V5587" t="str">
            <v/>
          </cell>
        </row>
        <row r="5589">
          <cell r="E5589" t="str">
            <v>Dátum:</v>
          </cell>
          <cell r="F5589">
            <v>43211</v>
          </cell>
        </row>
        <row r="5590">
          <cell r="A5590" t="e">
            <v>#N/A</v>
          </cell>
          <cell r="E5590" t="str">
            <v>Čas:</v>
          </cell>
          <cell r="I5590" t="e">
            <v>#N/A</v>
          </cell>
          <cell r="V5590" t="str">
            <v/>
          </cell>
        </row>
        <row r="5592">
          <cell r="E5592" t="str">
            <v>Kategória :</v>
          </cell>
          <cell r="F5592" t="str">
            <v>MŽ</v>
          </cell>
        </row>
        <row r="5593">
          <cell r="I5593" t="str">
            <v>Rozhodca</v>
          </cell>
          <cell r="P5593" t="str">
            <v>Víťaz</v>
          </cell>
        </row>
        <row r="5594">
          <cell r="E5594" t="str">
            <v>Skupina :</v>
          </cell>
          <cell r="F5594" t="e">
            <v>#N/A</v>
          </cell>
          <cell r="I5594" t="e">
            <v>#N/A</v>
          </cell>
          <cell r="N5594" t="str">
            <v/>
          </cell>
        </row>
        <row r="5596">
          <cell r="E5596" t="str">
            <v>Zápas:</v>
          </cell>
          <cell r="F5596" t="e">
            <v>#N/A</v>
          </cell>
        </row>
        <row r="5597">
          <cell r="H5597" t="str">
            <v>Udelené karty - priestupok</v>
          </cell>
        </row>
        <row r="5599">
          <cell r="I5599" t="e">
            <v>#N/A</v>
          </cell>
          <cell r="P5599" t="e">
            <v>#N/A</v>
          </cell>
        </row>
        <row r="5600">
          <cell r="H5600" t="str">
            <v>Ž</v>
          </cell>
          <cell r="O5600" t="str">
            <v>Ž</v>
          </cell>
        </row>
        <row r="5601">
          <cell r="H5601" t="str">
            <v>ŽČ</v>
          </cell>
          <cell r="O5601" t="str">
            <v>ŽČ</v>
          </cell>
        </row>
        <row r="5602">
          <cell r="H5602" t="str">
            <v>ŽČ</v>
          </cell>
          <cell r="O5602" t="str">
            <v>ŽČ</v>
          </cell>
        </row>
        <row r="5605">
          <cell r="A5605" t="e">
            <v>#N/A</v>
          </cell>
          <cell r="E5605" t="str">
            <v xml:space="preserve">zápas č. </v>
          </cell>
          <cell r="F5605" t="str">
            <v/>
          </cell>
          <cell r="H5605" t="str">
            <v>Servis</v>
          </cell>
          <cell r="V5605" t="str">
            <v>pomer</v>
          </cell>
          <cell r="Z5605" t="str">
            <v/>
          </cell>
          <cell r="AA5605" t="str">
            <v/>
          </cell>
        </row>
        <row r="5606">
          <cell r="G5606" t="str">
            <v>Time out</v>
          </cell>
          <cell r="H5606" t="str">
            <v>Príjem</v>
          </cell>
          <cell r="N5606">
            <v>1</v>
          </cell>
          <cell r="O5606">
            <v>2</v>
          </cell>
          <cell r="P5606">
            <v>3</v>
          </cell>
          <cell r="Q5606">
            <v>4</v>
          </cell>
          <cell r="R5606">
            <v>5</v>
          </cell>
          <cell r="S5606">
            <v>6</v>
          </cell>
          <cell r="T5606">
            <v>7</v>
          </cell>
          <cell r="V5606" t="str">
            <v>setov</v>
          </cell>
        </row>
        <row r="5607">
          <cell r="A5607" t="e">
            <v>#N/A</v>
          </cell>
          <cell r="E5607" t="str">
            <v>Stôl:</v>
          </cell>
          <cell r="F5607" t="e">
            <v>#N/A</v>
          </cell>
          <cell r="I5607" t="e">
            <v>#N/A</v>
          </cell>
          <cell r="V5607" t="str">
            <v/>
          </cell>
        </row>
        <row r="5609">
          <cell r="E5609" t="str">
            <v>Dátum:</v>
          </cell>
          <cell r="F5609">
            <v>43211</v>
          </cell>
        </row>
        <row r="5610">
          <cell r="A5610" t="e">
            <v>#N/A</v>
          </cell>
          <cell r="E5610" t="str">
            <v>Čas:</v>
          </cell>
          <cell r="I5610" t="e">
            <v>#N/A</v>
          </cell>
          <cell r="V5610" t="str">
            <v/>
          </cell>
        </row>
        <row r="5612">
          <cell r="E5612" t="str">
            <v>Kategória :</v>
          </cell>
          <cell r="F5612" t="str">
            <v>MŽ</v>
          </cell>
        </row>
        <row r="5613">
          <cell r="I5613" t="str">
            <v>Rozhodca</v>
          </cell>
          <cell r="P5613" t="str">
            <v>Víťaz</v>
          </cell>
        </row>
        <row r="5614">
          <cell r="E5614" t="str">
            <v>Skupina :</v>
          </cell>
          <cell r="F5614" t="e">
            <v>#N/A</v>
          </cell>
          <cell r="I5614" t="e">
            <v>#N/A</v>
          </cell>
          <cell r="N5614" t="str">
            <v/>
          </cell>
        </row>
        <row r="5616">
          <cell r="E5616" t="str">
            <v>Zápas:</v>
          </cell>
          <cell r="F5616" t="e">
            <v>#N/A</v>
          </cell>
        </row>
        <row r="5617">
          <cell r="H5617" t="str">
            <v>Udelené karty - priestupok</v>
          </cell>
        </row>
        <row r="5619">
          <cell r="I5619" t="e">
            <v>#N/A</v>
          </cell>
          <cell r="P5619" t="e">
            <v>#N/A</v>
          </cell>
        </row>
        <row r="5620">
          <cell r="H5620" t="str">
            <v>Ž</v>
          </cell>
          <cell r="O5620" t="str">
            <v>Ž</v>
          </cell>
        </row>
        <row r="5621">
          <cell r="H5621" t="str">
            <v>ŽČ</v>
          </cell>
          <cell r="O5621" t="str">
            <v>ŽČ</v>
          </cell>
        </row>
        <row r="5622">
          <cell r="H5622" t="str">
            <v>ŽČ</v>
          </cell>
          <cell r="O5622" t="str">
            <v>ŽČ</v>
          </cell>
        </row>
        <row r="5625">
          <cell r="A5625" t="e">
            <v>#N/A</v>
          </cell>
          <cell r="E5625" t="str">
            <v xml:space="preserve">zápas č. </v>
          </cell>
          <cell r="F5625" t="str">
            <v/>
          </cell>
          <cell r="H5625" t="str">
            <v>Servis</v>
          </cell>
          <cell r="V5625" t="str">
            <v>pomer</v>
          </cell>
          <cell r="Z5625" t="str">
            <v/>
          </cell>
          <cell r="AA5625" t="str">
            <v/>
          </cell>
        </row>
        <row r="5626">
          <cell r="G5626" t="str">
            <v>Time out</v>
          </cell>
          <cell r="H5626" t="str">
            <v>Príjem</v>
          </cell>
          <cell r="N5626">
            <v>1</v>
          </cell>
          <cell r="O5626">
            <v>2</v>
          </cell>
          <cell r="P5626">
            <v>3</v>
          </cell>
          <cell r="Q5626">
            <v>4</v>
          </cell>
          <cell r="R5626">
            <v>5</v>
          </cell>
          <cell r="S5626">
            <v>6</v>
          </cell>
          <cell r="T5626">
            <v>7</v>
          </cell>
          <cell r="V5626" t="str">
            <v>setov</v>
          </cell>
        </row>
        <row r="5627">
          <cell r="A5627" t="e">
            <v>#N/A</v>
          </cell>
          <cell r="E5627" t="str">
            <v>Stôl:</v>
          </cell>
          <cell r="F5627" t="e">
            <v>#N/A</v>
          </cell>
          <cell r="I5627" t="e">
            <v>#N/A</v>
          </cell>
          <cell r="V5627" t="str">
            <v/>
          </cell>
        </row>
        <row r="5629">
          <cell r="E5629" t="str">
            <v>Dátum:</v>
          </cell>
          <cell r="F5629">
            <v>43211</v>
          </cell>
        </row>
        <row r="5630">
          <cell r="A5630" t="e">
            <v>#N/A</v>
          </cell>
          <cell r="E5630" t="str">
            <v>Čas:</v>
          </cell>
          <cell r="I5630" t="e">
            <v>#N/A</v>
          </cell>
          <cell r="V5630" t="str">
            <v/>
          </cell>
        </row>
        <row r="5632">
          <cell r="E5632" t="str">
            <v>Kategória :</v>
          </cell>
          <cell r="F5632" t="str">
            <v>MŽ</v>
          </cell>
        </row>
        <row r="5633">
          <cell r="I5633" t="str">
            <v>Rozhodca</v>
          </cell>
          <cell r="P5633" t="str">
            <v>Víťaz</v>
          </cell>
        </row>
        <row r="5634">
          <cell r="E5634" t="str">
            <v>Skupina :</v>
          </cell>
          <cell r="F5634" t="e">
            <v>#N/A</v>
          </cell>
          <cell r="I5634" t="e">
            <v>#N/A</v>
          </cell>
          <cell r="N5634" t="str">
            <v/>
          </cell>
        </row>
        <row r="5636">
          <cell r="E5636" t="str">
            <v>Zápas:</v>
          </cell>
          <cell r="F5636" t="e">
            <v>#N/A</v>
          </cell>
        </row>
        <row r="5637">
          <cell r="H5637" t="str">
            <v>Udelené karty - priestupok</v>
          </cell>
        </row>
        <row r="5639">
          <cell r="I5639" t="e">
            <v>#N/A</v>
          </cell>
          <cell r="P5639" t="e">
            <v>#N/A</v>
          </cell>
        </row>
        <row r="5640">
          <cell r="H5640" t="str">
            <v>Ž</v>
          </cell>
          <cell r="O5640" t="str">
            <v>Ž</v>
          </cell>
        </row>
        <row r="5641">
          <cell r="H5641" t="str">
            <v>ŽČ</v>
          </cell>
          <cell r="O5641" t="str">
            <v>ŽČ</v>
          </cell>
        </row>
        <row r="5642">
          <cell r="H5642" t="str">
            <v>ŽČ</v>
          </cell>
          <cell r="O5642" t="str">
            <v>ŽČ</v>
          </cell>
        </row>
        <row r="5645">
          <cell r="A5645" t="e">
            <v>#N/A</v>
          </cell>
          <cell r="E5645" t="str">
            <v xml:space="preserve">zápas č. </v>
          </cell>
          <cell r="F5645" t="str">
            <v/>
          </cell>
          <cell r="H5645" t="str">
            <v>Servis</v>
          </cell>
          <cell r="V5645" t="str">
            <v>pomer</v>
          </cell>
          <cell r="Z5645" t="str">
            <v/>
          </cell>
          <cell r="AA5645" t="str">
            <v/>
          </cell>
        </row>
        <row r="5646">
          <cell r="G5646" t="str">
            <v>Time out</v>
          </cell>
          <cell r="H5646" t="str">
            <v>Príjem</v>
          </cell>
          <cell r="N5646">
            <v>1</v>
          </cell>
          <cell r="O5646">
            <v>2</v>
          </cell>
          <cell r="P5646">
            <v>3</v>
          </cell>
          <cell r="Q5646">
            <v>4</v>
          </cell>
          <cell r="R5646">
            <v>5</v>
          </cell>
          <cell r="S5646">
            <v>6</v>
          </cell>
          <cell r="T5646">
            <v>7</v>
          </cell>
          <cell r="V5646" t="str">
            <v>setov</v>
          </cell>
        </row>
        <row r="5647">
          <cell r="A5647" t="e">
            <v>#N/A</v>
          </cell>
          <cell r="E5647" t="str">
            <v>Stôl:</v>
          </cell>
          <cell r="F5647" t="e">
            <v>#N/A</v>
          </cell>
          <cell r="I5647" t="e">
            <v>#N/A</v>
          </cell>
          <cell r="V5647" t="str">
            <v/>
          </cell>
        </row>
        <row r="5649">
          <cell r="E5649" t="str">
            <v>Dátum:</v>
          </cell>
          <cell r="F5649">
            <v>43211</v>
          </cell>
        </row>
        <row r="5650">
          <cell r="A5650" t="e">
            <v>#N/A</v>
          </cell>
          <cell r="E5650" t="str">
            <v>Čas:</v>
          </cell>
          <cell r="I5650" t="e">
            <v>#N/A</v>
          </cell>
          <cell r="V5650" t="str">
            <v/>
          </cell>
        </row>
        <row r="5652">
          <cell r="E5652" t="str">
            <v>Kategória :</v>
          </cell>
          <cell r="F5652" t="str">
            <v>MŽ</v>
          </cell>
        </row>
        <row r="5653">
          <cell r="I5653" t="str">
            <v>Rozhodca</v>
          </cell>
          <cell r="P5653" t="str">
            <v>Víťaz</v>
          </cell>
        </row>
        <row r="5654">
          <cell r="E5654" t="str">
            <v>Skupina :</v>
          </cell>
          <cell r="F5654" t="e">
            <v>#N/A</v>
          </cell>
          <cell r="I5654" t="e">
            <v>#N/A</v>
          </cell>
          <cell r="N5654" t="str">
            <v/>
          </cell>
        </row>
        <row r="5656">
          <cell r="E5656" t="str">
            <v>Zápas:</v>
          </cell>
          <cell r="F5656" t="e">
            <v>#N/A</v>
          </cell>
        </row>
        <row r="5657">
          <cell r="H5657" t="str">
            <v>Udelené karty - priestupok</v>
          </cell>
        </row>
        <row r="5659">
          <cell r="I5659" t="e">
            <v>#N/A</v>
          </cell>
          <cell r="P5659" t="e">
            <v>#N/A</v>
          </cell>
        </row>
        <row r="5660">
          <cell r="H5660" t="str">
            <v>Ž</v>
          </cell>
          <cell r="O5660" t="str">
            <v>Ž</v>
          </cell>
        </row>
        <row r="5661">
          <cell r="H5661" t="str">
            <v>ŽČ</v>
          </cell>
          <cell r="O5661" t="str">
            <v>ŽČ</v>
          </cell>
        </row>
        <row r="5662">
          <cell r="H5662" t="str">
            <v>ŽČ</v>
          </cell>
          <cell r="O5662" t="str">
            <v>ŽČ</v>
          </cell>
        </row>
        <row r="5665">
          <cell r="A5665" t="e">
            <v>#N/A</v>
          </cell>
          <cell r="E5665" t="str">
            <v xml:space="preserve">zápas č. </v>
          </cell>
          <cell r="F5665" t="str">
            <v/>
          </cell>
          <cell r="H5665" t="str">
            <v>Servis</v>
          </cell>
          <cell r="V5665" t="str">
            <v>pomer</v>
          </cell>
          <cell r="Z5665" t="str">
            <v/>
          </cell>
          <cell r="AA5665" t="str">
            <v/>
          </cell>
        </row>
        <row r="5666">
          <cell r="G5666" t="str">
            <v>Time out</v>
          </cell>
          <cell r="H5666" t="str">
            <v>Príjem</v>
          </cell>
          <cell r="N5666">
            <v>1</v>
          </cell>
          <cell r="O5666">
            <v>2</v>
          </cell>
          <cell r="P5666">
            <v>3</v>
          </cell>
          <cell r="Q5666">
            <v>4</v>
          </cell>
          <cell r="R5666">
            <v>5</v>
          </cell>
          <cell r="S5666">
            <v>6</v>
          </cell>
          <cell r="T5666">
            <v>7</v>
          </cell>
          <cell r="V5666" t="str">
            <v>setov</v>
          </cell>
        </row>
        <row r="5667">
          <cell r="A5667" t="e">
            <v>#N/A</v>
          </cell>
          <cell r="E5667" t="str">
            <v>Stôl:</v>
          </cell>
          <cell r="F5667" t="e">
            <v>#N/A</v>
          </cell>
          <cell r="I5667" t="e">
            <v>#N/A</v>
          </cell>
          <cell r="V5667" t="str">
            <v/>
          </cell>
        </row>
        <row r="5669">
          <cell r="E5669" t="str">
            <v>Dátum:</v>
          </cell>
          <cell r="F5669">
            <v>43211</v>
          </cell>
        </row>
        <row r="5670">
          <cell r="A5670" t="e">
            <v>#N/A</v>
          </cell>
          <cell r="E5670" t="str">
            <v>Čas:</v>
          </cell>
          <cell r="I5670" t="e">
            <v>#N/A</v>
          </cell>
          <cell r="V5670" t="str">
            <v/>
          </cell>
        </row>
        <row r="5672">
          <cell r="E5672" t="str">
            <v>Kategória :</v>
          </cell>
          <cell r="F5672" t="str">
            <v>MŽ</v>
          </cell>
        </row>
        <row r="5673">
          <cell r="I5673" t="str">
            <v>Rozhodca</v>
          </cell>
          <cell r="P5673" t="str">
            <v>Víťaz</v>
          </cell>
        </row>
        <row r="5674">
          <cell r="E5674" t="str">
            <v>Skupina :</v>
          </cell>
          <cell r="F5674" t="e">
            <v>#N/A</v>
          </cell>
          <cell r="I5674" t="e">
            <v>#N/A</v>
          </cell>
          <cell r="N5674" t="str">
            <v/>
          </cell>
        </row>
        <row r="5676">
          <cell r="E5676" t="str">
            <v>Zápas:</v>
          </cell>
          <cell r="F5676" t="e">
            <v>#N/A</v>
          </cell>
        </row>
        <row r="5677">
          <cell r="H5677" t="str">
            <v>Udelené karty - priestupok</v>
          </cell>
        </row>
        <row r="5679">
          <cell r="I5679" t="e">
            <v>#N/A</v>
          </cell>
          <cell r="P5679" t="e">
            <v>#N/A</v>
          </cell>
        </row>
        <row r="5680">
          <cell r="H5680" t="str">
            <v>Ž</v>
          </cell>
          <cell r="O5680" t="str">
            <v>Ž</v>
          </cell>
        </row>
        <row r="5681">
          <cell r="H5681" t="str">
            <v>ŽČ</v>
          </cell>
          <cell r="O5681" t="str">
            <v>ŽČ</v>
          </cell>
        </row>
        <row r="5682">
          <cell r="H5682" t="str">
            <v>ŽČ</v>
          </cell>
          <cell r="O5682" t="str">
            <v>ŽČ</v>
          </cell>
        </row>
        <row r="5685">
          <cell r="A5685" t="e">
            <v>#N/A</v>
          </cell>
          <cell r="E5685" t="str">
            <v xml:space="preserve">zápas č. </v>
          </cell>
          <cell r="F5685" t="str">
            <v/>
          </cell>
          <cell r="H5685" t="str">
            <v>Servis</v>
          </cell>
          <cell r="V5685" t="str">
            <v>pomer</v>
          </cell>
          <cell r="Z5685" t="str">
            <v/>
          </cell>
          <cell r="AA5685" t="str">
            <v/>
          </cell>
        </row>
        <row r="5686">
          <cell r="G5686" t="str">
            <v>Time out</v>
          </cell>
          <cell r="H5686" t="str">
            <v>Príjem</v>
          </cell>
          <cell r="N5686">
            <v>1</v>
          </cell>
          <cell r="O5686">
            <v>2</v>
          </cell>
          <cell r="P5686">
            <v>3</v>
          </cell>
          <cell r="Q5686">
            <v>4</v>
          </cell>
          <cell r="R5686">
            <v>5</v>
          </cell>
          <cell r="S5686">
            <v>6</v>
          </cell>
          <cell r="T5686">
            <v>7</v>
          </cell>
          <cell r="V5686" t="str">
            <v>setov</v>
          </cell>
        </row>
        <row r="5687">
          <cell r="A5687" t="e">
            <v>#N/A</v>
          </cell>
          <cell r="E5687" t="str">
            <v>Stôl:</v>
          </cell>
          <cell r="F5687" t="e">
            <v>#N/A</v>
          </cell>
          <cell r="I5687" t="e">
            <v>#N/A</v>
          </cell>
          <cell r="V5687" t="str">
            <v/>
          </cell>
        </row>
        <row r="5689">
          <cell r="E5689" t="str">
            <v>Dátum:</v>
          </cell>
          <cell r="F5689">
            <v>43211</v>
          </cell>
        </row>
        <row r="5690">
          <cell r="A5690" t="e">
            <v>#N/A</v>
          </cell>
          <cell r="E5690" t="str">
            <v>Čas:</v>
          </cell>
          <cell r="I5690" t="e">
            <v>#N/A</v>
          </cell>
          <cell r="V5690" t="str">
            <v/>
          </cell>
        </row>
        <row r="5692">
          <cell r="E5692" t="str">
            <v>Kategória :</v>
          </cell>
          <cell r="F5692" t="str">
            <v>MŽ</v>
          </cell>
        </row>
        <row r="5693">
          <cell r="I5693" t="str">
            <v>Rozhodca</v>
          </cell>
          <cell r="P5693" t="str">
            <v>Víťaz</v>
          </cell>
        </row>
        <row r="5694">
          <cell r="E5694" t="str">
            <v>Skupina :</v>
          </cell>
          <cell r="F5694" t="e">
            <v>#N/A</v>
          </cell>
          <cell r="I5694" t="e">
            <v>#N/A</v>
          </cell>
          <cell r="N5694" t="str">
            <v/>
          </cell>
        </row>
        <row r="5696">
          <cell r="E5696" t="str">
            <v>Zápas:</v>
          </cell>
          <cell r="F5696" t="e">
            <v>#N/A</v>
          </cell>
        </row>
        <row r="5697">
          <cell r="H5697" t="str">
            <v>Udelené karty - priestupok</v>
          </cell>
        </row>
        <row r="5699">
          <cell r="I5699" t="e">
            <v>#N/A</v>
          </cell>
          <cell r="P5699" t="e">
            <v>#N/A</v>
          </cell>
        </row>
        <row r="5700">
          <cell r="H5700" t="str">
            <v>Ž</v>
          </cell>
          <cell r="O5700" t="str">
            <v>Ž</v>
          </cell>
        </row>
        <row r="5701">
          <cell r="H5701" t="str">
            <v>ŽČ</v>
          </cell>
          <cell r="O5701" t="str">
            <v>ŽČ</v>
          </cell>
        </row>
        <row r="5702">
          <cell r="H5702" t="str">
            <v>ŽČ</v>
          </cell>
          <cell r="O5702" t="str">
            <v>ŽČ</v>
          </cell>
        </row>
        <row r="5705">
          <cell r="A5705" t="e">
            <v>#N/A</v>
          </cell>
          <cell r="E5705" t="str">
            <v xml:space="preserve">zápas č. </v>
          </cell>
          <cell r="F5705" t="str">
            <v/>
          </cell>
          <cell r="H5705" t="str">
            <v>Servis</v>
          </cell>
          <cell r="V5705" t="str">
            <v>pomer</v>
          </cell>
          <cell r="Z5705" t="str">
            <v/>
          </cell>
          <cell r="AA5705" t="str">
            <v/>
          </cell>
        </row>
        <row r="5706">
          <cell r="G5706" t="str">
            <v>Time out</v>
          </cell>
          <cell r="H5706" t="str">
            <v>Príjem</v>
          </cell>
          <cell r="N5706">
            <v>1</v>
          </cell>
          <cell r="O5706">
            <v>2</v>
          </cell>
          <cell r="P5706">
            <v>3</v>
          </cell>
          <cell r="Q5706">
            <v>4</v>
          </cell>
          <cell r="R5706">
            <v>5</v>
          </cell>
          <cell r="S5706">
            <v>6</v>
          </cell>
          <cell r="T5706">
            <v>7</v>
          </cell>
          <cell r="V5706" t="str">
            <v>setov</v>
          </cell>
        </row>
        <row r="5707">
          <cell r="A5707" t="e">
            <v>#N/A</v>
          </cell>
          <cell r="E5707" t="str">
            <v>Stôl:</v>
          </cell>
          <cell r="F5707" t="e">
            <v>#N/A</v>
          </cell>
          <cell r="I5707" t="e">
            <v>#N/A</v>
          </cell>
          <cell r="V5707" t="str">
            <v/>
          </cell>
        </row>
        <row r="5709">
          <cell r="E5709" t="str">
            <v>Dátum:</v>
          </cell>
          <cell r="F5709">
            <v>43211</v>
          </cell>
        </row>
        <row r="5710">
          <cell r="A5710" t="e">
            <v>#N/A</v>
          </cell>
          <cell r="E5710" t="str">
            <v>Čas:</v>
          </cell>
          <cell r="I5710" t="e">
            <v>#N/A</v>
          </cell>
          <cell r="V5710" t="str">
            <v/>
          </cell>
        </row>
        <row r="5712">
          <cell r="E5712" t="str">
            <v>Kategória :</v>
          </cell>
          <cell r="F5712" t="str">
            <v>MŽ</v>
          </cell>
        </row>
        <row r="5713">
          <cell r="I5713" t="str">
            <v>Rozhodca</v>
          </cell>
          <cell r="P5713" t="str">
            <v>Víťaz</v>
          </cell>
        </row>
        <row r="5714">
          <cell r="E5714" t="str">
            <v>Skupina :</v>
          </cell>
          <cell r="F5714" t="e">
            <v>#N/A</v>
          </cell>
          <cell r="I5714" t="e">
            <v>#N/A</v>
          </cell>
          <cell r="N5714" t="str">
            <v/>
          </cell>
        </row>
        <row r="5716">
          <cell r="E5716" t="str">
            <v>Zápas:</v>
          </cell>
          <cell r="F5716" t="e">
            <v>#N/A</v>
          </cell>
        </row>
        <row r="5717">
          <cell r="H5717" t="str">
            <v>Udelené karty - priestupok</v>
          </cell>
        </row>
        <row r="5719">
          <cell r="I5719" t="e">
            <v>#N/A</v>
          </cell>
          <cell r="P5719" t="e">
            <v>#N/A</v>
          </cell>
        </row>
        <row r="5720">
          <cell r="H5720" t="str">
            <v>Ž</v>
          </cell>
          <cell r="O5720" t="str">
            <v>Ž</v>
          </cell>
        </row>
        <row r="5721">
          <cell r="H5721" t="str">
            <v>ŽČ</v>
          </cell>
          <cell r="O5721" t="str">
            <v>ŽČ</v>
          </cell>
        </row>
        <row r="5722">
          <cell r="H5722" t="str">
            <v>ŽČ</v>
          </cell>
          <cell r="O5722" t="str">
            <v>ŽČ</v>
          </cell>
        </row>
        <row r="5725">
          <cell r="A5725" t="e">
            <v>#N/A</v>
          </cell>
          <cell r="E5725" t="str">
            <v xml:space="preserve">zápas č. </v>
          </cell>
          <cell r="F5725" t="str">
            <v/>
          </cell>
          <cell r="H5725" t="str">
            <v>Servis</v>
          </cell>
          <cell r="V5725" t="str">
            <v>pomer</v>
          </cell>
          <cell r="Z5725" t="str">
            <v/>
          </cell>
          <cell r="AA5725" t="str">
            <v/>
          </cell>
        </row>
        <row r="5726">
          <cell r="G5726" t="str">
            <v>Time out</v>
          </cell>
          <cell r="H5726" t="str">
            <v>Príjem</v>
          </cell>
          <cell r="N5726">
            <v>1</v>
          </cell>
          <cell r="O5726">
            <v>2</v>
          </cell>
          <cell r="P5726">
            <v>3</v>
          </cell>
          <cell r="Q5726">
            <v>4</v>
          </cell>
          <cell r="R5726">
            <v>5</v>
          </cell>
          <cell r="S5726">
            <v>6</v>
          </cell>
          <cell r="T5726">
            <v>7</v>
          </cell>
          <cell r="V5726" t="str">
            <v>setov</v>
          </cell>
        </row>
        <row r="5727">
          <cell r="A5727" t="e">
            <v>#N/A</v>
          </cell>
          <cell r="E5727" t="str">
            <v>Stôl:</v>
          </cell>
          <cell r="F5727" t="e">
            <v>#N/A</v>
          </cell>
          <cell r="I5727" t="e">
            <v>#N/A</v>
          </cell>
          <cell r="V5727" t="str">
            <v/>
          </cell>
        </row>
        <row r="5729">
          <cell r="E5729" t="str">
            <v>Dátum:</v>
          </cell>
          <cell r="F5729">
            <v>43211</v>
          </cell>
        </row>
        <row r="5730">
          <cell r="A5730" t="e">
            <v>#N/A</v>
          </cell>
          <cell r="E5730" t="str">
            <v>Čas:</v>
          </cell>
          <cell r="I5730" t="e">
            <v>#N/A</v>
          </cell>
          <cell r="V5730" t="str">
            <v/>
          </cell>
        </row>
        <row r="5732">
          <cell r="E5732" t="str">
            <v>Kategória :</v>
          </cell>
          <cell r="F5732" t="str">
            <v>MŽ</v>
          </cell>
        </row>
        <row r="5733">
          <cell r="I5733" t="str">
            <v>Rozhodca</v>
          </cell>
          <cell r="P5733" t="str">
            <v>Víťaz</v>
          </cell>
        </row>
        <row r="5734">
          <cell r="E5734" t="str">
            <v>Skupina :</v>
          </cell>
          <cell r="F5734" t="e">
            <v>#N/A</v>
          </cell>
          <cell r="I5734" t="e">
            <v>#N/A</v>
          </cell>
          <cell r="N5734" t="str">
            <v/>
          </cell>
        </row>
        <row r="5736">
          <cell r="E5736" t="str">
            <v>Zápas:</v>
          </cell>
          <cell r="F5736" t="e">
            <v>#N/A</v>
          </cell>
        </row>
        <row r="5737">
          <cell r="H5737" t="str">
            <v>Udelené karty - priestupok</v>
          </cell>
        </row>
        <row r="5739">
          <cell r="I5739" t="e">
            <v>#N/A</v>
          </cell>
          <cell r="P5739" t="e">
            <v>#N/A</v>
          </cell>
        </row>
        <row r="5740">
          <cell r="H5740" t="str">
            <v>Ž</v>
          </cell>
          <cell r="O5740" t="str">
            <v>Ž</v>
          </cell>
        </row>
        <row r="5741">
          <cell r="H5741" t="str">
            <v>ŽČ</v>
          </cell>
          <cell r="O5741" t="str">
            <v>ŽČ</v>
          </cell>
        </row>
        <row r="5742">
          <cell r="H5742" t="str">
            <v>ŽČ</v>
          </cell>
          <cell r="O5742" t="str">
            <v>ŽČ</v>
          </cell>
        </row>
        <row r="5745">
          <cell r="A5745" t="e">
            <v>#N/A</v>
          </cell>
          <cell r="E5745" t="str">
            <v xml:space="preserve">zápas č. </v>
          </cell>
          <cell r="F5745" t="str">
            <v/>
          </cell>
          <cell r="H5745" t="str">
            <v>Servis</v>
          </cell>
          <cell r="V5745" t="str">
            <v>pomer</v>
          </cell>
          <cell r="Z5745" t="str">
            <v/>
          </cell>
          <cell r="AA5745" t="str">
            <v/>
          </cell>
        </row>
        <row r="5746">
          <cell r="G5746" t="str">
            <v>Time out</v>
          </cell>
          <cell r="H5746" t="str">
            <v>Príjem</v>
          </cell>
          <cell r="N5746">
            <v>1</v>
          </cell>
          <cell r="O5746">
            <v>2</v>
          </cell>
          <cell r="P5746">
            <v>3</v>
          </cell>
          <cell r="Q5746">
            <v>4</v>
          </cell>
          <cell r="R5746">
            <v>5</v>
          </cell>
          <cell r="S5746">
            <v>6</v>
          </cell>
          <cell r="T5746">
            <v>7</v>
          </cell>
          <cell r="V5746" t="str">
            <v>setov</v>
          </cell>
        </row>
        <row r="5747">
          <cell r="A5747" t="e">
            <v>#N/A</v>
          </cell>
          <cell r="E5747" t="str">
            <v>Stôl:</v>
          </cell>
          <cell r="F5747" t="e">
            <v>#N/A</v>
          </cell>
          <cell r="I5747" t="e">
            <v>#N/A</v>
          </cell>
          <cell r="V5747" t="str">
            <v/>
          </cell>
        </row>
        <row r="5749">
          <cell r="E5749" t="str">
            <v>Dátum:</v>
          </cell>
          <cell r="F5749">
            <v>43211</v>
          </cell>
        </row>
        <row r="5750">
          <cell r="A5750" t="e">
            <v>#N/A</v>
          </cell>
          <cell r="E5750" t="str">
            <v>Čas:</v>
          </cell>
          <cell r="I5750" t="e">
            <v>#N/A</v>
          </cell>
          <cell r="V5750" t="str">
            <v/>
          </cell>
        </row>
        <row r="5752">
          <cell r="E5752" t="str">
            <v>Kategória :</v>
          </cell>
          <cell r="F5752" t="str">
            <v>MŽ</v>
          </cell>
        </row>
        <row r="5753">
          <cell r="I5753" t="str">
            <v>Rozhodca</v>
          </cell>
          <cell r="P5753" t="str">
            <v>Víťaz</v>
          </cell>
        </row>
        <row r="5754">
          <cell r="E5754" t="str">
            <v>Skupina :</v>
          </cell>
          <cell r="F5754" t="e">
            <v>#N/A</v>
          </cell>
          <cell r="I5754" t="e">
            <v>#N/A</v>
          </cell>
          <cell r="N5754" t="str">
            <v/>
          </cell>
        </row>
        <row r="5756">
          <cell r="E5756" t="str">
            <v>Zápas:</v>
          </cell>
          <cell r="F5756" t="e">
            <v>#N/A</v>
          </cell>
        </row>
        <row r="5757">
          <cell r="H5757" t="str">
            <v>Udelené karty - priestupok</v>
          </cell>
        </row>
        <row r="5759">
          <cell r="I5759" t="e">
            <v>#N/A</v>
          </cell>
          <cell r="P5759" t="e">
            <v>#N/A</v>
          </cell>
        </row>
        <row r="5760">
          <cell r="H5760" t="str">
            <v>Ž</v>
          </cell>
          <cell r="O5760" t="str">
            <v>Ž</v>
          </cell>
        </row>
        <row r="5761">
          <cell r="H5761" t="str">
            <v>ŽČ</v>
          </cell>
          <cell r="O5761" t="str">
            <v>ŽČ</v>
          </cell>
        </row>
        <row r="5762">
          <cell r="H5762" t="str">
            <v>ŽČ</v>
          </cell>
          <cell r="O5762" t="str">
            <v>ŽČ</v>
          </cell>
        </row>
        <row r="5765">
          <cell r="A5765" t="e">
            <v>#N/A</v>
          </cell>
          <cell r="E5765" t="str">
            <v xml:space="preserve">zápas č. </v>
          </cell>
          <cell r="F5765" t="str">
            <v/>
          </cell>
          <cell r="H5765" t="str">
            <v>Servis</v>
          </cell>
          <cell r="V5765" t="str">
            <v>pomer</v>
          </cell>
          <cell r="Z5765" t="str">
            <v/>
          </cell>
          <cell r="AA5765" t="str">
            <v/>
          </cell>
        </row>
        <row r="5766">
          <cell r="G5766" t="str">
            <v>Time out</v>
          </cell>
          <cell r="H5766" t="str">
            <v>Príjem</v>
          </cell>
          <cell r="N5766">
            <v>1</v>
          </cell>
          <cell r="O5766">
            <v>2</v>
          </cell>
          <cell r="P5766">
            <v>3</v>
          </cell>
          <cell r="Q5766">
            <v>4</v>
          </cell>
          <cell r="R5766">
            <v>5</v>
          </cell>
          <cell r="S5766">
            <v>6</v>
          </cell>
          <cell r="T5766">
            <v>7</v>
          </cell>
          <cell r="V5766" t="str">
            <v>setov</v>
          </cell>
        </row>
        <row r="5767">
          <cell r="A5767" t="e">
            <v>#N/A</v>
          </cell>
          <cell r="E5767" t="str">
            <v>Stôl:</v>
          </cell>
          <cell r="F5767" t="e">
            <v>#N/A</v>
          </cell>
          <cell r="I5767" t="e">
            <v>#N/A</v>
          </cell>
          <cell r="V5767" t="str">
            <v/>
          </cell>
        </row>
        <row r="5769">
          <cell r="E5769" t="str">
            <v>Dátum:</v>
          </cell>
          <cell r="F5769">
            <v>43211</v>
          </cell>
        </row>
        <row r="5770">
          <cell r="A5770" t="e">
            <v>#N/A</v>
          </cell>
          <cell r="E5770" t="str">
            <v>Čas:</v>
          </cell>
          <cell r="I5770" t="e">
            <v>#N/A</v>
          </cell>
          <cell r="V5770" t="str">
            <v/>
          </cell>
        </row>
        <row r="5772">
          <cell r="E5772" t="str">
            <v>Kategória :</v>
          </cell>
          <cell r="F5772" t="str">
            <v>MŽ</v>
          </cell>
        </row>
        <row r="5773">
          <cell r="I5773" t="str">
            <v>Rozhodca</v>
          </cell>
          <cell r="P5773" t="str">
            <v>Víťaz</v>
          </cell>
        </row>
        <row r="5774">
          <cell r="E5774" t="str">
            <v>Skupina :</v>
          </cell>
          <cell r="F5774" t="e">
            <v>#N/A</v>
          </cell>
          <cell r="I5774" t="e">
            <v>#N/A</v>
          </cell>
          <cell r="N5774" t="str">
            <v/>
          </cell>
        </row>
        <row r="5776">
          <cell r="E5776" t="str">
            <v>Zápas:</v>
          </cell>
          <cell r="F5776" t="e">
            <v>#N/A</v>
          </cell>
        </row>
        <row r="5777">
          <cell r="H5777" t="str">
            <v>Udelené karty - priestupok</v>
          </cell>
        </row>
        <row r="5779">
          <cell r="I5779" t="e">
            <v>#N/A</v>
          </cell>
          <cell r="P5779" t="e">
            <v>#N/A</v>
          </cell>
        </row>
        <row r="5780">
          <cell r="H5780" t="str">
            <v>Ž</v>
          </cell>
          <cell r="O5780" t="str">
            <v>Ž</v>
          </cell>
        </row>
        <row r="5781">
          <cell r="H5781" t="str">
            <v>ŽČ</v>
          </cell>
          <cell r="O5781" t="str">
            <v>ŽČ</v>
          </cell>
        </row>
        <row r="5782">
          <cell r="H5782" t="str">
            <v>ŽČ</v>
          </cell>
          <cell r="O5782" t="str">
            <v>ŽČ</v>
          </cell>
        </row>
        <row r="5785">
          <cell r="A5785" t="e">
            <v>#N/A</v>
          </cell>
          <cell r="E5785" t="str">
            <v xml:space="preserve">zápas č. </v>
          </cell>
          <cell r="F5785" t="str">
            <v/>
          </cell>
          <cell r="H5785" t="str">
            <v>Servis</v>
          </cell>
          <cell r="V5785" t="str">
            <v>pomer</v>
          </cell>
          <cell r="Z5785" t="str">
            <v/>
          </cell>
          <cell r="AA5785" t="str">
            <v/>
          </cell>
        </row>
        <row r="5786">
          <cell r="G5786" t="str">
            <v>Time out</v>
          </cell>
          <cell r="H5786" t="str">
            <v>Príjem</v>
          </cell>
          <cell r="N5786">
            <v>1</v>
          </cell>
          <cell r="O5786">
            <v>2</v>
          </cell>
          <cell r="P5786">
            <v>3</v>
          </cell>
          <cell r="Q5786">
            <v>4</v>
          </cell>
          <cell r="R5786">
            <v>5</v>
          </cell>
          <cell r="S5786">
            <v>6</v>
          </cell>
          <cell r="T5786">
            <v>7</v>
          </cell>
          <cell r="V5786" t="str">
            <v>setov</v>
          </cell>
        </row>
        <row r="5787">
          <cell r="A5787" t="e">
            <v>#N/A</v>
          </cell>
          <cell r="E5787" t="str">
            <v>Stôl:</v>
          </cell>
          <cell r="F5787" t="e">
            <v>#N/A</v>
          </cell>
          <cell r="I5787" t="e">
            <v>#N/A</v>
          </cell>
          <cell r="V5787" t="str">
            <v/>
          </cell>
        </row>
        <row r="5789">
          <cell r="E5789" t="str">
            <v>Dátum:</v>
          </cell>
          <cell r="F5789">
            <v>43211</v>
          </cell>
        </row>
        <row r="5790">
          <cell r="A5790" t="e">
            <v>#N/A</v>
          </cell>
          <cell r="E5790" t="str">
            <v>Čas:</v>
          </cell>
          <cell r="I5790" t="e">
            <v>#N/A</v>
          </cell>
          <cell r="V5790" t="str">
            <v/>
          </cell>
        </row>
        <row r="5792">
          <cell r="E5792" t="str">
            <v>Kategória :</v>
          </cell>
          <cell r="F5792" t="str">
            <v>MŽ</v>
          </cell>
        </row>
        <row r="5793">
          <cell r="I5793" t="str">
            <v>Rozhodca</v>
          </cell>
          <cell r="P5793" t="str">
            <v>Víťaz</v>
          </cell>
        </row>
        <row r="5794">
          <cell r="E5794" t="str">
            <v>Skupina :</v>
          </cell>
          <cell r="F5794" t="e">
            <v>#N/A</v>
          </cell>
          <cell r="I5794" t="e">
            <v>#N/A</v>
          </cell>
          <cell r="N5794" t="str">
            <v/>
          </cell>
        </row>
        <row r="5796">
          <cell r="E5796" t="str">
            <v>Zápas:</v>
          </cell>
          <cell r="F5796" t="e">
            <v>#N/A</v>
          </cell>
        </row>
        <row r="5797">
          <cell r="H5797" t="str">
            <v>Udelené karty - priestupok</v>
          </cell>
        </row>
        <row r="5799">
          <cell r="I5799" t="e">
            <v>#N/A</v>
          </cell>
          <cell r="P5799" t="e">
            <v>#N/A</v>
          </cell>
        </row>
        <row r="5800">
          <cell r="H5800" t="str">
            <v>Ž</v>
          </cell>
          <cell r="O5800" t="str">
            <v>Ž</v>
          </cell>
        </row>
        <row r="5801">
          <cell r="H5801" t="str">
            <v>ŽČ</v>
          </cell>
          <cell r="O5801" t="str">
            <v>ŽČ</v>
          </cell>
        </row>
        <row r="5802">
          <cell r="H5802" t="str">
            <v>ŽČ</v>
          </cell>
          <cell r="O5802" t="str">
            <v>ŽČ</v>
          </cell>
        </row>
        <row r="5805">
          <cell r="A5805" t="e">
            <v>#N/A</v>
          </cell>
          <cell r="E5805" t="str">
            <v xml:space="preserve">zápas č. </v>
          </cell>
          <cell r="F5805" t="str">
            <v/>
          </cell>
          <cell r="H5805" t="str">
            <v>Servis</v>
          </cell>
          <cell r="V5805" t="str">
            <v>pomer</v>
          </cell>
          <cell r="Z5805" t="str">
            <v/>
          </cell>
          <cell r="AA5805" t="str">
            <v/>
          </cell>
        </row>
        <row r="5806">
          <cell r="G5806" t="str">
            <v>Time out</v>
          </cell>
          <cell r="H5806" t="str">
            <v>Príjem</v>
          </cell>
          <cell r="N5806">
            <v>1</v>
          </cell>
          <cell r="O5806">
            <v>2</v>
          </cell>
          <cell r="P5806">
            <v>3</v>
          </cell>
          <cell r="Q5806">
            <v>4</v>
          </cell>
          <cell r="R5806">
            <v>5</v>
          </cell>
          <cell r="S5806">
            <v>6</v>
          </cell>
          <cell r="T5806">
            <v>7</v>
          </cell>
          <cell r="V5806" t="str">
            <v>setov</v>
          </cell>
        </row>
        <row r="5807">
          <cell r="A5807" t="e">
            <v>#N/A</v>
          </cell>
          <cell r="E5807" t="str">
            <v>Stôl:</v>
          </cell>
          <cell r="F5807" t="e">
            <v>#N/A</v>
          </cell>
          <cell r="I5807" t="e">
            <v>#N/A</v>
          </cell>
          <cell r="V5807" t="str">
            <v/>
          </cell>
        </row>
        <row r="5809">
          <cell r="E5809" t="str">
            <v>Dátum:</v>
          </cell>
          <cell r="F5809">
            <v>43211</v>
          </cell>
        </row>
        <row r="5810">
          <cell r="A5810" t="e">
            <v>#N/A</v>
          </cell>
          <cell r="E5810" t="str">
            <v>Čas:</v>
          </cell>
          <cell r="I5810" t="e">
            <v>#N/A</v>
          </cell>
          <cell r="V5810" t="str">
            <v/>
          </cell>
        </row>
        <row r="5812">
          <cell r="E5812" t="str">
            <v>Kategória :</v>
          </cell>
          <cell r="F5812" t="str">
            <v>MŽ</v>
          </cell>
        </row>
        <row r="5813">
          <cell r="I5813" t="str">
            <v>Rozhodca</v>
          </cell>
          <cell r="P5813" t="str">
            <v>Víťaz</v>
          </cell>
        </row>
        <row r="5814">
          <cell r="E5814" t="str">
            <v>Skupina :</v>
          </cell>
          <cell r="F5814" t="e">
            <v>#N/A</v>
          </cell>
          <cell r="I5814" t="e">
            <v>#N/A</v>
          </cell>
          <cell r="N5814" t="str">
            <v/>
          </cell>
        </row>
        <row r="5816">
          <cell r="E5816" t="str">
            <v>Zápas:</v>
          </cell>
          <cell r="F5816" t="e">
            <v>#N/A</v>
          </cell>
        </row>
        <row r="5817">
          <cell r="H5817" t="str">
            <v>Udelené karty - priestupok</v>
          </cell>
        </row>
        <row r="5819">
          <cell r="I5819" t="e">
            <v>#N/A</v>
          </cell>
          <cell r="P5819" t="e">
            <v>#N/A</v>
          </cell>
        </row>
        <row r="5820">
          <cell r="H5820" t="str">
            <v>Ž</v>
          </cell>
          <cell r="O5820" t="str">
            <v>Ž</v>
          </cell>
        </row>
        <row r="5821">
          <cell r="H5821" t="str">
            <v>ŽČ</v>
          </cell>
          <cell r="O5821" t="str">
            <v>ŽČ</v>
          </cell>
        </row>
        <row r="5822">
          <cell r="H5822" t="str">
            <v>ŽČ</v>
          </cell>
          <cell r="O5822" t="str">
            <v>ŽČ</v>
          </cell>
        </row>
        <row r="5825">
          <cell r="A5825" t="e">
            <v>#N/A</v>
          </cell>
          <cell r="E5825" t="str">
            <v xml:space="preserve">zápas č. </v>
          </cell>
          <cell r="F5825" t="str">
            <v/>
          </cell>
          <cell r="H5825" t="str">
            <v>Servis</v>
          </cell>
          <cell r="V5825" t="str">
            <v>pomer</v>
          </cell>
          <cell r="Z5825" t="str">
            <v/>
          </cell>
          <cell r="AA5825" t="str">
            <v/>
          </cell>
        </row>
        <row r="5826">
          <cell r="G5826" t="str">
            <v>Time out</v>
          </cell>
          <cell r="H5826" t="str">
            <v>Príjem</v>
          </cell>
          <cell r="N5826">
            <v>1</v>
          </cell>
          <cell r="O5826">
            <v>2</v>
          </cell>
          <cell r="P5826">
            <v>3</v>
          </cell>
          <cell r="Q5826">
            <v>4</v>
          </cell>
          <cell r="R5826">
            <v>5</v>
          </cell>
          <cell r="S5826">
            <v>6</v>
          </cell>
          <cell r="T5826">
            <v>7</v>
          </cell>
          <cell r="V5826" t="str">
            <v>setov</v>
          </cell>
        </row>
        <row r="5827">
          <cell r="A5827" t="e">
            <v>#N/A</v>
          </cell>
          <cell r="E5827" t="str">
            <v>Stôl:</v>
          </cell>
          <cell r="F5827" t="e">
            <v>#N/A</v>
          </cell>
          <cell r="I5827" t="e">
            <v>#N/A</v>
          </cell>
          <cell r="V5827" t="str">
            <v/>
          </cell>
        </row>
        <row r="5829">
          <cell r="E5829" t="str">
            <v>Dátum:</v>
          </cell>
          <cell r="F5829">
            <v>43211</v>
          </cell>
        </row>
        <row r="5830">
          <cell r="A5830" t="e">
            <v>#N/A</v>
          </cell>
          <cell r="E5830" t="str">
            <v>Čas:</v>
          </cell>
          <cell r="I5830" t="e">
            <v>#N/A</v>
          </cell>
          <cell r="V5830" t="str">
            <v/>
          </cell>
        </row>
        <row r="5832">
          <cell r="E5832" t="str">
            <v>Kategória :</v>
          </cell>
          <cell r="F5832" t="str">
            <v>MŽ</v>
          </cell>
        </row>
        <row r="5833">
          <cell r="I5833" t="str">
            <v>Rozhodca</v>
          </cell>
          <cell r="P5833" t="str">
            <v>Víťaz</v>
          </cell>
        </row>
        <row r="5834">
          <cell r="E5834" t="str">
            <v>Skupina :</v>
          </cell>
          <cell r="F5834" t="e">
            <v>#N/A</v>
          </cell>
          <cell r="I5834" t="e">
            <v>#N/A</v>
          </cell>
          <cell r="N5834" t="str">
            <v/>
          </cell>
        </row>
        <row r="5836">
          <cell r="E5836" t="str">
            <v>Zápas:</v>
          </cell>
          <cell r="F5836" t="e">
            <v>#N/A</v>
          </cell>
        </row>
        <row r="5837">
          <cell r="H5837" t="str">
            <v>Udelené karty - priestupok</v>
          </cell>
        </row>
        <row r="5839">
          <cell r="I5839" t="e">
            <v>#N/A</v>
          </cell>
          <cell r="P5839" t="e">
            <v>#N/A</v>
          </cell>
        </row>
        <row r="5840">
          <cell r="H5840" t="str">
            <v>Ž</v>
          </cell>
          <cell r="O5840" t="str">
            <v>Ž</v>
          </cell>
        </row>
        <row r="5841">
          <cell r="H5841" t="str">
            <v>ŽČ</v>
          </cell>
          <cell r="O5841" t="str">
            <v>ŽČ</v>
          </cell>
        </row>
        <row r="5842">
          <cell r="H5842" t="str">
            <v>ŽČ</v>
          </cell>
          <cell r="O5842" t="str">
            <v>ŽČ</v>
          </cell>
        </row>
        <row r="5845">
          <cell r="A5845" t="e">
            <v>#N/A</v>
          </cell>
          <cell r="E5845" t="str">
            <v xml:space="preserve">zápas č. </v>
          </cell>
          <cell r="F5845" t="str">
            <v/>
          </cell>
          <cell r="H5845" t="str">
            <v>Servis</v>
          </cell>
          <cell r="V5845" t="str">
            <v>pomer</v>
          </cell>
          <cell r="Z5845" t="str">
            <v/>
          </cell>
          <cell r="AA5845" t="str">
            <v/>
          </cell>
        </row>
        <row r="5846">
          <cell r="G5846" t="str">
            <v>Time out</v>
          </cell>
          <cell r="H5846" t="str">
            <v>Príjem</v>
          </cell>
          <cell r="N5846">
            <v>1</v>
          </cell>
          <cell r="O5846">
            <v>2</v>
          </cell>
          <cell r="P5846">
            <v>3</v>
          </cell>
          <cell r="Q5846">
            <v>4</v>
          </cell>
          <cell r="R5846">
            <v>5</v>
          </cell>
          <cell r="S5846">
            <v>6</v>
          </cell>
          <cell r="T5846">
            <v>7</v>
          </cell>
          <cell r="V5846" t="str">
            <v>setov</v>
          </cell>
        </row>
        <row r="5847">
          <cell r="A5847" t="e">
            <v>#N/A</v>
          </cell>
          <cell r="E5847" t="str">
            <v>Stôl:</v>
          </cell>
          <cell r="F5847" t="e">
            <v>#N/A</v>
          </cell>
          <cell r="I5847" t="e">
            <v>#N/A</v>
          </cell>
          <cell r="V5847" t="str">
            <v/>
          </cell>
        </row>
        <row r="5849">
          <cell r="E5849" t="str">
            <v>Dátum:</v>
          </cell>
          <cell r="F5849">
            <v>43211</v>
          </cell>
        </row>
        <row r="5850">
          <cell r="A5850" t="e">
            <v>#N/A</v>
          </cell>
          <cell r="E5850" t="str">
            <v>Čas:</v>
          </cell>
          <cell r="I5850" t="e">
            <v>#N/A</v>
          </cell>
          <cell r="V5850" t="str">
            <v/>
          </cell>
        </row>
        <row r="5852">
          <cell r="E5852" t="str">
            <v>Kategória :</v>
          </cell>
          <cell r="F5852" t="str">
            <v>MŽ</v>
          </cell>
        </row>
        <row r="5853">
          <cell r="I5853" t="str">
            <v>Rozhodca</v>
          </cell>
          <cell r="P5853" t="str">
            <v>Víťaz</v>
          </cell>
        </row>
        <row r="5854">
          <cell r="E5854" t="str">
            <v>Skupina :</v>
          </cell>
          <cell r="F5854" t="e">
            <v>#N/A</v>
          </cell>
          <cell r="I5854" t="e">
            <v>#N/A</v>
          </cell>
          <cell r="N5854" t="str">
            <v/>
          </cell>
        </row>
        <row r="5856">
          <cell r="E5856" t="str">
            <v>Zápas:</v>
          </cell>
          <cell r="F5856" t="e">
            <v>#N/A</v>
          </cell>
        </row>
        <row r="5857">
          <cell r="H5857" t="str">
            <v>Udelené karty - priestupok</v>
          </cell>
        </row>
        <row r="5859">
          <cell r="I5859" t="e">
            <v>#N/A</v>
          </cell>
          <cell r="P5859" t="e">
            <v>#N/A</v>
          </cell>
        </row>
        <row r="5860">
          <cell r="H5860" t="str">
            <v>Ž</v>
          </cell>
          <cell r="O5860" t="str">
            <v>Ž</v>
          </cell>
        </row>
        <row r="5861">
          <cell r="H5861" t="str">
            <v>ŽČ</v>
          </cell>
          <cell r="O5861" t="str">
            <v>ŽČ</v>
          </cell>
        </row>
        <row r="5862">
          <cell r="H5862" t="str">
            <v>ŽČ</v>
          </cell>
          <cell r="O5862" t="str">
            <v>ŽČ</v>
          </cell>
        </row>
        <row r="5865">
          <cell r="A5865" t="e">
            <v>#N/A</v>
          </cell>
          <cell r="E5865" t="str">
            <v xml:space="preserve">zápas č. </v>
          </cell>
          <cell r="F5865" t="str">
            <v/>
          </cell>
          <cell r="H5865" t="str">
            <v>Servis</v>
          </cell>
          <cell r="V5865" t="str">
            <v>pomer</v>
          </cell>
          <cell r="Z5865" t="str">
            <v/>
          </cell>
          <cell r="AA5865" t="str">
            <v/>
          </cell>
        </row>
        <row r="5866">
          <cell r="G5866" t="str">
            <v>Time out</v>
          </cell>
          <cell r="H5866" t="str">
            <v>Príjem</v>
          </cell>
          <cell r="N5866">
            <v>1</v>
          </cell>
          <cell r="O5866">
            <v>2</v>
          </cell>
          <cell r="P5866">
            <v>3</v>
          </cell>
          <cell r="Q5866">
            <v>4</v>
          </cell>
          <cell r="R5866">
            <v>5</v>
          </cell>
          <cell r="S5866">
            <v>6</v>
          </cell>
          <cell r="T5866">
            <v>7</v>
          </cell>
          <cell r="V5866" t="str">
            <v>setov</v>
          </cell>
        </row>
        <row r="5867">
          <cell r="A5867" t="e">
            <v>#N/A</v>
          </cell>
          <cell r="E5867" t="str">
            <v>Stôl:</v>
          </cell>
          <cell r="F5867" t="e">
            <v>#N/A</v>
          </cell>
          <cell r="I5867" t="e">
            <v>#N/A</v>
          </cell>
          <cell r="V5867" t="str">
            <v/>
          </cell>
        </row>
        <row r="5869">
          <cell r="E5869" t="str">
            <v>Dátum:</v>
          </cell>
          <cell r="F5869">
            <v>43211</v>
          </cell>
        </row>
        <row r="5870">
          <cell r="A5870" t="e">
            <v>#N/A</v>
          </cell>
          <cell r="E5870" t="str">
            <v>Čas:</v>
          </cell>
          <cell r="I5870" t="e">
            <v>#N/A</v>
          </cell>
          <cell r="V5870" t="str">
            <v/>
          </cell>
        </row>
        <row r="5872">
          <cell r="E5872" t="str">
            <v>Kategória :</v>
          </cell>
          <cell r="F5872" t="str">
            <v>MŽ</v>
          </cell>
        </row>
        <row r="5873">
          <cell r="I5873" t="str">
            <v>Rozhodca</v>
          </cell>
          <cell r="P5873" t="str">
            <v>Víťaz</v>
          </cell>
        </row>
        <row r="5874">
          <cell r="E5874" t="str">
            <v>Skupina :</v>
          </cell>
          <cell r="F5874" t="e">
            <v>#N/A</v>
          </cell>
          <cell r="I5874" t="e">
            <v>#N/A</v>
          </cell>
          <cell r="N5874" t="str">
            <v/>
          </cell>
        </row>
        <row r="5876">
          <cell r="E5876" t="str">
            <v>Zápas:</v>
          </cell>
          <cell r="F5876" t="e">
            <v>#N/A</v>
          </cell>
        </row>
        <row r="5877">
          <cell r="H5877" t="str">
            <v>Udelené karty - priestupok</v>
          </cell>
        </row>
        <row r="5879">
          <cell r="I5879" t="e">
            <v>#N/A</v>
          </cell>
          <cell r="P5879" t="e">
            <v>#N/A</v>
          </cell>
        </row>
        <row r="5880">
          <cell r="H5880" t="str">
            <v>Ž</v>
          </cell>
          <cell r="O5880" t="str">
            <v>Ž</v>
          </cell>
        </row>
        <row r="5881">
          <cell r="H5881" t="str">
            <v>ŽČ</v>
          </cell>
          <cell r="O5881" t="str">
            <v>ŽČ</v>
          </cell>
        </row>
        <row r="5882">
          <cell r="H5882" t="str">
            <v>ŽČ</v>
          </cell>
          <cell r="O5882" t="str">
            <v>ŽČ</v>
          </cell>
        </row>
        <row r="5885">
          <cell r="A5885" t="e">
            <v>#N/A</v>
          </cell>
          <cell r="E5885" t="str">
            <v xml:space="preserve">zápas č. </v>
          </cell>
          <cell r="F5885" t="str">
            <v/>
          </cell>
          <cell r="H5885" t="str">
            <v>Servis</v>
          </cell>
          <cell r="V5885" t="str">
            <v>pomer</v>
          </cell>
          <cell r="Z5885" t="str">
            <v/>
          </cell>
          <cell r="AA5885" t="str">
            <v/>
          </cell>
        </row>
        <row r="5886">
          <cell r="G5886" t="str">
            <v>Time out</v>
          </cell>
          <cell r="H5886" t="str">
            <v>Príjem</v>
          </cell>
          <cell r="N5886">
            <v>1</v>
          </cell>
          <cell r="O5886">
            <v>2</v>
          </cell>
          <cell r="P5886">
            <v>3</v>
          </cell>
          <cell r="Q5886">
            <v>4</v>
          </cell>
          <cell r="R5886">
            <v>5</v>
          </cell>
          <cell r="S5886">
            <v>6</v>
          </cell>
          <cell r="T5886">
            <v>7</v>
          </cell>
          <cell r="V5886" t="str">
            <v>setov</v>
          </cell>
        </row>
        <row r="5887">
          <cell r="A5887" t="e">
            <v>#N/A</v>
          </cell>
          <cell r="E5887" t="str">
            <v>Stôl:</v>
          </cell>
          <cell r="F5887" t="e">
            <v>#N/A</v>
          </cell>
          <cell r="I5887" t="e">
            <v>#N/A</v>
          </cell>
          <cell r="V5887" t="str">
            <v/>
          </cell>
        </row>
        <row r="5889">
          <cell r="E5889" t="str">
            <v>Dátum:</v>
          </cell>
          <cell r="F5889">
            <v>43211</v>
          </cell>
        </row>
        <row r="5890">
          <cell r="A5890" t="e">
            <v>#N/A</v>
          </cell>
          <cell r="E5890" t="str">
            <v>Čas:</v>
          </cell>
          <cell r="I5890" t="e">
            <v>#N/A</v>
          </cell>
          <cell r="V5890" t="str">
            <v/>
          </cell>
        </row>
        <row r="5892">
          <cell r="E5892" t="str">
            <v>Kategória :</v>
          </cell>
          <cell r="F5892" t="str">
            <v>MŽ</v>
          </cell>
        </row>
        <row r="5893">
          <cell r="I5893" t="str">
            <v>Rozhodca</v>
          </cell>
          <cell r="P5893" t="str">
            <v>Víťaz</v>
          </cell>
        </row>
        <row r="5894">
          <cell r="E5894" t="str">
            <v>Skupina :</v>
          </cell>
          <cell r="F5894" t="e">
            <v>#N/A</v>
          </cell>
          <cell r="I5894" t="e">
            <v>#N/A</v>
          </cell>
          <cell r="N5894" t="str">
            <v/>
          </cell>
        </row>
        <row r="5896">
          <cell r="E5896" t="str">
            <v>Zápas:</v>
          </cell>
          <cell r="F5896" t="e">
            <v>#N/A</v>
          </cell>
        </row>
        <row r="5897">
          <cell r="H5897" t="str">
            <v>Udelené karty - priestupok</v>
          </cell>
        </row>
        <row r="5899">
          <cell r="I5899" t="e">
            <v>#N/A</v>
          </cell>
          <cell r="P5899" t="e">
            <v>#N/A</v>
          </cell>
        </row>
        <row r="5900">
          <cell r="H5900" t="str">
            <v>Ž</v>
          </cell>
          <cell r="O5900" t="str">
            <v>Ž</v>
          </cell>
        </row>
        <row r="5901">
          <cell r="H5901" t="str">
            <v>ŽČ</v>
          </cell>
          <cell r="O5901" t="str">
            <v>ŽČ</v>
          </cell>
        </row>
        <row r="5902">
          <cell r="H5902" t="str">
            <v>ŽČ</v>
          </cell>
          <cell r="O5902" t="str">
            <v>ŽČ</v>
          </cell>
        </row>
        <row r="5905">
          <cell r="A5905" t="e">
            <v>#N/A</v>
          </cell>
          <cell r="E5905" t="str">
            <v xml:space="preserve">zápas č. </v>
          </cell>
          <cell r="F5905" t="str">
            <v/>
          </cell>
          <cell r="H5905" t="str">
            <v>Servis</v>
          </cell>
          <cell r="V5905" t="str">
            <v>pomer</v>
          </cell>
          <cell r="Z5905" t="str">
            <v/>
          </cell>
          <cell r="AA5905" t="str">
            <v/>
          </cell>
        </row>
        <row r="5906">
          <cell r="G5906" t="str">
            <v>Time out</v>
          </cell>
          <cell r="H5906" t="str">
            <v>Príjem</v>
          </cell>
          <cell r="N5906">
            <v>1</v>
          </cell>
          <cell r="O5906">
            <v>2</v>
          </cell>
          <cell r="P5906">
            <v>3</v>
          </cell>
          <cell r="Q5906">
            <v>4</v>
          </cell>
          <cell r="R5906">
            <v>5</v>
          </cell>
          <cell r="S5906">
            <v>6</v>
          </cell>
          <cell r="T5906">
            <v>7</v>
          </cell>
          <cell r="V5906" t="str">
            <v>setov</v>
          </cell>
        </row>
        <row r="5907">
          <cell r="A5907" t="e">
            <v>#N/A</v>
          </cell>
          <cell r="E5907" t="str">
            <v>Stôl:</v>
          </cell>
          <cell r="F5907" t="e">
            <v>#N/A</v>
          </cell>
          <cell r="I5907" t="e">
            <v>#N/A</v>
          </cell>
          <cell r="V5907" t="str">
            <v/>
          </cell>
        </row>
        <row r="5909">
          <cell r="E5909" t="str">
            <v>Dátum:</v>
          </cell>
          <cell r="F5909">
            <v>43211</v>
          </cell>
        </row>
        <row r="5910">
          <cell r="A5910" t="e">
            <v>#N/A</v>
          </cell>
          <cell r="E5910" t="str">
            <v>Čas:</v>
          </cell>
          <cell r="I5910" t="e">
            <v>#N/A</v>
          </cell>
          <cell r="V5910" t="str">
            <v/>
          </cell>
        </row>
        <row r="5912">
          <cell r="E5912" t="str">
            <v>Kategória :</v>
          </cell>
          <cell r="F5912" t="str">
            <v>MŽ</v>
          </cell>
        </row>
        <row r="5913">
          <cell r="I5913" t="str">
            <v>Rozhodca</v>
          </cell>
          <cell r="P5913" t="str">
            <v>Víťaz</v>
          </cell>
        </row>
        <row r="5914">
          <cell r="E5914" t="str">
            <v>Skupina :</v>
          </cell>
          <cell r="F5914" t="e">
            <v>#N/A</v>
          </cell>
          <cell r="I5914" t="e">
            <v>#N/A</v>
          </cell>
          <cell r="N5914" t="str">
            <v/>
          </cell>
        </row>
        <row r="5916">
          <cell r="E5916" t="str">
            <v>Zápas:</v>
          </cell>
          <cell r="F5916" t="e">
            <v>#N/A</v>
          </cell>
        </row>
        <row r="5917">
          <cell r="H5917" t="str">
            <v>Udelené karty - priestupok</v>
          </cell>
        </row>
        <row r="5919">
          <cell r="I5919" t="e">
            <v>#N/A</v>
          </cell>
          <cell r="P5919" t="e">
            <v>#N/A</v>
          </cell>
        </row>
        <row r="5920">
          <cell r="H5920" t="str">
            <v>Ž</v>
          </cell>
          <cell r="O5920" t="str">
            <v>Ž</v>
          </cell>
        </row>
        <row r="5921">
          <cell r="H5921" t="str">
            <v>ŽČ</v>
          </cell>
          <cell r="O5921" t="str">
            <v>ŽČ</v>
          </cell>
        </row>
        <row r="5922">
          <cell r="H5922" t="str">
            <v>ŽČ</v>
          </cell>
          <cell r="O5922" t="str">
            <v>ŽČ</v>
          </cell>
        </row>
        <row r="5925">
          <cell r="A5925" t="e">
            <v>#N/A</v>
          </cell>
          <cell r="E5925" t="str">
            <v xml:space="preserve">zápas č. </v>
          </cell>
          <cell r="F5925" t="str">
            <v/>
          </cell>
          <cell r="H5925" t="str">
            <v>Servis</v>
          </cell>
          <cell r="V5925" t="str">
            <v>pomer</v>
          </cell>
          <cell r="Z5925" t="str">
            <v/>
          </cell>
          <cell r="AA5925" t="str">
            <v/>
          </cell>
        </row>
        <row r="5926">
          <cell r="G5926" t="str">
            <v>Time out</v>
          </cell>
          <cell r="H5926" t="str">
            <v>Príjem</v>
          </cell>
          <cell r="N5926">
            <v>1</v>
          </cell>
          <cell r="O5926">
            <v>2</v>
          </cell>
          <cell r="P5926">
            <v>3</v>
          </cell>
          <cell r="Q5926">
            <v>4</v>
          </cell>
          <cell r="R5926">
            <v>5</v>
          </cell>
          <cell r="S5926">
            <v>6</v>
          </cell>
          <cell r="T5926">
            <v>7</v>
          </cell>
          <cell r="V5926" t="str">
            <v>setov</v>
          </cell>
        </row>
        <row r="5927">
          <cell r="A5927" t="e">
            <v>#N/A</v>
          </cell>
          <cell r="E5927" t="str">
            <v>Stôl:</v>
          </cell>
          <cell r="F5927" t="e">
            <v>#N/A</v>
          </cell>
          <cell r="I5927" t="e">
            <v>#N/A</v>
          </cell>
          <cell r="V5927" t="str">
            <v/>
          </cell>
        </row>
        <row r="5929">
          <cell r="E5929" t="str">
            <v>Dátum:</v>
          </cell>
          <cell r="F5929">
            <v>43211</v>
          </cell>
        </row>
        <row r="5930">
          <cell r="A5930" t="e">
            <v>#N/A</v>
          </cell>
          <cell r="E5930" t="str">
            <v>Čas:</v>
          </cell>
          <cell r="I5930" t="e">
            <v>#N/A</v>
          </cell>
          <cell r="V5930" t="str">
            <v/>
          </cell>
        </row>
        <row r="5932">
          <cell r="E5932" t="str">
            <v>Kategória :</v>
          </cell>
          <cell r="F5932" t="str">
            <v>MŽ</v>
          </cell>
        </row>
        <row r="5933">
          <cell r="I5933" t="str">
            <v>Rozhodca</v>
          </cell>
          <cell r="P5933" t="str">
            <v>Víťaz</v>
          </cell>
        </row>
        <row r="5934">
          <cell r="E5934" t="str">
            <v>Skupina :</v>
          </cell>
          <cell r="F5934" t="e">
            <v>#N/A</v>
          </cell>
          <cell r="I5934" t="e">
            <v>#N/A</v>
          </cell>
          <cell r="N5934" t="str">
            <v/>
          </cell>
        </row>
        <row r="5936">
          <cell r="E5936" t="str">
            <v>Zápas:</v>
          </cell>
          <cell r="F5936" t="e">
            <v>#N/A</v>
          </cell>
        </row>
        <row r="5937">
          <cell r="H5937" t="str">
            <v>Udelené karty - priestupok</v>
          </cell>
        </row>
        <row r="5939">
          <cell r="I5939" t="e">
            <v>#N/A</v>
          </cell>
          <cell r="P5939" t="e">
            <v>#N/A</v>
          </cell>
        </row>
        <row r="5940">
          <cell r="H5940" t="str">
            <v>Ž</v>
          </cell>
          <cell r="O5940" t="str">
            <v>Ž</v>
          </cell>
        </row>
        <row r="5941">
          <cell r="H5941" t="str">
            <v>ŽČ</v>
          </cell>
          <cell r="O5941" t="str">
            <v>ŽČ</v>
          </cell>
        </row>
        <row r="5942">
          <cell r="H5942" t="str">
            <v>ŽČ</v>
          </cell>
          <cell r="O5942" t="str">
            <v>ŽČ</v>
          </cell>
        </row>
        <row r="5945">
          <cell r="A5945" t="e">
            <v>#N/A</v>
          </cell>
          <cell r="E5945" t="str">
            <v xml:space="preserve">zápas č. </v>
          </cell>
          <cell r="F5945" t="str">
            <v/>
          </cell>
          <cell r="H5945" t="str">
            <v>Servis</v>
          </cell>
          <cell r="V5945" t="str">
            <v>pomer</v>
          </cell>
          <cell r="Z5945" t="str">
            <v/>
          </cell>
          <cell r="AA5945" t="str">
            <v/>
          </cell>
        </row>
        <row r="5946">
          <cell r="G5946" t="str">
            <v>Time out</v>
          </cell>
          <cell r="H5946" t="str">
            <v>Príjem</v>
          </cell>
          <cell r="N5946">
            <v>1</v>
          </cell>
          <cell r="O5946">
            <v>2</v>
          </cell>
          <cell r="P5946">
            <v>3</v>
          </cell>
          <cell r="Q5946">
            <v>4</v>
          </cell>
          <cell r="R5946">
            <v>5</v>
          </cell>
          <cell r="S5946">
            <v>6</v>
          </cell>
          <cell r="T5946">
            <v>7</v>
          </cell>
          <cell r="V5946" t="str">
            <v>setov</v>
          </cell>
        </row>
        <row r="5947">
          <cell r="A5947" t="e">
            <v>#N/A</v>
          </cell>
          <cell r="E5947" t="str">
            <v>Stôl:</v>
          </cell>
          <cell r="F5947" t="e">
            <v>#N/A</v>
          </cell>
          <cell r="I5947" t="e">
            <v>#N/A</v>
          </cell>
          <cell r="V5947" t="str">
            <v/>
          </cell>
        </row>
        <row r="5949">
          <cell r="E5949" t="str">
            <v>Dátum:</v>
          </cell>
          <cell r="F5949">
            <v>43211</v>
          </cell>
        </row>
        <row r="5950">
          <cell r="A5950" t="e">
            <v>#N/A</v>
          </cell>
          <cell r="E5950" t="str">
            <v>Čas:</v>
          </cell>
          <cell r="I5950" t="e">
            <v>#N/A</v>
          </cell>
          <cell r="V5950" t="str">
            <v/>
          </cell>
        </row>
        <row r="5952">
          <cell r="E5952" t="str">
            <v>Kategória :</v>
          </cell>
          <cell r="F5952" t="str">
            <v>MŽ</v>
          </cell>
        </row>
        <row r="5953">
          <cell r="I5953" t="str">
            <v>Rozhodca</v>
          </cell>
          <cell r="P5953" t="str">
            <v>Víťaz</v>
          </cell>
        </row>
        <row r="5954">
          <cell r="E5954" t="str">
            <v>Skupina :</v>
          </cell>
          <cell r="F5954" t="e">
            <v>#N/A</v>
          </cell>
          <cell r="I5954" t="e">
            <v>#N/A</v>
          </cell>
          <cell r="N5954" t="str">
            <v/>
          </cell>
        </row>
        <row r="5956">
          <cell r="E5956" t="str">
            <v>Zápas:</v>
          </cell>
          <cell r="F5956" t="e">
            <v>#N/A</v>
          </cell>
        </row>
        <row r="5957">
          <cell r="H5957" t="str">
            <v>Udelené karty - priestupok</v>
          </cell>
        </row>
        <row r="5959">
          <cell r="I5959" t="e">
            <v>#N/A</v>
          </cell>
          <cell r="P5959" t="e">
            <v>#N/A</v>
          </cell>
        </row>
        <row r="5960">
          <cell r="H5960" t="str">
            <v>Ž</v>
          </cell>
          <cell r="O5960" t="str">
            <v>Ž</v>
          </cell>
        </row>
        <row r="5961">
          <cell r="H5961" t="str">
            <v>ŽČ</v>
          </cell>
          <cell r="O5961" t="str">
            <v>ŽČ</v>
          </cell>
        </row>
        <row r="5962">
          <cell r="H5962" t="str">
            <v>ŽČ</v>
          </cell>
          <cell r="O5962" t="str">
            <v>ŽČ</v>
          </cell>
        </row>
        <row r="5965">
          <cell r="A5965" t="e">
            <v>#N/A</v>
          </cell>
          <cell r="E5965" t="str">
            <v xml:space="preserve">zápas č. </v>
          </cell>
          <cell r="F5965" t="str">
            <v/>
          </cell>
          <cell r="H5965" t="str">
            <v>Servis</v>
          </cell>
          <cell r="V5965" t="str">
            <v>pomer</v>
          </cell>
          <cell r="Z5965" t="str">
            <v/>
          </cell>
          <cell r="AA5965" t="str">
            <v/>
          </cell>
        </row>
        <row r="5966">
          <cell r="G5966" t="str">
            <v>Time out</v>
          </cell>
          <cell r="H5966" t="str">
            <v>Príjem</v>
          </cell>
          <cell r="N5966">
            <v>1</v>
          </cell>
          <cell r="O5966">
            <v>2</v>
          </cell>
          <cell r="P5966">
            <v>3</v>
          </cell>
          <cell r="Q5966">
            <v>4</v>
          </cell>
          <cell r="R5966">
            <v>5</v>
          </cell>
          <cell r="S5966">
            <v>6</v>
          </cell>
          <cell r="T5966">
            <v>7</v>
          </cell>
          <cell r="V5966" t="str">
            <v>setov</v>
          </cell>
        </row>
        <row r="5967">
          <cell r="A5967" t="e">
            <v>#N/A</v>
          </cell>
          <cell r="E5967" t="str">
            <v>Stôl:</v>
          </cell>
          <cell r="F5967" t="e">
            <v>#N/A</v>
          </cell>
          <cell r="I5967" t="e">
            <v>#N/A</v>
          </cell>
          <cell r="V5967" t="str">
            <v/>
          </cell>
        </row>
        <row r="5969">
          <cell r="E5969" t="str">
            <v>Dátum:</v>
          </cell>
          <cell r="F5969">
            <v>43211</v>
          </cell>
        </row>
        <row r="5970">
          <cell r="A5970" t="e">
            <v>#N/A</v>
          </cell>
          <cell r="E5970" t="str">
            <v>Čas:</v>
          </cell>
          <cell r="I5970" t="e">
            <v>#N/A</v>
          </cell>
          <cell r="V5970" t="str">
            <v/>
          </cell>
        </row>
        <row r="5972">
          <cell r="E5972" t="str">
            <v>Kategória :</v>
          </cell>
          <cell r="F5972" t="str">
            <v>MŽ</v>
          </cell>
        </row>
        <row r="5973">
          <cell r="I5973" t="str">
            <v>Rozhodca</v>
          </cell>
          <cell r="P5973" t="str">
            <v>Víťaz</v>
          </cell>
        </row>
        <row r="5974">
          <cell r="E5974" t="str">
            <v>Skupina :</v>
          </cell>
          <cell r="F5974" t="e">
            <v>#N/A</v>
          </cell>
          <cell r="I5974" t="e">
            <v>#N/A</v>
          </cell>
          <cell r="N5974" t="str">
            <v/>
          </cell>
        </row>
        <row r="5976">
          <cell r="E5976" t="str">
            <v>Zápas:</v>
          </cell>
          <cell r="F5976" t="e">
            <v>#N/A</v>
          </cell>
        </row>
        <row r="5977">
          <cell r="H5977" t="str">
            <v>Udelené karty - priestupok</v>
          </cell>
        </row>
        <row r="5979">
          <cell r="I5979" t="e">
            <v>#N/A</v>
          </cell>
          <cell r="P5979" t="e">
            <v>#N/A</v>
          </cell>
        </row>
        <row r="5980">
          <cell r="H5980" t="str">
            <v>Ž</v>
          </cell>
          <cell r="O5980" t="str">
            <v>Ž</v>
          </cell>
        </row>
        <row r="5981">
          <cell r="H5981" t="str">
            <v>ŽČ</v>
          </cell>
          <cell r="O5981" t="str">
            <v>ŽČ</v>
          </cell>
        </row>
        <row r="5982">
          <cell r="H5982" t="str">
            <v>ŽČ</v>
          </cell>
          <cell r="O5982" t="str">
            <v>ŽČ</v>
          </cell>
        </row>
        <row r="5985">
          <cell r="A5985" t="e">
            <v>#N/A</v>
          </cell>
          <cell r="E5985" t="str">
            <v xml:space="preserve">zápas č. </v>
          </cell>
          <cell r="F5985" t="str">
            <v/>
          </cell>
          <cell r="H5985" t="str">
            <v>Servis</v>
          </cell>
          <cell r="V5985" t="str">
            <v>pomer</v>
          </cell>
          <cell r="Z5985" t="str">
            <v/>
          </cell>
          <cell r="AA5985" t="str">
            <v/>
          </cell>
        </row>
        <row r="5986">
          <cell r="G5986" t="str">
            <v>Time out</v>
          </cell>
          <cell r="H5986" t="str">
            <v>Príjem</v>
          </cell>
          <cell r="N5986">
            <v>1</v>
          </cell>
          <cell r="O5986">
            <v>2</v>
          </cell>
          <cell r="P5986">
            <v>3</v>
          </cell>
          <cell r="Q5986">
            <v>4</v>
          </cell>
          <cell r="R5986">
            <v>5</v>
          </cell>
          <cell r="S5986">
            <v>6</v>
          </cell>
          <cell r="T5986">
            <v>7</v>
          </cell>
          <cell r="V5986" t="str">
            <v>setov</v>
          </cell>
        </row>
        <row r="5987">
          <cell r="A5987" t="e">
            <v>#N/A</v>
          </cell>
          <cell r="E5987" t="str">
            <v>Stôl:</v>
          </cell>
          <cell r="F5987" t="e">
            <v>#N/A</v>
          </cell>
          <cell r="I5987" t="e">
            <v>#N/A</v>
          </cell>
          <cell r="V5987" t="str">
            <v/>
          </cell>
        </row>
        <row r="5989">
          <cell r="E5989" t="str">
            <v>Dátum:</v>
          </cell>
          <cell r="F5989">
            <v>43211</v>
          </cell>
        </row>
        <row r="5990">
          <cell r="A5990" t="e">
            <v>#N/A</v>
          </cell>
          <cell r="E5990" t="str">
            <v>Čas:</v>
          </cell>
          <cell r="I5990" t="e">
            <v>#N/A</v>
          </cell>
          <cell r="V5990" t="str">
            <v/>
          </cell>
        </row>
        <row r="5992">
          <cell r="E5992" t="str">
            <v>Kategória :</v>
          </cell>
          <cell r="F5992" t="str">
            <v>MŽ</v>
          </cell>
        </row>
        <row r="5993">
          <cell r="I5993" t="str">
            <v>Rozhodca</v>
          </cell>
          <cell r="P5993" t="str">
            <v>Víťaz</v>
          </cell>
        </row>
        <row r="5994">
          <cell r="E5994" t="str">
            <v>Skupina :</v>
          </cell>
          <cell r="F5994" t="e">
            <v>#N/A</v>
          </cell>
          <cell r="I5994" t="e">
            <v>#N/A</v>
          </cell>
          <cell r="N5994" t="str">
            <v/>
          </cell>
        </row>
        <row r="5996">
          <cell r="E5996" t="str">
            <v>Zápas:</v>
          </cell>
          <cell r="F5996" t="e">
            <v>#N/A</v>
          </cell>
        </row>
        <row r="5997">
          <cell r="H5997" t="str">
            <v>Udelené karty - priestupok</v>
          </cell>
        </row>
        <row r="5999">
          <cell r="I5999" t="e">
            <v>#N/A</v>
          </cell>
          <cell r="P5999" t="e">
            <v>#N/A</v>
          </cell>
        </row>
        <row r="6000">
          <cell r="H6000" t="str">
            <v>Ž</v>
          </cell>
          <cell r="O6000" t="str">
            <v>Ž</v>
          </cell>
        </row>
        <row r="6001">
          <cell r="H6001" t="str">
            <v>ŽČ</v>
          </cell>
          <cell r="O6001" t="str">
            <v>ŽČ</v>
          </cell>
        </row>
        <row r="6002">
          <cell r="H6002" t="str">
            <v>ŽČ</v>
          </cell>
          <cell r="O6002" t="str">
            <v>ŽČ</v>
          </cell>
        </row>
        <row r="6005">
          <cell r="A6005" t="e">
            <v>#N/A</v>
          </cell>
          <cell r="E6005" t="str">
            <v xml:space="preserve">zápas č. </v>
          </cell>
          <cell r="F6005" t="str">
            <v/>
          </cell>
          <cell r="H6005" t="str">
            <v>Servis</v>
          </cell>
          <cell r="V6005" t="str">
            <v>pomer</v>
          </cell>
          <cell r="Z6005" t="str">
            <v/>
          </cell>
          <cell r="AA6005" t="str">
            <v/>
          </cell>
        </row>
        <row r="6006">
          <cell r="G6006" t="str">
            <v>Time out</v>
          </cell>
          <cell r="H6006" t="str">
            <v>Príjem</v>
          </cell>
          <cell r="N6006">
            <v>1</v>
          </cell>
          <cell r="O6006">
            <v>2</v>
          </cell>
          <cell r="P6006">
            <v>3</v>
          </cell>
          <cell r="Q6006">
            <v>4</v>
          </cell>
          <cell r="R6006">
            <v>5</v>
          </cell>
          <cell r="S6006">
            <v>6</v>
          </cell>
          <cell r="T6006">
            <v>7</v>
          </cell>
          <cell r="V6006" t="str">
            <v>setov</v>
          </cell>
        </row>
        <row r="6007">
          <cell r="A6007" t="e">
            <v>#N/A</v>
          </cell>
          <cell r="E6007" t="str">
            <v>Stôl:</v>
          </cell>
          <cell r="F6007" t="e">
            <v>#N/A</v>
          </cell>
          <cell r="I6007" t="e">
            <v>#N/A</v>
          </cell>
          <cell r="V6007" t="str">
            <v/>
          </cell>
        </row>
        <row r="6009">
          <cell r="E6009" t="str">
            <v>Dátum:</v>
          </cell>
          <cell r="F6009">
            <v>43211</v>
          </cell>
        </row>
        <row r="6010">
          <cell r="A6010" t="e">
            <v>#N/A</v>
          </cell>
          <cell r="E6010" t="str">
            <v>Čas:</v>
          </cell>
          <cell r="I6010" t="e">
            <v>#N/A</v>
          </cell>
          <cell r="V6010" t="str">
            <v/>
          </cell>
        </row>
        <row r="6012">
          <cell r="E6012" t="str">
            <v>Kategória :</v>
          </cell>
          <cell r="F6012" t="str">
            <v>MŽ</v>
          </cell>
        </row>
        <row r="6013">
          <cell r="I6013" t="str">
            <v>Rozhodca</v>
          </cell>
          <cell r="P6013" t="str">
            <v>Víťaz</v>
          </cell>
        </row>
        <row r="6014">
          <cell r="E6014" t="str">
            <v>Skupina :</v>
          </cell>
          <cell r="F6014" t="e">
            <v>#N/A</v>
          </cell>
          <cell r="I6014" t="e">
            <v>#N/A</v>
          </cell>
          <cell r="N6014" t="str">
            <v/>
          </cell>
        </row>
        <row r="6016">
          <cell r="E6016" t="str">
            <v>Zápas:</v>
          </cell>
          <cell r="F6016" t="e">
            <v>#N/A</v>
          </cell>
        </row>
        <row r="6017">
          <cell r="H6017" t="str">
            <v>Udelené karty - priestupok</v>
          </cell>
        </row>
        <row r="6019">
          <cell r="I6019" t="e">
            <v>#N/A</v>
          </cell>
          <cell r="P6019" t="e">
            <v>#N/A</v>
          </cell>
        </row>
        <row r="6020">
          <cell r="H6020" t="str">
            <v>Ž</v>
          </cell>
          <cell r="O6020" t="str">
            <v>Ž</v>
          </cell>
        </row>
        <row r="6021">
          <cell r="H6021" t="str">
            <v>ŽČ</v>
          </cell>
          <cell r="O6021" t="str">
            <v>ŽČ</v>
          </cell>
        </row>
        <row r="6022">
          <cell r="H6022" t="str">
            <v>ŽČ</v>
          </cell>
          <cell r="O6022" t="str">
            <v>ŽČ</v>
          </cell>
        </row>
        <row r="6025">
          <cell r="A6025" t="e">
            <v>#N/A</v>
          </cell>
          <cell r="E6025" t="str">
            <v xml:space="preserve">zápas č. </v>
          </cell>
          <cell r="F6025" t="str">
            <v/>
          </cell>
          <cell r="H6025" t="str">
            <v>Servis</v>
          </cell>
          <cell r="V6025" t="str">
            <v>pomer</v>
          </cell>
          <cell r="Z6025" t="str">
            <v/>
          </cell>
          <cell r="AA6025" t="str">
            <v/>
          </cell>
        </row>
        <row r="6026">
          <cell r="G6026" t="str">
            <v>Time out</v>
          </cell>
          <cell r="H6026" t="str">
            <v>Príjem</v>
          </cell>
          <cell r="N6026">
            <v>1</v>
          </cell>
          <cell r="O6026">
            <v>2</v>
          </cell>
          <cell r="P6026">
            <v>3</v>
          </cell>
          <cell r="Q6026">
            <v>4</v>
          </cell>
          <cell r="R6026">
            <v>5</v>
          </cell>
          <cell r="S6026">
            <v>6</v>
          </cell>
          <cell r="T6026">
            <v>7</v>
          </cell>
          <cell r="V6026" t="str">
            <v>setov</v>
          </cell>
        </row>
        <row r="6027">
          <cell r="A6027" t="e">
            <v>#N/A</v>
          </cell>
          <cell r="E6027" t="str">
            <v>Stôl:</v>
          </cell>
          <cell r="F6027" t="e">
            <v>#N/A</v>
          </cell>
          <cell r="I6027" t="e">
            <v>#N/A</v>
          </cell>
          <cell r="V6027" t="str">
            <v/>
          </cell>
        </row>
        <row r="6029">
          <cell r="E6029" t="str">
            <v>Dátum:</v>
          </cell>
          <cell r="F6029">
            <v>43211</v>
          </cell>
        </row>
        <row r="6030">
          <cell r="A6030" t="e">
            <v>#N/A</v>
          </cell>
          <cell r="E6030" t="str">
            <v>Čas:</v>
          </cell>
          <cell r="I6030" t="e">
            <v>#N/A</v>
          </cell>
          <cell r="V6030" t="str">
            <v/>
          </cell>
        </row>
        <row r="6032">
          <cell r="E6032" t="str">
            <v>Kategória :</v>
          </cell>
          <cell r="F6032" t="str">
            <v>MŽ</v>
          </cell>
        </row>
        <row r="6033">
          <cell r="I6033" t="str">
            <v>Rozhodca</v>
          </cell>
          <cell r="P6033" t="str">
            <v>Víťaz</v>
          </cell>
        </row>
        <row r="6034">
          <cell r="E6034" t="str">
            <v>Skupina :</v>
          </cell>
          <cell r="F6034" t="e">
            <v>#N/A</v>
          </cell>
          <cell r="I6034" t="e">
            <v>#N/A</v>
          </cell>
          <cell r="N6034" t="str">
            <v/>
          </cell>
        </row>
        <row r="6036">
          <cell r="E6036" t="str">
            <v>Zápas:</v>
          </cell>
          <cell r="F6036" t="e">
            <v>#N/A</v>
          </cell>
        </row>
        <row r="6037">
          <cell r="H6037" t="str">
            <v>Udelené karty - priestupok</v>
          </cell>
        </row>
        <row r="6039">
          <cell r="I6039" t="e">
            <v>#N/A</v>
          </cell>
          <cell r="P6039" t="e">
            <v>#N/A</v>
          </cell>
        </row>
        <row r="6040">
          <cell r="H6040" t="str">
            <v>Ž</v>
          </cell>
          <cell r="O6040" t="str">
            <v>Ž</v>
          </cell>
        </row>
        <row r="6041">
          <cell r="H6041" t="str">
            <v>ŽČ</v>
          </cell>
          <cell r="O6041" t="str">
            <v>ŽČ</v>
          </cell>
        </row>
        <row r="6042">
          <cell r="H6042" t="str">
            <v>ŽČ</v>
          </cell>
          <cell r="O6042" t="str">
            <v>ŽČ</v>
          </cell>
        </row>
        <row r="6045">
          <cell r="A6045" t="e">
            <v>#N/A</v>
          </cell>
          <cell r="E6045" t="str">
            <v xml:space="preserve">zápas č. </v>
          </cell>
          <cell r="F6045" t="str">
            <v/>
          </cell>
          <cell r="H6045" t="str">
            <v>Servis</v>
          </cell>
          <cell r="V6045" t="str">
            <v>pomer</v>
          </cell>
          <cell r="Z6045" t="str">
            <v/>
          </cell>
          <cell r="AA6045" t="str">
            <v/>
          </cell>
        </row>
        <row r="6046">
          <cell r="G6046" t="str">
            <v>Time out</v>
          </cell>
          <cell r="H6046" t="str">
            <v>Príjem</v>
          </cell>
          <cell r="N6046">
            <v>1</v>
          </cell>
          <cell r="O6046">
            <v>2</v>
          </cell>
          <cell r="P6046">
            <v>3</v>
          </cell>
          <cell r="Q6046">
            <v>4</v>
          </cell>
          <cell r="R6046">
            <v>5</v>
          </cell>
          <cell r="S6046">
            <v>6</v>
          </cell>
          <cell r="T6046">
            <v>7</v>
          </cell>
          <cell r="V6046" t="str">
            <v>setov</v>
          </cell>
        </row>
        <row r="6047">
          <cell r="A6047" t="e">
            <v>#N/A</v>
          </cell>
          <cell r="E6047" t="str">
            <v>Stôl:</v>
          </cell>
          <cell r="F6047" t="e">
            <v>#N/A</v>
          </cell>
          <cell r="I6047" t="e">
            <v>#N/A</v>
          </cell>
          <cell r="V6047" t="str">
            <v/>
          </cell>
        </row>
        <row r="6049">
          <cell r="E6049" t="str">
            <v>Dátum:</v>
          </cell>
          <cell r="F6049">
            <v>43211</v>
          </cell>
        </row>
        <row r="6050">
          <cell r="A6050" t="e">
            <v>#N/A</v>
          </cell>
          <cell r="E6050" t="str">
            <v>Čas:</v>
          </cell>
          <cell r="I6050" t="e">
            <v>#N/A</v>
          </cell>
          <cell r="V6050" t="str">
            <v/>
          </cell>
        </row>
        <row r="6052">
          <cell r="E6052" t="str">
            <v>Kategória :</v>
          </cell>
          <cell r="F6052" t="str">
            <v>MŽ</v>
          </cell>
        </row>
        <row r="6053">
          <cell r="I6053" t="str">
            <v>Rozhodca</v>
          </cell>
          <cell r="P6053" t="str">
            <v>Víťaz</v>
          </cell>
        </row>
        <row r="6054">
          <cell r="E6054" t="str">
            <v>Skupina :</v>
          </cell>
          <cell r="F6054" t="e">
            <v>#N/A</v>
          </cell>
          <cell r="I6054" t="e">
            <v>#N/A</v>
          </cell>
          <cell r="N6054" t="str">
            <v/>
          </cell>
        </row>
        <row r="6056">
          <cell r="E6056" t="str">
            <v>Zápas:</v>
          </cell>
          <cell r="F6056" t="e">
            <v>#N/A</v>
          </cell>
        </row>
        <row r="6057">
          <cell r="H6057" t="str">
            <v>Udelené karty - priestupok</v>
          </cell>
        </row>
        <row r="6059">
          <cell r="I6059" t="e">
            <v>#N/A</v>
          </cell>
          <cell r="P6059" t="e">
            <v>#N/A</v>
          </cell>
        </row>
        <row r="6060">
          <cell r="H6060" t="str">
            <v>Ž</v>
          </cell>
          <cell r="O6060" t="str">
            <v>Ž</v>
          </cell>
        </row>
        <row r="6061">
          <cell r="H6061" t="str">
            <v>ŽČ</v>
          </cell>
          <cell r="O6061" t="str">
            <v>ŽČ</v>
          </cell>
        </row>
        <row r="6062">
          <cell r="H6062" t="str">
            <v>ŽČ</v>
          </cell>
          <cell r="O6062" t="str">
            <v>ŽČ</v>
          </cell>
        </row>
        <row r="6065">
          <cell r="A6065" t="e">
            <v>#N/A</v>
          </cell>
          <cell r="E6065" t="str">
            <v xml:space="preserve">zápas č. </v>
          </cell>
          <cell r="F6065" t="str">
            <v/>
          </cell>
          <cell r="H6065" t="str">
            <v>Servis</v>
          </cell>
          <cell r="V6065" t="str">
            <v>pomer</v>
          </cell>
          <cell r="Z6065" t="str">
            <v/>
          </cell>
          <cell r="AA6065" t="str">
            <v/>
          </cell>
        </row>
        <row r="6066">
          <cell r="G6066" t="str">
            <v>Time out</v>
          </cell>
          <cell r="H6066" t="str">
            <v>Príjem</v>
          </cell>
          <cell r="N6066">
            <v>1</v>
          </cell>
          <cell r="O6066">
            <v>2</v>
          </cell>
          <cell r="P6066">
            <v>3</v>
          </cell>
          <cell r="Q6066">
            <v>4</v>
          </cell>
          <cell r="R6066">
            <v>5</v>
          </cell>
          <cell r="S6066">
            <v>6</v>
          </cell>
          <cell r="T6066">
            <v>7</v>
          </cell>
          <cell r="V6066" t="str">
            <v>setov</v>
          </cell>
        </row>
        <row r="6067">
          <cell r="A6067" t="e">
            <v>#N/A</v>
          </cell>
          <cell r="E6067" t="str">
            <v>Stôl:</v>
          </cell>
          <cell r="F6067" t="e">
            <v>#N/A</v>
          </cell>
          <cell r="I6067" t="e">
            <v>#N/A</v>
          </cell>
          <cell r="V6067" t="str">
            <v/>
          </cell>
        </row>
        <row r="6069">
          <cell r="E6069" t="str">
            <v>Dátum:</v>
          </cell>
          <cell r="F6069">
            <v>43211</v>
          </cell>
        </row>
        <row r="6070">
          <cell r="A6070" t="e">
            <v>#N/A</v>
          </cell>
          <cell r="E6070" t="str">
            <v>Čas:</v>
          </cell>
          <cell r="I6070" t="e">
            <v>#N/A</v>
          </cell>
          <cell r="V6070" t="str">
            <v/>
          </cell>
        </row>
        <row r="6072">
          <cell r="E6072" t="str">
            <v>Kategória :</v>
          </cell>
          <cell r="F6072" t="str">
            <v>MŽ</v>
          </cell>
        </row>
        <row r="6073">
          <cell r="I6073" t="str">
            <v>Rozhodca</v>
          </cell>
          <cell r="P6073" t="str">
            <v>Víťaz</v>
          </cell>
        </row>
        <row r="6074">
          <cell r="E6074" t="str">
            <v>Skupina :</v>
          </cell>
          <cell r="F6074" t="e">
            <v>#N/A</v>
          </cell>
          <cell r="I6074" t="e">
            <v>#N/A</v>
          </cell>
          <cell r="N6074" t="str">
            <v/>
          </cell>
        </row>
        <row r="6076">
          <cell r="E6076" t="str">
            <v>Zápas:</v>
          </cell>
          <cell r="F6076" t="e">
            <v>#N/A</v>
          </cell>
        </row>
        <row r="6077">
          <cell r="H6077" t="str">
            <v>Udelené karty - priestupok</v>
          </cell>
        </row>
        <row r="6079">
          <cell r="I6079" t="e">
            <v>#N/A</v>
          </cell>
          <cell r="P6079" t="e">
            <v>#N/A</v>
          </cell>
        </row>
        <row r="6080">
          <cell r="H6080" t="str">
            <v>Ž</v>
          </cell>
          <cell r="O6080" t="str">
            <v>Ž</v>
          </cell>
        </row>
        <row r="6081">
          <cell r="H6081" t="str">
            <v>ŽČ</v>
          </cell>
          <cell r="O6081" t="str">
            <v>ŽČ</v>
          </cell>
        </row>
        <row r="6082">
          <cell r="H6082" t="str">
            <v>ŽČ</v>
          </cell>
          <cell r="O6082" t="str">
            <v>ŽČ</v>
          </cell>
        </row>
        <row r="6085">
          <cell r="A6085" t="e">
            <v>#N/A</v>
          </cell>
          <cell r="E6085" t="str">
            <v xml:space="preserve">zápas č. </v>
          </cell>
          <cell r="F6085" t="str">
            <v/>
          </cell>
          <cell r="H6085" t="str">
            <v>Servis</v>
          </cell>
          <cell r="V6085" t="str">
            <v>pomer</v>
          </cell>
          <cell r="Z6085" t="str">
            <v/>
          </cell>
          <cell r="AA6085" t="str">
            <v/>
          </cell>
        </row>
        <row r="6086">
          <cell r="G6086" t="str">
            <v>Time out</v>
          </cell>
          <cell r="H6086" t="str">
            <v>Príjem</v>
          </cell>
          <cell r="N6086">
            <v>1</v>
          </cell>
          <cell r="O6086">
            <v>2</v>
          </cell>
          <cell r="P6086">
            <v>3</v>
          </cell>
          <cell r="Q6086">
            <v>4</v>
          </cell>
          <cell r="R6086">
            <v>5</v>
          </cell>
          <cell r="S6086">
            <v>6</v>
          </cell>
          <cell r="T6086">
            <v>7</v>
          </cell>
          <cell r="V6086" t="str">
            <v>setov</v>
          </cell>
        </row>
        <row r="6087">
          <cell r="A6087" t="e">
            <v>#N/A</v>
          </cell>
          <cell r="E6087" t="str">
            <v>Stôl:</v>
          </cell>
          <cell r="F6087" t="e">
            <v>#N/A</v>
          </cell>
          <cell r="I6087" t="e">
            <v>#N/A</v>
          </cell>
          <cell r="V6087" t="str">
            <v/>
          </cell>
        </row>
        <row r="6089">
          <cell r="E6089" t="str">
            <v>Dátum:</v>
          </cell>
          <cell r="F6089">
            <v>43211</v>
          </cell>
        </row>
        <row r="6090">
          <cell r="A6090" t="e">
            <v>#N/A</v>
          </cell>
          <cell r="E6090" t="str">
            <v>Čas:</v>
          </cell>
          <cell r="I6090" t="e">
            <v>#N/A</v>
          </cell>
          <cell r="V6090" t="str">
            <v/>
          </cell>
        </row>
        <row r="6092">
          <cell r="E6092" t="str">
            <v>Kategória :</v>
          </cell>
          <cell r="F6092" t="str">
            <v>MŽ</v>
          </cell>
        </row>
        <row r="6093">
          <cell r="I6093" t="str">
            <v>Rozhodca</v>
          </cell>
          <cell r="P6093" t="str">
            <v>Víťaz</v>
          </cell>
        </row>
        <row r="6094">
          <cell r="E6094" t="str">
            <v>Skupina :</v>
          </cell>
          <cell r="F6094" t="e">
            <v>#N/A</v>
          </cell>
          <cell r="I6094" t="e">
            <v>#N/A</v>
          </cell>
          <cell r="N6094" t="str">
            <v/>
          </cell>
        </row>
        <row r="6096">
          <cell r="E6096" t="str">
            <v>Zápas:</v>
          </cell>
          <cell r="F6096" t="e">
            <v>#N/A</v>
          </cell>
        </row>
        <row r="6097">
          <cell r="H6097" t="str">
            <v>Udelené karty - priestupok</v>
          </cell>
        </row>
        <row r="6099">
          <cell r="I6099" t="e">
            <v>#N/A</v>
          </cell>
          <cell r="P6099" t="e">
            <v>#N/A</v>
          </cell>
        </row>
        <row r="6100">
          <cell r="H6100" t="str">
            <v>Ž</v>
          </cell>
          <cell r="O6100" t="str">
            <v>Ž</v>
          </cell>
        </row>
        <row r="6101">
          <cell r="H6101" t="str">
            <v>ŽČ</v>
          </cell>
          <cell r="O6101" t="str">
            <v>ŽČ</v>
          </cell>
        </row>
        <row r="6102">
          <cell r="H6102" t="str">
            <v>ŽČ</v>
          </cell>
          <cell r="O6102" t="str">
            <v>ŽČ</v>
          </cell>
        </row>
        <row r="6105">
          <cell r="A6105" t="e">
            <v>#N/A</v>
          </cell>
          <cell r="E6105" t="str">
            <v xml:space="preserve">zápas č. </v>
          </cell>
          <cell r="F6105" t="str">
            <v/>
          </cell>
          <cell r="H6105" t="str">
            <v>Servis</v>
          </cell>
          <cell r="V6105" t="str">
            <v>pomer</v>
          </cell>
          <cell r="Z6105" t="str">
            <v/>
          </cell>
          <cell r="AA6105" t="str">
            <v/>
          </cell>
        </row>
        <row r="6106">
          <cell r="G6106" t="str">
            <v>Time out</v>
          </cell>
          <cell r="H6106" t="str">
            <v>Príjem</v>
          </cell>
          <cell r="N6106">
            <v>1</v>
          </cell>
          <cell r="O6106">
            <v>2</v>
          </cell>
          <cell r="P6106">
            <v>3</v>
          </cell>
          <cell r="Q6106">
            <v>4</v>
          </cell>
          <cell r="R6106">
            <v>5</v>
          </cell>
          <cell r="S6106">
            <v>6</v>
          </cell>
          <cell r="T6106">
            <v>7</v>
          </cell>
          <cell r="V6106" t="str">
            <v>setov</v>
          </cell>
        </row>
        <row r="6107">
          <cell r="A6107" t="e">
            <v>#N/A</v>
          </cell>
          <cell r="E6107" t="str">
            <v>Stôl:</v>
          </cell>
          <cell r="F6107" t="e">
            <v>#N/A</v>
          </cell>
          <cell r="I6107" t="e">
            <v>#N/A</v>
          </cell>
          <cell r="V6107" t="str">
            <v/>
          </cell>
        </row>
        <row r="6109">
          <cell r="E6109" t="str">
            <v>Dátum:</v>
          </cell>
          <cell r="F6109">
            <v>43211</v>
          </cell>
        </row>
        <row r="6110">
          <cell r="A6110" t="e">
            <v>#N/A</v>
          </cell>
          <cell r="E6110" t="str">
            <v>Čas:</v>
          </cell>
          <cell r="I6110" t="e">
            <v>#N/A</v>
          </cell>
          <cell r="V6110" t="str">
            <v/>
          </cell>
        </row>
        <row r="6112">
          <cell r="E6112" t="str">
            <v>Kategória :</v>
          </cell>
          <cell r="F6112" t="str">
            <v>MŽ</v>
          </cell>
        </row>
        <row r="6113">
          <cell r="I6113" t="str">
            <v>Rozhodca</v>
          </cell>
          <cell r="P6113" t="str">
            <v>Víťaz</v>
          </cell>
        </row>
        <row r="6114">
          <cell r="E6114" t="str">
            <v>Skupina :</v>
          </cell>
          <cell r="F6114" t="e">
            <v>#N/A</v>
          </cell>
          <cell r="I6114" t="e">
            <v>#N/A</v>
          </cell>
          <cell r="N6114" t="str">
            <v/>
          </cell>
        </row>
        <row r="6116">
          <cell r="E6116" t="str">
            <v>Zápas:</v>
          </cell>
          <cell r="F6116" t="e">
            <v>#N/A</v>
          </cell>
        </row>
        <row r="6117">
          <cell r="H6117" t="str">
            <v>Udelené karty - priestupok</v>
          </cell>
        </row>
        <row r="6119">
          <cell r="I6119" t="e">
            <v>#N/A</v>
          </cell>
          <cell r="P6119" t="e">
            <v>#N/A</v>
          </cell>
        </row>
        <row r="6120">
          <cell r="H6120" t="str">
            <v>Ž</v>
          </cell>
          <cell r="O6120" t="str">
            <v>Ž</v>
          </cell>
        </row>
        <row r="6121">
          <cell r="H6121" t="str">
            <v>ŽČ</v>
          </cell>
          <cell r="O6121" t="str">
            <v>ŽČ</v>
          </cell>
        </row>
        <row r="6122">
          <cell r="H6122" t="str">
            <v>ŽČ</v>
          </cell>
          <cell r="O6122" t="str">
            <v>ŽČ</v>
          </cell>
        </row>
        <row r="6125">
          <cell r="A6125" t="e">
            <v>#N/A</v>
          </cell>
          <cell r="E6125" t="str">
            <v xml:space="preserve">zápas č. </v>
          </cell>
          <cell r="F6125" t="str">
            <v/>
          </cell>
          <cell r="H6125" t="str">
            <v>Servis</v>
          </cell>
          <cell r="V6125" t="str">
            <v>pomer</v>
          </cell>
          <cell r="Z6125" t="str">
            <v/>
          </cell>
          <cell r="AA6125" t="str">
            <v/>
          </cell>
        </row>
        <row r="6126">
          <cell r="G6126" t="str">
            <v>Time out</v>
          </cell>
          <cell r="H6126" t="str">
            <v>Príjem</v>
          </cell>
          <cell r="N6126">
            <v>1</v>
          </cell>
          <cell r="O6126">
            <v>2</v>
          </cell>
          <cell r="P6126">
            <v>3</v>
          </cell>
          <cell r="Q6126">
            <v>4</v>
          </cell>
          <cell r="R6126">
            <v>5</v>
          </cell>
          <cell r="S6126">
            <v>6</v>
          </cell>
          <cell r="T6126">
            <v>7</v>
          </cell>
          <cell r="V6126" t="str">
            <v>setov</v>
          </cell>
        </row>
        <row r="6127">
          <cell r="A6127" t="e">
            <v>#N/A</v>
          </cell>
          <cell r="E6127" t="str">
            <v>Stôl:</v>
          </cell>
          <cell r="F6127" t="e">
            <v>#N/A</v>
          </cell>
          <cell r="I6127" t="e">
            <v>#N/A</v>
          </cell>
          <cell r="V6127" t="str">
            <v/>
          </cell>
        </row>
        <row r="6129">
          <cell r="E6129" t="str">
            <v>Dátum:</v>
          </cell>
          <cell r="F6129">
            <v>43211</v>
          </cell>
        </row>
        <row r="6130">
          <cell r="A6130" t="e">
            <v>#N/A</v>
          </cell>
          <cell r="E6130" t="str">
            <v>Čas:</v>
          </cell>
          <cell r="I6130" t="e">
            <v>#N/A</v>
          </cell>
          <cell r="V6130" t="str">
            <v/>
          </cell>
        </row>
        <row r="6132">
          <cell r="E6132" t="str">
            <v>Kategória :</v>
          </cell>
          <cell r="F6132" t="str">
            <v>MŽ</v>
          </cell>
        </row>
        <row r="6133">
          <cell r="I6133" t="str">
            <v>Rozhodca</v>
          </cell>
          <cell r="P6133" t="str">
            <v>Víťaz</v>
          </cell>
        </row>
        <row r="6134">
          <cell r="E6134" t="str">
            <v>Skupina :</v>
          </cell>
          <cell r="F6134" t="e">
            <v>#N/A</v>
          </cell>
          <cell r="I6134" t="e">
            <v>#N/A</v>
          </cell>
          <cell r="N6134" t="str">
            <v/>
          </cell>
        </row>
        <row r="6136">
          <cell r="E6136" t="str">
            <v>Zápas:</v>
          </cell>
          <cell r="F6136" t="e">
            <v>#N/A</v>
          </cell>
        </row>
        <row r="6137">
          <cell r="H6137" t="str">
            <v>Udelené karty - priestupok</v>
          </cell>
        </row>
        <row r="6139">
          <cell r="I6139" t="e">
            <v>#N/A</v>
          </cell>
          <cell r="P6139" t="e">
            <v>#N/A</v>
          </cell>
        </row>
        <row r="6140">
          <cell r="H6140" t="str">
            <v>Ž</v>
          </cell>
          <cell r="O6140" t="str">
            <v>Ž</v>
          </cell>
        </row>
        <row r="6141">
          <cell r="H6141" t="str">
            <v>ŽČ</v>
          </cell>
          <cell r="O6141" t="str">
            <v>ŽČ</v>
          </cell>
        </row>
        <row r="6142">
          <cell r="H6142" t="str">
            <v>ŽČ</v>
          </cell>
          <cell r="O6142" t="str">
            <v>ŽČ</v>
          </cell>
        </row>
        <row r="6145">
          <cell r="A6145" t="e">
            <v>#N/A</v>
          </cell>
          <cell r="E6145" t="str">
            <v xml:space="preserve">zápas č. </v>
          </cell>
          <cell r="F6145" t="str">
            <v/>
          </cell>
          <cell r="H6145" t="str">
            <v>Servis</v>
          </cell>
          <cell r="V6145" t="str">
            <v>pomer</v>
          </cell>
          <cell r="Z6145" t="str">
            <v/>
          </cell>
          <cell r="AA6145" t="str">
            <v/>
          </cell>
        </row>
        <row r="6146">
          <cell r="G6146" t="str">
            <v>Time out</v>
          </cell>
          <cell r="H6146" t="str">
            <v>Príjem</v>
          </cell>
          <cell r="N6146">
            <v>1</v>
          </cell>
          <cell r="O6146">
            <v>2</v>
          </cell>
          <cell r="P6146">
            <v>3</v>
          </cell>
          <cell r="Q6146">
            <v>4</v>
          </cell>
          <cell r="R6146">
            <v>5</v>
          </cell>
          <cell r="S6146">
            <v>6</v>
          </cell>
          <cell r="T6146">
            <v>7</v>
          </cell>
          <cell r="V6146" t="str">
            <v>setov</v>
          </cell>
        </row>
        <row r="6147">
          <cell r="A6147" t="e">
            <v>#N/A</v>
          </cell>
          <cell r="E6147" t="str">
            <v>Stôl:</v>
          </cell>
          <cell r="F6147" t="e">
            <v>#N/A</v>
          </cell>
          <cell r="I6147" t="e">
            <v>#N/A</v>
          </cell>
          <cell r="V6147" t="str">
            <v/>
          </cell>
        </row>
        <row r="6149">
          <cell r="E6149" t="str">
            <v>Dátum:</v>
          </cell>
          <cell r="F6149">
            <v>43211</v>
          </cell>
        </row>
        <row r="6150">
          <cell r="A6150" t="e">
            <v>#N/A</v>
          </cell>
          <cell r="E6150" t="str">
            <v>Čas:</v>
          </cell>
          <cell r="I6150" t="e">
            <v>#N/A</v>
          </cell>
          <cell r="V6150" t="str">
            <v/>
          </cell>
        </row>
        <row r="6152">
          <cell r="E6152" t="str">
            <v>Kategória :</v>
          </cell>
          <cell r="F6152" t="str">
            <v>MŽ</v>
          </cell>
        </row>
        <row r="6153">
          <cell r="I6153" t="str">
            <v>Rozhodca</v>
          </cell>
          <cell r="P6153" t="str">
            <v>Víťaz</v>
          </cell>
        </row>
        <row r="6154">
          <cell r="E6154" t="str">
            <v>Skupina :</v>
          </cell>
          <cell r="F6154" t="e">
            <v>#N/A</v>
          </cell>
          <cell r="I6154" t="e">
            <v>#N/A</v>
          </cell>
          <cell r="N6154" t="str">
            <v/>
          </cell>
        </row>
        <row r="6156">
          <cell r="E6156" t="str">
            <v>Zápas:</v>
          </cell>
          <cell r="F6156" t="e">
            <v>#N/A</v>
          </cell>
        </row>
        <row r="6157">
          <cell r="H6157" t="str">
            <v>Udelené karty - priestupok</v>
          </cell>
        </row>
        <row r="6159">
          <cell r="I6159" t="e">
            <v>#N/A</v>
          </cell>
          <cell r="P6159" t="e">
            <v>#N/A</v>
          </cell>
        </row>
        <row r="6160">
          <cell r="H6160" t="str">
            <v>Ž</v>
          </cell>
          <cell r="O6160" t="str">
            <v>Ž</v>
          </cell>
        </row>
        <row r="6161">
          <cell r="H6161" t="str">
            <v>ŽČ</v>
          </cell>
          <cell r="O6161" t="str">
            <v>ŽČ</v>
          </cell>
        </row>
        <row r="6162">
          <cell r="H6162" t="str">
            <v>ŽČ</v>
          </cell>
          <cell r="O6162" t="str">
            <v>ŽČ</v>
          </cell>
        </row>
        <row r="6165">
          <cell r="A6165" t="e">
            <v>#N/A</v>
          </cell>
          <cell r="E6165" t="str">
            <v xml:space="preserve">zápas č. </v>
          </cell>
          <cell r="F6165" t="str">
            <v/>
          </cell>
          <cell r="H6165" t="str">
            <v>Servis</v>
          </cell>
          <cell r="V6165" t="str">
            <v>pomer</v>
          </cell>
          <cell r="Z6165" t="str">
            <v/>
          </cell>
          <cell r="AA6165" t="str">
            <v/>
          </cell>
        </row>
        <row r="6166">
          <cell r="G6166" t="str">
            <v>Time out</v>
          </cell>
          <cell r="H6166" t="str">
            <v>Príjem</v>
          </cell>
          <cell r="N6166">
            <v>1</v>
          </cell>
          <cell r="O6166">
            <v>2</v>
          </cell>
          <cell r="P6166">
            <v>3</v>
          </cell>
          <cell r="Q6166">
            <v>4</v>
          </cell>
          <cell r="R6166">
            <v>5</v>
          </cell>
          <cell r="S6166">
            <v>6</v>
          </cell>
          <cell r="T6166">
            <v>7</v>
          </cell>
          <cell r="V6166" t="str">
            <v>setov</v>
          </cell>
        </row>
        <row r="6167">
          <cell r="A6167" t="e">
            <v>#N/A</v>
          </cell>
          <cell r="E6167" t="str">
            <v>Stôl:</v>
          </cell>
          <cell r="F6167" t="e">
            <v>#N/A</v>
          </cell>
          <cell r="I6167" t="e">
            <v>#N/A</v>
          </cell>
          <cell r="V6167" t="str">
            <v/>
          </cell>
        </row>
        <row r="6169">
          <cell r="E6169" t="str">
            <v>Dátum:</v>
          </cell>
          <cell r="F6169">
            <v>43211</v>
          </cell>
        </row>
        <row r="6170">
          <cell r="A6170" t="e">
            <v>#N/A</v>
          </cell>
          <cell r="E6170" t="str">
            <v>Čas:</v>
          </cell>
          <cell r="I6170" t="e">
            <v>#N/A</v>
          </cell>
          <cell r="V6170" t="str">
            <v/>
          </cell>
        </row>
        <row r="6172">
          <cell r="E6172" t="str">
            <v>Kategória :</v>
          </cell>
          <cell r="F6172" t="str">
            <v>MŽ</v>
          </cell>
        </row>
        <row r="6173">
          <cell r="I6173" t="str">
            <v>Rozhodca</v>
          </cell>
          <cell r="P6173" t="str">
            <v>Víťaz</v>
          </cell>
        </row>
        <row r="6174">
          <cell r="E6174" t="str">
            <v>Skupina :</v>
          </cell>
          <cell r="F6174" t="e">
            <v>#N/A</v>
          </cell>
          <cell r="I6174" t="e">
            <v>#N/A</v>
          </cell>
          <cell r="N6174" t="str">
            <v/>
          </cell>
        </row>
        <row r="6176">
          <cell r="E6176" t="str">
            <v>Zápas:</v>
          </cell>
          <cell r="F6176" t="e">
            <v>#N/A</v>
          </cell>
        </row>
        <row r="6177">
          <cell r="H6177" t="str">
            <v>Udelené karty - priestupok</v>
          </cell>
        </row>
        <row r="6179">
          <cell r="I6179" t="e">
            <v>#N/A</v>
          </cell>
          <cell r="P6179" t="e">
            <v>#N/A</v>
          </cell>
        </row>
        <row r="6180">
          <cell r="H6180" t="str">
            <v>Ž</v>
          </cell>
          <cell r="O6180" t="str">
            <v>Ž</v>
          </cell>
        </row>
        <row r="6181">
          <cell r="H6181" t="str">
            <v>ŽČ</v>
          </cell>
          <cell r="O6181" t="str">
            <v>ŽČ</v>
          </cell>
        </row>
        <row r="6182">
          <cell r="H6182" t="str">
            <v>ŽČ</v>
          </cell>
          <cell r="O6182" t="str">
            <v>ŽČ</v>
          </cell>
        </row>
        <row r="6185">
          <cell r="A6185" t="e">
            <v>#N/A</v>
          </cell>
          <cell r="E6185" t="str">
            <v xml:space="preserve">zápas č. </v>
          </cell>
          <cell r="F6185" t="str">
            <v/>
          </cell>
          <cell r="H6185" t="str">
            <v>Servis</v>
          </cell>
          <cell r="V6185" t="str">
            <v>pomer</v>
          </cell>
          <cell r="Z6185" t="str">
            <v/>
          </cell>
          <cell r="AA6185" t="str">
            <v/>
          </cell>
        </row>
        <row r="6186">
          <cell r="G6186" t="str">
            <v>Time out</v>
          </cell>
          <cell r="H6186" t="str">
            <v>Príjem</v>
          </cell>
          <cell r="N6186">
            <v>1</v>
          </cell>
          <cell r="O6186">
            <v>2</v>
          </cell>
          <cell r="P6186">
            <v>3</v>
          </cell>
          <cell r="Q6186">
            <v>4</v>
          </cell>
          <cell r="R6186">
            <v>5</v>
          </cell>
          <cell r="S6186">
            <v>6</v>
          </cell>
          <cell r="T6186">
            <v>7</v>
          </cell>
          <cell r="V6186" t="str">
            <v>setov</v>
          </cell>
        </row>
        <row r="6187">
          <cell r="A6187" t="e">
            <v>#N/A</v>
          </cell>
          <cell r="E6187" t="str">
            <v>Stôl:</v>
          </cell>
          <cell r="F6187" t="e">
            <v>#N/A</v>
          </cell>
          <cell r="I6187" t="e">
            <v>#N/A</v>
          </cell>
          <cell r="V6187" t="str">
            <v/>
          </cell>
        </row>
        <row r="6189">
          <cell r="E6189" t="str">
            <v>Dátum:</v>
          </cell>
          <cell r="F6189">
            <v>43211</v>
          </cell>
        </row>
        <row r="6190">
          <cell r="A6190" t="e">
            <v>#N/A</v>
          </cell>
          <cell r="E6190" t="str">
            <v>Čas:</v>
          </cell>
          <cell r="I6190" t="e">
            <v>#N/A</v>
          </cell>
          <cell r="V6190" t="str">
            <v/>
          </cell>
        </row>
        <row r="6192">
          <cell r="E6192" t="str">
            <v>Kategória :</v>
          </cell>
          <cell r="F6192" t="str">
            <v>MŽ</v>
          </cell>
        </row>
        <row r="6193">
          <cell r="I6193" t="str">
            <v>Rozhodca</v>
          </cell>
          <cell r="P6193" t="str">
            <v>Víťaz</v>
          </cell>
        </row>
        <row r="6194">
          <cell r="E6194" t="str">
            <v>Skupina :</v>
          </cell>
          <cell r="F6194" t="e">
            <v>#N/A</v>
          </cell>
          <cell r="I6194" t="e">
            <v>#N/A</v>
          </cell>
          <cell r="N6194" t="str">
            <v/>
          </cell>
        </row>
        <row r="6196">
          <cell r="E6196" t="str">
            <v>Zápas:</v>
          </cell>
          <cell r="F6196" t="e">
            <v>#N/A</v>
          </cell>
        </row>
        <row r="6197">
          <cell r="H6197" t="str">
            <v>Udelené karty - priestupok</v>
          </cell>
        </row>
        <row r="6199">
          <cell r="I6199" t="e">
            <v>#N/A</v>
          </cell>
          <cell r="P6199" t="e">
            <v>#N/A</v>
          </cell>
        </row>
        <row r="6200">
          <cell r="H6200" t="str">
            <v>Ž</v>
          </cell>
          <cell r="O6200" t="str">
            <v>Ž</v>
          </cell>
        </row>
        <row r="6201">
          <cell r="H6201" t="str">
            <v>ŽČ</v>
          </cell>
          <cell r="O6201" t="str">
            <v>ŽČ</v>
          </cell>
        </row>
        <row r="6202">
          <cell r="H6202" t="str">
            <v>ŽČ</v>
          </cell>
          <cell r="O6202" t="str">
            <v>ŽČ</v>
          </cell>
        </row>
        <row r="6205">
          <cell r="A6205" t="e">
            <v>#N/A</v>
          </cell>
          <cell r="E6205" t="str">
            <v xml:space="preserve">zápas č. </v>
          </cell>
          <cell r="F6205" t="str">
            <v/>
          </cell>
          <cell r="H6205" t="str">
            <v>Servis</v>
          </cell>
          <cell r="V6205" t="str">
            <v>pomer</v>
          </cell>
          <cell r="Z6205" t="str">
            <v/>
          </cell>
          <cell r="AA6205" t="str">
            <v/>
          </cell>
        </row>
        <row r="6206">
          <cell r="G6206" t="str">
            <v>Time out</v>
          </cell>
          <cell r="H6206" t="str">
            <v>Príjem</v>
          </cell>
          <cell r="N6206">
            <v>1</v>
          </cell>
          <cell r="O6206">
            <v>2</v>
          </cell>
          <cell r="P6206">
            <v>3</v>
          </cell>
          <cell r="Q6206">
            <v>4</v>
          </cell>
          <cell r="R6206">
            <v>5</v>
          </cell>
          <cell r="S6206">
            <v>6</v>
          </cell>
          <cell r="T6206">
            <v>7</v>
          </cell>
          <cell r="V6206" t="str">
            <v>setov</v>
          </cell>
        </row>
        <row r="6207">
          <cell r="A6207" t="e">
            <v>#N/A</v>
          </cell>
          <cell r="E6207" t="str">
            <v>Stôl:</v>
          </cell>
          <cell r="F6207" t="e">
            <v>#N/A</v>
          </cell>
          <cell r="I6207" t="e">
            <v>#N/A</v>
          </cell>
          <cell r="V6207" t="str">
            <v/>
          </cell>
        </row>
        <row r="6209">
          <cell r="E6209" t="str">
            <v>Dátum:</v>
          </cell>
          <cell r="F6209">
            <v>43211</v>
          </cell>
        </row>
        <row r="6210">
          <cell r="A6210" t="e">
            <v>#N/A</v>
          </cell>
          <cell r="E6210" t="str">
            <v>Čas:</v>
          </cell>
          <cell r="I6210" t="e">
            <v>#N/A</v>
          </cell>
          <cell r="V6210" t="str">
            <v/>
          </cell>
        </row>
        <row r="6212">
          <cell r="E6212" t="str">
            <v>Kategória :</v>
          </cell>
          <cell r="F6212" t="str">
            <v>MŽ</v>
          </cell>
        </row>
        <row r="6213">
          <cell r="I6213" t="str">
            <v>Rozhodca</v>
          </cell>
          <cell r="P6213" t="str">
            <v>Víťaz</v>
          </cell>
        </row>
        <row r="6214">
          <cell r="E6214" t="str">
            <v>Skupina :</v>
          </cell>
          <cell r="F6214" t="e">
            <v>#N/A</v>
          </cell>
          <cell r="I6214" t="e">
            <v>#N/A</v>
          </cell>
          <cell r="N6214" t="str">
            <v/>
          </cell>
        </row>
        <row r="6216">
          <cell r="E6216" t="str">
            <v>Zápas:</v>
          </cell>
          <cell r="F6216" t="e">
            <v>#N/A</v>
          </cell>
        </row>
        <row r="6217">
          <cell r="H6217" t="str">
            <v>Udelené karty - priestupok</v>
          </cell>
        </row>
        <row r="6219">
          <cell r="I6219" t="e">
            <v>#N/A</v>
          </cell>
          <cell r="P6219" t="e">
            <v>#N/A</v>
          </cell>
        </row>
        <row r="6220">
          <cell r="H6220" t="str">
            <v>Ž</v>
          </cell>
          <cell r="O6220" t="str">
            <v>Ž</v>
          </cell>
        </row>
        <row r="6221">
          <cell r="H6221" t="str">
            <v>ŽČ</v>
          </cell>
          <cell r="O6221" t="str">
            <v>ŽČ</v>
          </cell>
        </row>
        <row r="6222">
          <cell r="H6222" t="str">
            <v>ŽČ</v>
          </cell>
          <cell r="O6222" t="str">
            <v>ŽČ</v>
          </cell>
        </row>
        <row r="6225">
          <cell r="A6225" t="e">
            <v>#N/A</v>
          </cell>
          <cell r="E6225" t="str">
            <v xml:space="preserve">zápas č. </v>
          </cell>
          <cell r="F6225" t="str">
            <v/>
          </cell>
          <cell r="H6225" t="str">
            <v>Servis</v>
          </cell>
          <cell r="V6225" t="str">
            <v>pomer</v>
          </cell>
          <cell r="Z6225" t="str">
            <v/>
          </cell>
          <cell r="AA6225" t="str">
            <v/>
          </cell>
        </row>
        <row r="6226">
          <cell r="G6226" t="str">
            <v>Time out</v>
          </cell>
          <cell r="H6226" t="str">
            <v>Príjem</v>
          </cell>
          <cell r="N6226">
            <v>1</v>
          </cell>
          <cell r="O6226">
            <v>2</v>
          </cell>
          <cell r="P6226">
            <v>3</v>
          </cell>
          <cell r="Q6226">
            <v>4</v>
          </cell>
          <cell r="R6226">
            <v>5</v>
          </cell>
          <cell r="S6226">
            <v>6</v>
          </cell>
          <cell r="T6226">
            <v>7</v>
          </cell>
          <cell r="V6226" t="str">
            <v>setov</v>
          </cell>
        </row>
        <row r="6227">
          <cell r="A6227" t="e">
            <v>#N/A</v>
          </cell>
          <cell r="E6227" t="str">
            <v>Stôl:</v>
          </cell>
          <cell r="F6227" t="e">
            <v>#N/A</v>
          </cell>
          <cell r="I6227" t="e">
            <v>#N/A</v>
          </cell>
          <cell r="V6227" t="str">
            <v/>
          </cell>
        </row>
        <row r="6229">
          <cell r="E6229" t="str">
            <v>Dátum:</v>
          </cell>
          <cell r="F6229">
            <v>43211</v>
          </cell>
        </row>
        <row r="6230">
          <cell r="A6230" t="e">
            <v>#N/A</v>
          </cell>
          <cell r="E6230" t="str">
            <v>Čas:</v>
          </cell>
          <cell r="I6230" t="e">
            <v>#N/A</v>
          </cell>
          <cell r="V6230" t="str">
            <v/>
          </cell>
        </row>
        <row r="6232">
          <cell r="E6232" t="str">
            <v>Kategória :</v>
          </cell>
          <cell r="F6232" t="str">
            <v>MŽ</v>
          </cell>
        </row>
        <row r="6233">
          <cell r="I6233" t="str">
            <v>Rozhodca</v>
          </cell>
          <cell r="P6233" t="str">
            <v>Víťaz</v>
          </cell>
        </row>
        <row r="6234">
          <cell r="E6234" t="str">
            <v>Skupina :</v>
          </cell>
          <cell r="F6234" t="e">
            <v>#N/A</v>
          </cell>
          <cell r="I6234" t="e">
            <v>#N/A</v>
          </cell>
          <cell r="N6234" t="str">
            <v/>
          </cell>
        </row>
        <row r="6236">
          <cell r="E6236" t="str">
            <v>Zápas:</v>
          </cell>
          <cell r="F6236" t="e">
            <v>#N/A</v>
          </cell>
        </row>
        <row r="6237">
          <cell r="H6237" t="str">
            <v>Udelené karty - priestupok</v>
          </cell>
        </row>
        <row r="6239">
          <cell r="I6239" t="e">
            <v>#N/A</v>
          </cell>
          <cell r="P6239" t="e">
            <v>#N/A</v>
          </cell>
        </row>
        <row r="6240">
          <cell r="H6240" t="str">
            <v>Ž</v>
          </cell>
          <cell r="O6240" t="str">
            <v>Ž</v>
          </cell>
        </row>
        <row r="6241">
          <cell r="H6241" t="str">
            <v>ŽČ</v>
          </cell>
          <cell r="O6241" t="str">
            <v>ŽČ</v>
          </cell>
        </row>
        <row r="6242">
          <cell r="H6242" t="str">
            <v>ŽČ</v>
          </cell>
          <cell r="O6242" t="str">
            <v>ŽČ</v>
          </cell>
        </row>
        <row r="6245">
          <cell r="A6245" t="e">
            <v>#N/A</v>
          </cell>
          <cell r="E6245" t="str">
            <v xml:space="preserve">zápas č. </v>
          </cell>
          <cell r="F6245" t="str">
            <v/>
          </cell>
          <cell r="H6245" t="str">
            <v>Servis</v>
          </cell>
          <cell r="V6245" t="str">
            <v>pomer</v>
          </cell>
          <cell r="Z6245" t="str">
            <v/>
          </cell>
          <cell r="AA6245" t="str">
            <v/>
          </cell>
        </row>
        <row r="6246">
          <cell r="G6246" t="str">
            <v>Time out</v>
          </cell>
          <cell r="H6246" t="str">
            <v>Príjem</v>
          </cell>
          <cell r="N6246">
            <v>1</v>
          </cell>
          <cell r="O6246">
            <v>2</v>
          </cell>
          <cell r="P6246">
            <v>3</v>
          </cell>
          <cell r="Q6246">
            <v>4</v>
          </cell>
          <cell r="R6246">
            <v>5</v>
          </cell>
          <cell r="S6246">
            <v>6</v>
          </cell>
          <cell r="T6246">
            <v>7</v>
          </cell>
          <cell r="V6246" t="str">
            <v>setov</v>
          </cell>
        </row>
        <row r="6247">
          <cell r="A6247" t="e">
            <v>#N/A</v>
          </cell>
          <cell r="E6247" t="str">
            <v>Stôl:</v>
          </cell>
          <cell r="F6247" t="e">
            <v>#N/A</v>
          </cell>
          <cell r="I6247" t="e">
            <v>#N/A</v>
          </cell>
          <cell r="V6247" t="str">
            <v/>
          </cell>
        </row>
        <row r="6249">
          <cell r="E6249" t="str">
            <v>Dátum:</v>
          </cell>
          <cell r="F6249">
            <v>43211</v>
          </cell>
        </row>
        <row r="6250">
          <cell r="A6250" t="e">
            <v>#N/A</v>
          </cell>
          <cell r="E6250" t="str">
            <v>Čas:</v>
          </cell>
          <cell r="I6250" t="e">
            <v>#N/A</v>
          </cell>
          <cell r="V6250" t="str">
            <v/>
          </cell>
        </row>
        <row r="6252">
          <cell r="E6252" t="str">
            <v>Kategória :</v>
          </cell>
          <cell r="F6252" t="str">
            <v>MŽ</v>
          </cell>
        </row>
        <row r="6253">
          <cell r="I6253" t="str">
            <v>Rozhodca</v>
          </cell>
          <cell r="P6253" t="str">
            <v>Víťaz</v>
          </cell>
        </row>
        <row r="6254">
          <cell r="E6254" t="str">
            <v>Skupina :</v>
          </cell>
          <cell r="F6254" t="e">
            <v>#N/A</v>
          </cell>
          <cell r="I6254" t="e">
            <v>#N/A</v>
          </cell>
          <cell r="N6254" t="str">
            <v/>
          </cell>
        </row>
        <row r="6256">
          <cell r="E6256" t="str">
            <v>Zápas:</v>
          </cell>
          <cell r="F6256" t="e">
            <v>#N/A</v>
          </cell>
        </row>
        <row r="6257">
          <cell r="H6257" t="str">
            <v>Udelené karty - priestupok</v>
          </cell>
        </row>
        <row r="6259">
          <cell r="I6259" t="e">
            <v>#N/A</v>
          </cell>
          <cell r="P6259" t="e">
            <v>#N/A</v>
          </cell>
        </row>
        <row r="6260">
          <cell r="H6260" t="str">
            <v>Ž</v>
          </cell>
          <cell r="O6260" t="str">
            <v>Ž</v>
          </cell>
        </row>
        <row r="6261">
          <cell r="H6261" t="str">
            <v>ŽČ</v>
          </cell>
          <cell r="O6261" t="str">
            <v>ŽČ</v>
          </cell>
        </row>
        <row r="6262">
          <cell r="H6262" t="str">
            <v>ŽČ</v>
          </cell>
          <cell r="O6262" t="str">
            <v>ŽČ</v>
          </cell>
        </row>
        <row r="6265">
          <cell r="A6265" t="e">
            <v>#N/A</v>
          </cell>
          <cell r="E6265" t="str">
            <v xml:space="preserve">zápas č. </v>
          </cell>
          <cell r="F6265" t="str">
            <v/>
          </cell>
          <cell r="H6265" t="str">
            <v>Servis</v>
          </cell>
          <cell r="V6265" t="str">
            <v>pomer</v>
          </cell>
          <cell r="Z6265" t="str">
            <v/>
          </cell>
          <cell r="AA6265" t="str">
            <v/>
          </cell>
        </row>
        <row r="6266">
          <cell r="G6266" t="str">
            <v>Time out</v>
          </cell>
          <cell r="H6266" t="str">
            <v>Príjem</v>
          </cell>
          <cell r="N6266">
            <v>1</v>
          </cell>
          <cell r="O6266">
            <v>2</v>
          </cell>
          <cell r="P6266">
            <v>3</v>
          </cell>
          <cell r="Q6266">
            <v>4</v>
          </cell>
          <cell r="R6266">
            <v>5</v>
          </cell>
          <cell r="S6266">
            <v>6</v>
          </cell>
          <cell r="T6266">
            <v>7</v>
          </cell>
          <cell r="V6266" t="str">
            <v>setov</v>
          </cell>
        </row>
        <row r="6267">
          <cell r="A6267" t="e">
            <v>#N/A</v>
          </cell>
          <cell r="E6267" t="str">
            <v>Stôl:</v>
          </cell>
          <cell r="F6267" t="e">
            <v>#N/A</v>
          </cell>
          <cell r="I6267" t="e">
            <v>#N/A</v>
          </cell>
          <cell r="V6267" t="str">
            <v/>
          </cell>
        </row>
        <row r="6269">
          <cell r="E6269" t="str">
            <v>Dátum:</v>
          </cell>
          <cell r="F6269">
            <v>43211</v>
          </cell>
        </row>
        <row r="6270">
          <cell r="A6270" t="e">
            <v>#N/A</v>
          </cell>
          <cell r="E6270" t="str">
            <v>Čas:</v>
          </cell>
          <cell r="I6270" t="e">
            <v>#N/A</v>
          </cell>
          <cell r="V6270" t="str">
            <v/>
          </cell>
        </row>
        <row r="6272">
          <cell r="E6272" t="str">
            <v>Kategória :</v>
          </cell>
          <cell r="F6272" t="str">
            <v>MŽ</v>
          </cell>
        </row>
        <row r="6273">
          <cell r="I6273" t="str">
            <v>Rozhodca</v>
          </cell>
          <cell r="P6273" t="str">
            <v>Víťaz</v>
          </cell>
        </row>
        <row r="6274">
          <cell r="E6274" t="str">
            <v>Skupina :</v>
          </cell>
          <cell r="F6274" t="e">
            <v>#N/A</v>
          </cell>
          <cell r="I6274" t="e">
            <v>#N/A</v>
          </cell>
          <cell r="N6274" t="str">
            <v/>
          </cell>
        </row>
        <row r="6276">
          <cell r="E6276" t="str">
            <v>Zápas:</v>
          </cell>
          <cell r="F6276" t="e">
            <v>#N/A</v>
          </cell>
        </row>
        <row r="6277">
          <cell r="H6277" t="str">
            <v>Udelené karty - priestupok</v>
          </cell>
        </row>
        <row r="6279">
          <cell r="I6279" t="e">
            <v>#N/A</v>
          </cell>
          <cell r="P6279" t="e">
            <v>#N/A</v>
          </cell>
        </row>
        <row r="6280">
          <cell r="H6280" t="str">
            <v>Ž</v>
          </cell>
          <cell r="O6280" t="str">
            <v>Ž</v>
          </cell>
        </row>
        <row r="6281">
          <cell r="H6281" t="str">
            <v>ŽČ</v>
          </cell>
          <cell r="O6281" t="str">
            <v>ŽČ</v>
          </cell>
        </row>
        <row r="6282">
          <cell r="H6282" t="str">
            <v>ŽČ</v>
          </cell>
          <cell r="O6282" t="str">
            <v>ŽČ</v>
          </cell>
        </row>
        <row r="6285">
          <cell r="A6285" t="e">
            <v>#N/A</v>
          </cell>
          <cell r="E6285" t="str">
            <v xml:space="preserve">zápas č. </v>
          </cell>
          <cell r="F6285" t="str">
            <v/>
          </cell>
          <cell r="H6285" t="str">
            <v>Servis</v>
          </cell>
          <cell r="V6285" t="str">
            <v>pomer</v>
          </cell>
          <cell r="Z6285" t="str">
            <v/>
          </cell>
          <cell r="AA6285" t="str">
            <v/>
          </cell>
        </row>
        <row r="6286">
          <cell r="G6286" t="str">
            <v>Time out</v>
          </cell>
          <cell r="H6286" t="str">
            <v>Príjem</v>
          </cell>
          <cell r="N6286">
            <v>1</v>
          </cell>
          <cell r="O6286">
            <v>2</v>
          </cell>
          <cell r="P6286">
            <v>3</v>
          </cell>
          <cell r="Q6286">
            <v>4</v>
          </cell>
          <cell r="R6286">
            <v>5</v>
          </cell>
          <cell r="S6286">
            <v>6</v>
          </cell>
          <cell r="T6286">
            <v>7</v>
          </cell>
          <cell r="V6286" t="str">
            <v>setov</v>
          </cell>
        </row>
        <row r="6287">
          <cell r="A6287" t="e">
            <v>#N/A</v>
          </cell>
          <cell r="E6287" t="str">
            <v>Stôl:</v>
          </cell>
          <cell r="F6287" t="e">
            <v>#N/A</v>
          </cell>
          <cell r="I6287" t="e">
            <v>#N/A</v>
          </cell>
          <cell r="V6287" t="str">
            <v/>
          </cell>
        </row>
        <row r="6289">
          <cell r="E6289" t="str">
            <v>Dátum:</v>
          </cell>
          <cell r="F6289">
            <v>43211</v>
          </cell>
        </row>
        <row r="6290">
          <cell r="A6290" t="e">
            <v>#N/A</v>
          </cell>
          <cell r="E6290" t="str">
            <v>Čas:</v>
          </cell>
          <cell r="I6290" t="e">
            <v>#N/A</v>
          </cell>
          <cell r="V6290" t="str">
            <v/>
          </cell>
        </row>
        <row r="6292">
          <cell r="E6292" t="str">
            <v>Kategória :</v>
          </cell>
          <cell r="F6292" t="str">
            <v>MŽ</v>
          </cell>
        </row>
        <row r="6293">
          <cell r="I6293" t="str">
            <v>Rozhodca</v>
          </cell>
          <cell r="P6293" t="str">
            <v>Víťaz</v>
          </cell>
        </row>
        <row r="6294">
          <cell r="E6294" t="str">
            <v>Skupina :</v>
          </cell>
          <cell r="F6294" t="e">
            <v>#N/A</v>
          </cell>
          <cell r="I6294" t="e">
            <v>#N/A</v>
          </cell>
          <cell r="N6294" t="str">
            <v/>
          </cell>
        </row>
        <row r="6296">
          <cell r="E6296" t="str">
            <v>Zápas:</v>
          </cell>
          <cell r="F6296" t="e">
            <v>#N/A</v>
          </cell>
        </row>
        <row r="6297">
          <cell r="H6297" t="str">
            <v>Udelené karty - priestupok</v>
          </cell>
        </row>
        <row r="6299">
          <cell r="I6299" t="e">
            <v>#N/A</v>
          </cell>
          <cell r="P6299" t="e">
            <v>#N/A</v>
          </cell>
        </row>
        <row r="6300">
          <cell r="H6300" t="str">
            <v>Ž</v>
          </cell>
          <cell r="O6300" t="str">
            <v>Ž</v>
          </cell>
        </row>
        <row r="6301">
          <cell r="H6301" t="str">
            <v>ŽČ</v>
          </cell>
          <cell r="O6301" t="str">
            <v>ŽČ</v>
          </cell>
        </row>
        <row r="6302">
          <cell r="H6302" t="str">
            <v>ŽČ</v>
          </cell>
          <cell r="O6302" t="str">
            <v>ŽČ</v>
          </cell>
        </row>
        <row r="6305">
          <cell r="A6305" t="e">
            <v>#N/A</v>
          </cell>
          <cell r="E6305" t="str">
            <v xml:space="preserve">zápas č. </v>
          </cell>
          <cell r="F6305" t="str">
            <v/>
          </cell>
          <cell r="H6305" t="str">
            <v>Servis</v>
          </cell>
          <cell r="V6305" t="str">
            <v>pomer</v>
          </cell>
          <cell r="Z6305" t="str">
            <v/>
          </cell>
          <cell r="AA6305" t="str">
            <v/>
          </cell>
        </row>
        <row r="6306">
          <cell r="G6306" t="str">
            <v>Time out</v>
          </cell>
          <cell r="H6306" t="str">
            <v>Príjem</v>
          </cell>
          <cell r="N6306">
            <v>1</v>
          </cell>
          <cell r="O6306">
            <v>2</v>
          </cell>
          <cell r="P6306">
            <v>3</v>
          </cell>
          <cell r="Q6306">
            <v>4</v>
          </cell>
          <cell r="R6306">
            <v>5</v>
          </cell>
          <cell r="S6306">
            <v>6</v>
          </cell>
          <cell r="T6306">
            <v>7</v>
          </cell>
          <cell r="V6306" t="str">
            <v>setov</v>
          </cell>
        </row>
        <row r="6307">
          <cell r="A6307" t="e">
            <v>#N/A</v>
          </cell>
          <cell r="E6307" t="str">
            <v>Stôl:</v>
          </cell>
          <cell r="F6307" t="e">
            <v>#N/A</v>
          </cell>
          <cell r="I6307" t="e">
            <v>#N/A</v>
          </cell>
          <cell r="V6307" t="str">
            <v/>
          </cell>
        </row>
        <row r="6309">
          <cell r="E6309" t="str">
            <v>Dátum:</v>
          </cell>
          <cell r="F6309">
            <v>43211</v>
          </cell>
        </row>
        <row r="6310">
          <cell r="A6310" t="e">
            <v>#N/A</v>
          </cell>
          <cell r="E6310" t="str">
            <v>Čas:</v>
          </cell>
          <cell r="I6310" t="e">
            <v>#N/A</v>
          </cell>
          <cell r="V6310" t="str">
            <v/>
          </cell>
        </row>
        <row r="6312">
          <cell r="E6312" t="str">
            <v>Kategória :</v>
          </cell>
          <cell r="F6312" t="str">
            <v>MŽ</v>
          </cell>
        </row>
        <row r="6313">
          <cell r="I6313" t="str">
            <v>Rozhodca</v>
          </cell>
          <cell r="P6313" t="str">
            <v>Víťaz</v>
          </cell>
        </row>
        <row r="6314">
          <cell r="E6314" t="str">
            <v>Skupina :</v>
          </cell>
          <cell r="F6314" t="e">
            <v>#N/A</v>
          </cell>
          <cell r="I6314" t="e">
            <v>#N/A</v>
          </cell>
          <cell r="N6314" t="str">
            <v/>
          </cell>
        </row>
        <row r="6316">
          <cell r="E6316" t="str">
            <v>Zápas:</v>
          </cell>
          <cell r="F6316" t="e">
            <v>#N/A</v>
          </cell>
        </row>
        <row r="6317">
          <cell r="H6317" t="str">
            <v>Udelené karty - priestupok</v>
          </cell>
        </row>
        <row r="6319">
          <cell r="I6319" t="e">
            <v>#N/A</v>
          </cell>
          <cell r="P6319" t="e">
            <v>#N/A</v>
          </cell>
        </row>
        <row r="6320">
          <cell r="H6320" t="str">
            <v>Ž</v>
          </cell>
          <cell r="O6320" t="str">
            <v>Ž</v>
          </cell>
        </row>
        <row r="6321">
          <cell r="H6321" t="str">
            <v>ŽČ</v>
          </cell>
          <cell r="O6321" t="str">
            <v>ŽČ</v>
          </cell>
        </row>
        <row r="6322">
          <cell r="H6322" t="str">
            <v>ŽČ</v>
          </cell>
          <cell r="O6322" t="str">
            <v>ŽČ</v>
          </cell>
        </row>
        <row r="6325">
          <cell r="A6325" t="e">
            <v>#N/A</v>
          </cell>
          <cell r="E6325" t="str">
            <v xml:space="preserve">zápas č. </v>
          </cell>
          <cell r="F6325" t="str">
            <v/>
          </cell>
          <cell r="H6325" t="str">
            <v>Servis</v>
          </cell>
          <cell r="V6325" t="str">
            <v>pomer</v>
          </cell>
          <cell r="Z6325" t="str">
            <v/>
          </cell>
          <cell r="AA6325" t="str">
            <v/>
          </cell>
        </row>
        <row r="6326">
          <cell r="G6326" t="str">
            <v>Time out</v>
          </cell>
          <cell r="H6326" t="str">
            <v>Príjem</v>
          </cell>
          <cell r="N6326">
            <v>1</v>
          </cell>
          <cell r="O6326">
            <v>2</v>
          </cell>
          <cell r="P6326">
            <v>3</v>
          </cell>
          <cell r="Q6326">
            <v>4</v>
          </cell>
          <cell r="R6326">
            <v>5</v>
          </cell>
          <cell r="S6326">
            <v>6</v>
          </cell>
          <cell r="T6326">
            <v>7</v>
          </cell>
          <cell r="V6326" t="str">
            <v>setov</v>
          </cell>
        </row>
        <row r="6327">
          <cell r="A6327" t="e">
            <v>#N/A</v>
          </cell>
          <cell r="E6327" t="str">
            <v>Stôl:</v>
          </cell>
          <cell r="F6327" t="e">
            <v>#N/A</v>
          </cell>
          <cell r="I6327" t="e">
            <v>#N/A</v>
          </cell>
          <cell r="V6327" t="str">
            <v/>
          </cell>
        </row>
        <row r="6329">
          <cell r="E6329" t="str">
            <v>Dátum:</v>
          </cell>
          <cell r="F6329">
            <v>43211</v>
          </cell>
        </row>
        <row r="6330">
          <cell r="A6330" t="e">
            <v>#N/A</v>
          </cell>
          <cell r="E6330" t="str">
            <v>Čas:</v>
          </cell>
          <cell r="I6330" t="e">
            <v>#N/A</v>
          </cell>
          <cell r="V6330" t="str">
            <v/>
          </cell>
        </row>
        <row r="6332">
          <cell r="E6332" t="str">
            <v>Kategória :</v>
          </cell>
          <cell r="F6332" t="str">
            <v>MŽ</v>
          </cell>
        </row>
        <row r="6333">
          <cell r="I6333" t="str">
            <v>Rozhodca</v>
          </cell>
          <cell r="P6333" t="str">
            <v>Víťaz</v>
          </cell>
        </row>
        <row r="6334">
          <cell r="E6334" t="str">
            <v>Skupina :</v>
          </cell>
          <cell r="F6334" t="e">
            <v>#N/A</v>
          </cell>
          <cell r="I6334" t="e">
            <v>#N/A</v>
          </cell>
          <cell r="N6334" t="str">
            <v/>
          </cell>
        </row>
        <row r="6336">
          <cell r="E6336" t="str">
            <v>Zápas:</v>
          </cell>
          <cell r="F6336" t="e">
            <v>#N/A</v>
          </cell>
        </row>
        <row r="6337">
          <cell r="H6337" t="str">
            <v>Udelené karty - priestupok</v>
          </cell>
        </row>
        <row r="6339">
          <cell r="I6339" t="e">
            <v>#N/A</v>
          </cell>
          <cell r="P6339" t="e">
            <v>#N/A</v>
          </cell>
        </row>
        <row r="6340">
          <cell r="H6340" t="str">
            <v>Ž</v>
          </cell>
          <cell r="O6340" t="str">
            <v>Ž</v>
          </cell>
        </row>
        <row r="6341">
          <cell r="H6341" t="str">
            <v>ŽČ</v>
          </cell>
          <cell r="O6341" t="str">
            <v>ŽČ</v>
          </cell>
        </row>
        <row r="6342">
          <cell r="H6342" t="str">
            <v>ŽČ</v>
          </cell>
          <cell r="O6342" t="str">
            <v>ŽČ</v>
          </cell>
        </row>
        <row r="6345">
          <cell r="A6345" t="e">
            <v>#N/A</v>
          </cell>
          <cell r="E6345" t="str">
            <v xml:space="preserve">zápas č. </v>
          </cell>
          <cell r="F6345" t="str">
            <v/>
          </cell>
          <cell r="H6345" t="str">
            <v>Servis</v>
          </cell>
          <cell r="V6345" t="str">
            <v>pomer</v>
          </cell>
          <cell r="Z6345" t="str">
            <v/>
          </cell>
          <cell r="AA6345" t="str">
            <v/>
          </cell>
        </row>
        <row r="6346">
          <cell r="G6346" t="str">
            <v>Time out</v>
          </cell>
          <cell r="H6346" t="str">
            <v>Príjem</v>
          </cell>
          <cell r="N6346">
            <v>1</v>
          </cell>
          <cell r="O6346">
            <v>2</v>
          </cell>
          <cell r="P6346">
            <v>3</v>
          </cell>
          <cell r="Q6346">
            <v>4</v>
          </cell>
          <cell r="R6346">
            <v>5</v>
          </cell>
          <cell r="S6346">
            <v>6</v>
          </cell>
          <cell r="T6346">
            <v>7</v>
          </cell>
          <cell r="V6346" t="str">
            <v>setov</v>
          </cell>
        </row>
        <row r="6347">
          <cell r="A6347" t="e">
            <v>#N/A</v>
          </cell>
          <cell r="E6347" t="str">
            <v>Stôl:</v>
          </cell>
          <cell r="F6347" t="e">
            <v>#N/A</v>
          </cell>
          <cell r="I6347" t="e">
            <v>#N/A</v>
          </cell>
          <cell r="V6347" t="str">
            <v/>
          </cell>
        </row>
        <row r="6349">
          <cell r="E6349" t="str">
            <v>Dátum:</v>
          </cell>
          <cell r="F6349">
            <v>43211</v>
          </cell>
        </row>
        <row r="6350">
          <cell r="A6350" t="e">
            <v>#N/A</v>
          </cell>
          <cell r="E6350" t="str">
            <v>Čas:</v>
          </cell>
          <cell r="I6350" t="e">
            <v>#N/A</v>
          </cell>
          <cell r="V6350" t="str">
            <v/>
          </cell>
        </row>
        <row r="6352">
          <cell r="E6352" t="str">
            <v>Kategória :</v>
          </cell>
          <cell r="F6352" t="str">
            <v>MŽ</v>
          </cell>
        </row>
        <row r="6353">
          <cell r="I6353" t="str">
            <v>Rozhodca</v>
          </cell>
          <cell r="P6353" t="str">
            <v>Víťaz</v>
          </cell>
        </row>
        <row r="6354">
          <cell r="E6354" t="str">
            <v>Skupina :</v>
          </cell>
          <cell r="F6354" t="e">
            <v>#N/A</v>
          </cell>
          <cell r="I6354" t="e">
            <v>#N/A</v>
          </cell>
          <cell r="N6354" t="str">
            <v/>
          </cell>
        </row>
        <row r="6356">
          <cell r="E6356" t="str">
            <v>Zápas:</v>
          </cell>
          <cell r="F6356" t="e">
            <v>#N/A</v>
          </cell>
        </row>
        <row r="6357">
          <cell r="H6357" t="str">
            <v>Udelené karty - priestupok</v>
          </cell>
        </row>
        <row r="6359">
          <cell r="I6359" t="e">
            <v>#N/A</v>
          </cell>
          <cell r="P6359" t="e">
            <v>#N/A</v>
          </cell>
        </row>
        <row r="6360">
          <cell r="H6360" t="str">
            <v>Ž</v>
          </cell>
          <cell r="O6360" t="str">
            <v>Ž</v>
          </cell>
        </row>
        <row r="6361">
          <cell r="H6361" t="str">
            <v>ŽČ</v>
          </cell>
          <cell r="O6361" t="str">
            <v>ŽČ</v>
          </cell>
        </row>
        <row r="6362">
          <cell r="H6362" t="str">
            <v>ŽČ</v>
          </cell>
          <cell r="O6362" t="str">
            <v>ŽČ</v>
          </cell>
        </row>
        <row r="6365">
          <cell r="A6365" t="e">
            <v>#N/A</v>
          </cell>
          <cell r="E6365" t="str">
            <v xml:space="preserve">zápas č. </v>
          </cell>
          <cell r="F6365" t="str">
            <v/>
          </cell>
          <cell r="H6365" t="str">
            <v>Servis</v>
          </cell>
          <cell r="V6365" t="str">
            <v>pomer</v>
          </cell>
          <cell r="Z6365" t="str">
            <v/>
          </cell>
          <cell r="AA6365" t="str">
            <v/>
          </cell>
        </row>
        <row r="6366">
          <cell r="G6366" t="str">
            <v>Time out</v>
          </cell>
          <cell r="H6366" t="str">
            <v>Príjem</v>
          </cell>
          <cell r="N6366">
            <v>1</v>
          </cell>
          <cell r="O6366">
            <v>2</v>
          </cell>
          <cell r="P6366">
            <v>3</v>
          </cell>
          <cell r="Q6366">
            <v>4</v>
          </cell>
          <cell r="R6366">
            <v>5</v>
          </cell>
          <cell r="S6366">
            <v>6</v>
          </cell>
          <cell r="T6366">
            <v>7</v>
          </cell>
          <cell r="V6366" t="str">
            <v>setov</v>
          </cell>
        </row>
        <row r="6367">
          <cell r="A6367" t="e">
            <v>#N/A</v>
          </cell>
          <cell r="E6367" t="str">
            <v>Stôl:</v>
          </cell>
          <cell r="F6367" t="e">
            <v>#N/A</v>
          </cell>
          <cell r="I6367" t="e">
            <v>#N/A</v>
          </cell>
          <cell r="V6367" t="str">
            <v/>
          </cell>
        </row>
        <row r="6369">
          <cell r="E6369" t="str">
            <v>Dátum:</v>
          </cell>
          <cell r="F6369">
            <v>43211</v>
          </cell>
        </row>
        <row r="6370">
          <cell r="A6370" t="e">
            <v>#N/A</v>
          </cell>
          <cell r="E6370" t="str">
            <v>Čas:</v>
          </cell>
          <cell r="I6370" t="e">
            <v>#N/A</v>
          </cell>
          <cell r="V6370" t="str">
            <v/>
          </cell>
        </row>
        <row r="6372">
          <cell r="E6372" t="str">
            <v>Kategória :</v>
          </cell>
          <cell r="F6372" t="str">
            <v>MŽ</v>
          </cell>
        </row>
        <row r="6373">
          <cell r="I6373" t="str">
            <v>Rozhodca</v>
          </cell>
          <cell r="P6373" t="str">
            <v>Víťaz</v>
          </cell>
        </row>
        <row r="6374">
          <cell r="E6374" t="str">
            <v>Skupina :</v>
          </cell>
          <cell r="F6374" t="e">
            <v>#N/A</v>
          </cell>
          <cell r="I6374" t="e">
            <v>#N/A</v>
          </cell>
          <cell r="N6374" t="str">
            <v/>
          </cell>
        </row>
        <row r="6376">
          <cell r="E6376" t="str">
            <v>Zápas:</v>
          </cell>
          <cell r="F6376" t="e">
            <v>#N/A</v>
          </cell>
        </row>
        <row r="6377">
          <cell r="H6377" t="str">
            <v>Udelené karty - priestupok</v>
          </cell>
        </row>
        <row r="6379">
          <cell r="I6379" t="e">
            <v>#N/A</v>
          </cell>
          <cell r="P6379" t="e">
            <v>#N/A</v>
          </cell>
        </row>
        <row r="6380">
          <cell r="H6380" t="str">
            <v>Ž</v>
          </cell>
          <cell r="O6380" t="str">
            <v>Ž</v>
          </cell>
        </row>
        <row r="6381">
          <cell r="H6381" t="str">
            <v>ŽČ</v>
          </cell>
          <cell r="O6381" t="str">
            <v>ŽČ</v>
          </cell>
        </row>
        <row r="6382">
          <cell r="H6382" t="str">
            <v>ŽČ</v>
          </cell>
          <cell r="O6382" t="str">
            <v>ŽČ</v>
          </cell>
        </row>
        <row r="6385">
          <cell r="A6385" t="e">
            <v>#N/A</v>
          </cell>
          <cell r="E6385" t="str">
            <v xml:space="preserve">zápas č. </v>
          </cell>
          <cell r="F6385" t="str">
            <v/>
          </cell>
          <cell r="H6385" t="str">
            <v>Servis</v>
          </cell>
          <cell r="V6385" t="str">
            <v>pomer</v>
          </cell>
          <cell r="Z6385" t="str">
            <v/>
          </cell>
          <cell r="AA6385" t="str">
            <v/>
          </cell>
        </row>
        <row r="6386">
          <cell r="G6386" t="str">
            <v>Time out</v>
          </cell>
          <cell r="H6386" t="str">
            <v>Príjem</v>
          </cell>
          <cell r="N6386">
            <v>1</v>
          </cell>
          <cell r="O6386">
            <v>2</v>
          </cell>
          <cell r="P6386">
            <v>3</v>
          </cell>
          <cell r="Q6386">
            <v>4</v>
          </cell>
          <cell r="R6386">
            <v>5</v>
          </cell>
          <cell r="S6386">
            <v>6</v>
          </cell>
          <cell r="T6386">
            <v>7</v>
          </cell>
          <cell r="V6386" t="str">
            <v>setov</v>
          </cell>
        </row>
        <row r="6387">
          <cell r="A6387" t="e">
            <v>#N/A</v>
          </cell>
          <cell r="E6387" t="str">
            <v>Stôl:</v>
          </cell>
          <cell r="F6387" t="e">
            <v>#N/A</v>
          </cell>
          <cell r="I6387" t="e">
            <v>#N/A</v>
          </cell>
          <cell r="V6387" t="str">
            <v/>
          </cell>
        </row>
        <row r="6389">
          <cell r="E6389" t="str">
            <v>Dátum:</v>
          </cell>
          <cell r="F6389">
            <v>43211</v>
          </cell>
        </row>
        <row r="6390">
          <cell r="A6390" t="e">
            <v>#N/A</v>
          </cell>
          <cell r="E6390" t="str">
            <v>Čas:</v>
          </cell>
          <cell r="I6390" t="e">
            <v>#N/A</v>
          </cell>
          <cell r="V6390" t="str">
            <v/>
          </cell>
        </row>
        <row r="6392">
          <cell r="E6392" t="str">
            <v>Kategória :</v>
          </cell>
          <cell r="F6392" t="str">
            <v>MŽ</v>
          </cell>
        </row>
        <row r="6393">
          <cell r="I6393" t="str">
            <v>Rozhodca</v>
          </cell>
          <cell r="P6393" t="str">
            <v>Víťaz</v>
          </cell>
        </row>
        <row r="6394">
          <cell r="E6394" t="str">
            <v>Skupina :</v>
          </cell>
          <cell r="F6394" t="e">
            <v>#N/A</v>
          </cell>
          <cell r="I6394" t="e">
            <v>#N/A</v>
          </cell>
          <cell r="N6394" t="str">
            <v/>
          </cell>
        </row>
        <row r="6396">
          <cell r="E6396" t="str">
            <v>Zápas:</v>
          </cell>
          <cell r="F6396" t="e">
            <v>#N/A</v>
          </cell>
        </row>
        <row r="6397">
          <cell r="H6397" t="str">
            <v>Udelené karty - priestupok</v>
          </cell>
        </row>
        <row r="6399">
          <cell r="I6399" t="e">
            <v>#N/A</v>
          </cell>
          <cell r="P6399" t="e">
            <v>#N/A</v>
          </cell>
        </row>
        <row r="6400">
          <cell r="H6400" t="str">
            <v>Ž</v>
          </cell>
          <cell r="O6400" t="str">
            <v>Ž</v>
          </cell>
        </row>
        <row r="6401">
          <cell r="H6401" t="str">
            <v>ŽČ</v>
          </cell>
          <cell r="O6401" t="str">
            <v>ŽČ</v>
          </cell>
        </row>
        <row r="6402">
          <cell r="H6402" t="str">
            <v>ŽČ</v>
          </cell>
          <cell r="O6402" t="str">
            <v>ŽČ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Z1386"/>
  <sheetViews>
    <sheetView tabSelected="1" topLeftCell="C1" workbookViewId="0">
      <selection sqref="A1:XFD1048576"/>
    </sheetView>
  </sheetViews>
  <sheetFormatPr defaultRowHeight="34.5"/>
  <cols>
    <col min="1" max="1" width="42.5703125" style="10" hidden="1" customWidth="1"/>
    <col min="2" max="2" width="42.5703125" style="11" hidden="1" customWidth="1"/>
    <col min="3" max="3" width="42.5703125" style="12" customWidth="1"/>
    <col min="4" max="4" width="34.140625" customWidth="1"/>
    <col min="5" max="5" width="63.7109375" style="13" customWidth="1"/>
    <col min="6" max="6" width="85.7109375" style="14" customWidth="1"/>
    <col min="7" max="8" width="15.5703125" style="14" customWidth="1"/>
    <col min="9" max="9" width="13.7109375" customWidth="1"/>
    <col min="10" max="10" width="1.28515625" customWidth="1"/>
    <col min="11" max="12" width="13.7109375" customWidth="1"/>
    <col min="13" max="13" width="1.28515625" customWidth="1"/>
    <col min="14" max="15" width="13.7109375" customWidth="1"/>
    <col min="16" max="16" width="1.28515625" customWidth="1"/>
    <col min="17" max="18" width="13.7109375" customWidth="1"/>
    <col min="19" max="19" width="1.28515625" customWidth="1"/>
    <col min="20" max="21" width="13.7109375" customWidth="1"/>
    <col min="22" max="22" width="1.28515625" customWidth="1"/>
    <col min="23" max="23" width="13.7109375" customWidth="1"/>
    <col min="24" max="24" width="15.28515625" customWidth="1"/>
    <col min="25" max="25" width="1.28515625" customWidth="1"/>
    <col min="26" max="26" width="15.28515625" customWidth="1"/>
    <col min="27" max="29" width="14.7109375" customWidth="1"/>
    <col min="30" max="30" width="20.7109375" style="15" customWidth="1"/>
    <col min="31" max="31" width="20.7109375" style="16" customWidth="1"/>
    <col min="32" max="32" width="7.28515625" style="16" customWidth="1"/>
    <col min="33" max="34" width="20.7109375" hidden="1" customWidth="1"/>
    <col min="35" max="35" width="20.7109375" style="17" hidden="1" customWidth="1"/>
    <col min="36" max="38" width="20.7109375" hidden="1" customWidth="1"/>
    <col min="39" max="45" width="20.7109375" style="13" hidden="1" customWidth="1"/>
    <col min="46" max="46" width="20.7109375" style="17" hidden="1" customWidth="1"/>
    <col min="47" max="53" width="20.7109375" style="13" hidden="1" customWidth="1"/>
    <col min="54" max="74" width="20.7109375" hidden="1" customWidth="1"/>
    <col min="75" max="75" width="41" hidden="1" customWidth="1"/>
    <col min="76" max="76" width="12.42578125" hidden="1" customWidth="1"/>
    <col min="77" max="78" width="9.140625" hidden="1" customWidth="1"/>
    <col min="79" max="84" width="9.140625" customWidth="1"/>
  </cols>
  <sheetData>
    <row r="1" spans="1:76" s="3" customFormat="1" ht="45.75" thickBot="1">
      <c r="A1" s="1"/>
      <c r="B1" s="2">
        <f>MAX('[1]S 4'!C5:C304)</f>
        <v>9</v>
      </c>
      <c r="C1" s="3" t="s">
        <v>0</v>
      </c>
      <c r="E1" s="4" t="str">
        <f>[1]vylosovanie!J5</f>
        <v>MŽ</v>
      </c>
      <c r="F1" s="5"/>
      <c r="G1" s="6" t="s">
        <v>1</v>
      </c>
      <c r="H1" s="7"/>
      <c r="Q1" s="8" t="s">
        <v>2</v>
      </c>
      <c r="AI1" s="9"/>
      <c r="AJ1" s="3">
        <f>'[1]S 4'!AH1</f>
        <v>0</v>
      </c>
      <c r="AM1" s="4"/>
      <c r="AN1" s="4"/>
      <c r="AO1" s="4"/>
      <c r="AP1" s="4"/>
      <c r="AQ1" s="4"/>
      <c r="AR1" s="4"/>
      <c r="AS1" s="4"/>
      <c r="AT1" s="9"/>
      <c r="AU1" s="4"/>
      <c r="AV1" s="4"/>
      <c r="AW1" s="4"/>
      <c r="AX1" s="4"/>
      <c r="AY1" s="4"/>
      <c r="AZ1" s="4"/>
      <c r="BA1" s="4"/>
    </row>
    <row r="2" spans="1:76" ht="35.25" thickBot="1">
      <c r="A2" s="10" t="s">
        <v>3</v>
      </c>
      <c r="B2" s="11" t="s">
        <v>4</v>
      </c>
    </row>
    <row r="3" spans="1:76" s="32" customFormat="1" ht="90.75" thickBot="1">
      <c r="A3" s="10" t="str">
        <f>CONCATENATE(E3," 1-5")</f>
        <v>J 1-5</v>
      </c>
      <c r="B3" s="11"/>
      <c r="C3" s="18">
        <f>IF([1]vylosovanie!O3=0,"X",IF(B1=0,1,B1+1))</f>
        <v>10</v>
      </c>
      <c r="D3" s="3" t="s">
        <v>5</v>
      </c>
      <c r="E3" s="19" t="str">
        <f>IF(C3="X","X",VLOOKUP(C3,[1]vylosovanie!$T$10:$U$99,2,0))</f>
        <v>J</v>
      </c>
      <c r="F3" s="20" t="s">
        <v>6</v>
      </c>
      <c r="G3" s="20" t="s">
        <v>7</v>
      </c>
      <c r="H3" s="20" t="s">
        <v>8</v>
      </c>
      <c r="I3" s="21">
        <v>1</v>
      </c>
      <c r="J3" s="22"/>
      <c r="K3" s="23"/>
      <c r="L3" s="21">
        <v>2</v>
      </c>
      <c r="M3" s="22"/>
      <c r="N3" s="23"/>
      <c r="O3" s="21">
        <v>3</v>
      </c>
      <c r="P3" s="22"/>
      <c r="Q3" s="23"/>
      <c r="R3" s="21">
        <v>4</v>
      </c>
      <c r="S3" s="22"/>
      <c r="T3" s="23"/>
      <c r="U3" s="21">
        <v>5</v>
      </c>
      <c r="V3" s="22"/>
      <c r="W3" s="23"/>
      <c r="X3" s="24" t="s">
        <v>9</v>
      </c>
      <c r="Y3" s="22"/>
      <c r="Z3" s="25"/>
      <c r="AA3" s="26" t="s">
        <v>10</v>
      </c>
      <c r="AB3" s="26" t="s">
        <v>11</v>
      </c>
      <c r="AC3" s="26" t="s">
        <v>12</v>
      </c>
      <c r="AD3" s="15" t="s">
        <v>13</v>
      </c>
      <c r="AE3" s="15"/>
      <c r="AF3" s="15"/>
      <c r="AG3" s="3" t="str">
        <f>IF(C3&lt;10,0,"")</f>
        <v/>
      </c>
      <c r="AH3" s="3" t="s">
        <v>4</v>
      </c>
      <c r="AI3" s="3"/>
      <c r="AJ3" s="27" t="s">
        <v>14</v>
      </c>
      <c r="AK3" s="28" t="s">
        <v>15</v>
      </c>
      <c r="AL3" s="28" t="s">
        <v>16</v>
      </c>
      <c r="AM3" s="29" t="s">
        <v>17</v>
      </c>
      <c r="AN3" s="29" t="s">
        <v>18</v>
      </c>
      <c r="AO3" s="29" t="s">
        <v>18</v>
      </c>
      <c r="AP3" s="29" t="s">
        <v>19</v>
      </c>
      <c r="AQ3" s="30"/>
      <c r="AR3" s="3" t="str">
        <f>IF(C3&lt;10,0,"")</f>
        <v/>
      </c>
      <c r="AS3" s="3" t="s">
        <v>4</v>
      </c>
      <c r="AT3" s="3"/>
      <c r="AU3" s="31" t="s">
        <v>14</v>
      </c>
      <c r="AV3" s="29" t="s">
        <v>15</v>
      </c>
      <c r="AW3" s="29" t="s">
        <v>16</v>
      </c>
      <c r="AX3" s="29" t="s">
        <v>17</v>
      </c>
      <c r="AY3" s="29" t="s">
        <v>18</v>
      </c>
      <c r="AZ3" s="29" t="s">
        <v>18</v>
      </c>
      <c r="BA3" s="29" t="s">
        <v>19</v>
      </c>
      <c r="BC3" s="7">
        <v>1</v>
      </c>
      <c r="BD3" s="7">
        <v>2</v>
      </c>
      <c r="BE3" s="7">
        <v>3</v>
      </c>
      <c r="BF3" s="7">
        <v>4</v>
      </c>
      <c r="BG3" s="7">
        <v>5</v>
      </c>
      <c r="BH3" s="7"/>
      <c r="BI3" s="7" t="s">
        <v>20</v>
      </c>
      <c r="BJ3" s="7"/>
      <c r="BK3" s="7"/>
      <c r="BL3" s="7"/>
      <c r="BM3" s="7"/>
      <c r="BN3" s="7"/>
      <c r="BO3" s="7" t="s">
        <v>21</v>
      </c>
      <c r="BP3" s="7"/>
      <c r="BQ3" s="7"/>
      <c r="BR3" s="7"/>
      <c r="BS3" s="7"/>
      <c r="BT3" s="7"/>
    </row>
    <row r="4" spans="1:76" s="32" customFormat="1" ht="45.75" thickBot="1">
      <c r="A4" s="10" t="str">
        <f>CONCATENATE(E3," 1-4")</f>
        <v>J 1-4</v>
      </c>
      <c r="B4" s="11" t="str">
        <f>CONCATENATE(E3,D4)</f>
        <v>J1</v>
      </c>
      <c r="C4" s="33" t="str">
        <f>$E$1</f>
        <v>MŽ</v>
      </c>
      <c r="D4" s="34">
        <v>1</v>
      </c>
      <c r="E4" s="35" t="str">
        <f>IF(ISERROR(VLOOKUP($B4,[1]vylosovanie!$C$10:$M$269,8,0))=TRUE," ",VLOOKUP($B4,[1]vylosovanie!$C$10:$M$269,8,0))</f>
        <v>BITÓOVÁ MICHAELA</v>
      </c>
      <c r="F4" s="35" t="str">
        <f>IF(ISERROR(VLOOKUP($B4,[1]vylosovanie!$C$10:$M$269,9,0))=TRUE," ",VLOOKUP($B4,[1]vylosovanie!$C$10:$M$269,9,0))</f>
        <v>ŠKST MICHALOVCE</v>
      </c>
      <c r="G4" s="35">
        <f>IF(ISERROR(VLOOKUP($B4,[1]vylosovanie!$C$10:$M$269,10,0))=TRUE," ",VLOOKUP($B4,[1]vylosovanie!$C$10:$M$269,10,0))</f>
        <v>10</v>
      </c>
      <c r="H4" s="35">
        <f>IF(ISERROR(VLOOKUP($B4,[1]vylosovanie!$C$10:$M$269,11,0))=TRUE," ",VLOOKUP($B4,[1]vylosovanie!$C$10:$M$269,11,0))</f>
        <v>12</v>
      </c>
      <c r="I4" s="36"/>
      <c r="J4" s="36"/>
      <c r="K4" s="37"/>
      <c r="L4" s="38">
        <f>VLOOKUP(A6,'[1]zapisy skupiny'!$A$5:$AA$6403,26,0)</f>
        <v>3</v>
      </c>
      <c r="M4" s="38" t="s">
        <v>22</v>
      </c>
      <c r="N4" s="39">
        <f>VLOOKUP(A6,'[1]zapisy skupiny'!$A$5:$AA$6403,27,0)</f>
        <v>2</v>
      </c>
      <c r="O4" s="38">
        <f>VLOOKUP(A5,'[1]zapisy skupiny'!$A$5:$AA$6403,26,0)</f>
        <v>3</v>
      </c>
      <c r="P4" s="38" t="s">
        <v>22</v>
      </c>
      <c r="Q4" s="39">
        <f>VLOOKUP(A5,'[1]zapisy skupiny'!$A$5:$AA$6403,27,0)</f>
        <v>2</v>
      </c>
      <c r="R4" s="38">
        <f>VLOOKUP(A4,'[1]zapisy skupiny'!$A$5:$AA$6403,26,0)</f>
        <v>3</v>
      </c>
      <c r="S4" s="38" t="s">
        <v>22</v>
      </c>
      <c r="T4" s="39">
        <f>VLOOKUP(A4,'[1]zapisy skupiny'!$A$5:$AA$6403,27,0)</f>
        <v>0</v>
      </c>
      <c r="U4" s="38">
        <f>VLOOKUP(A3,'[1]zapisy skupiny'!$A$5:$AA$6403,26,0)</f>
        <v>3</v>
      </c>
      <c r="V4" s="38" t="s">
        <v>22</v>
      </c>
      <c r="W4" s="39">
        <f>VLOOKUP(A3,'[1]zapisy skupiny'!$A$5:$AA$6403,27,0)</f>
        <v>0</v>
      </c>
      <c r="X4" s="40">
        <f>SUM(BI4:BM4)</f>
        <v>12</v>
      </c>
      <c r="Y4" s="41" t="s">
        <v>22</v>
      </c>
      <c r="Z4" s="40">
        <f>SUM(BO4:BS4)</f>
        <v>4</v>
      </c>
      <c r="AA4" s="41">
        <f>IF((Z4=0)," ",X4/Z4)</f>
        <v>3</v>
      </c>
      <c r="AB4" s="42">
        <f>IF(AND(SUM(BC4:BG4)=0,OR(E4=0,E4=" ",SUM(BC4:BG8)=0))," ",SUM(BC4:BG4))</f>
        <v>8</v>
      </c>
      <c r="AC4" s="43">
        <f>IF(ISERROR(RANK(AB4,AB4:AB8,0))=TRUE," ",IF(OR(AND(L4="x",O4="x",R4="x"),AND(L4="x",O4="x",U4="x"),AND(L4="x",R4="x",U4="x"),AND(O4="x",R4="x",U4="x")),0,RANK(AB4,AB4:AB8,0)))</f>
        <v>1</v>
      </c>
      <c r="AD4" s="16" t="s">
        <v>23</v>
      </c>
      <c r="AE4" s="44" t="s">
        <v>24</v>
      </c>
      <c r="AF4" s="44"/>
      <c r="AG4" s="3"/>
      <c r="AH4" s="3" t="str">
        <f>CONCATENATE(5,1,AG3,C3,1)</f>
        <v>51101</v>
      </c>
      <c r="AI4" s="3" t="str">
        <f>E3</f>
        <v>J</v>
      </c>
      <c r="AJ4" s="45">
        <f>IF(C3="X",0,AJ1+1)</f>
        <v>1</v>
      </c>
      <c r="AK4" s="45"/>
      <c r="AL4" s="45" t="s">
        <v>25</v>
      </c>
      <c r="AM4" s="46"/>
      <c r="AN4" s="46" t="str">
        <f>VLOOKUP(CONCATENATE(AI4,MID(AL4,2,1)),[1]vylosovanie!$C$10:$J$209,8,0)</f>
        <v>KUCHARÍKOVÁ VIKTÓRIA</v>
      </c>
      <c r="AO4" s="46" t="str">
        <f>VLOOKUP(CONCATENATE(AI4,RIGHT(AL4,1)),[1]vylosovanie!$C$10:$J$209,8,0)</f>
        <v>KOTESOVÁ ADELA</v>
      </c>
      <c r="AP4" s="45" t="str">
        <f>VLOOKUP(CONCATENATE(AI4,VLOOKUP(AL4,$BW$4:$BX$16,2,0)),[1]vylosovanie!$C$10:$J$209,8,0)</f>
        <v>BITÓOVÁ MICHAELA</v>
      </c>
      <c r="AQ4" s="47"/>
      <c r="AR4" s="3"/>
      <c r="AS4" s="3" t="str">
        <f>CONCATENATE(5,1,AR3,C3,2)</f>
        <v>51102</v>
      </c>
      <c r="AT4" s="3" t="str">
        <f>E3</f>
        <v>J</v>
      </c>
      <c r="AU4" s="46">
        <f>IF(AJ4=0,0,AJ4+1)</f>
        <v>2</v>
      </c>
      <c r="AV4" s="46"/>
      <c r="AW4" s="46" t="s">
        <v>26</v>
      </c>
      <c r="AX4" s="46"/>
      <c r="AY4" s="46" t="str">
        <f>VLOOKUP(CONCATENATE(AT4,MID(AW4,2,1)),[1]vylosovanie!$C$10:$J$209,8,0)</f>
        <v>HAVIERNIKOVÁ LINDA</v>
      </c>
      <c r="AZ4" s="46" t="str">
        <f>VLOOKUP(CONCATENATE(AT4,RIGHT(AW4,1)),[1]vylosovanie!$C$10:$J$209,8,0)</f>
        <v>FERENČÍKOVÁ SÁRA</v>
      </c>
      <c r="BA4" s="45" t="str">
        <f>VLOOKUP(CONCATENATE(AT4,VLOOKUP(AW4,$BW$4:$BX$16,2,0)),[1]vylosovanie!$C$10:$J$209,8,0)</f>
        <v>KUCHARÍKOVÁ VIKTÓRIA</v>
      </c>
      <c r="BB4" s="48"/>
      <c r="BC4" s="28"/>
      <c r="BD4" s="28">
        <f>IF(OR(L4="x",L4="X",L4=""),0,IF(L4=3,2,1))</f>
        <v>2</v>
      </c>
      <c r="BE4" s="28">
        <f>IF(OR(O4="x",O4="X",O4=""),0,IF(O4=3,2,1))</f>
        <v>2</v>
      </c>
      <c r="BF4" s="28">
        <f>IF(OR(R4="x",R4="X",R4=""),0,IF(R4=3,2,1))</f>
        <v>2</v>
      </c>
      <c r="BG4" s="28">
        <f>IF(OR(U4="x",U4="X",U4=""),0,IF(U4=3,2,1))</f>
        <v>2</v>
      </c>
      <c r="BH4" s="49"/>
      <c r="BI4" s="28"/>
      <c r="BJ4" s="28">
        <f>IF(OR(L4="x",L4="X"),0,L4)</f>
        <v>3</v>
      </c>
      <c r="BK4" s="28">
        <f>IF(OR(O4="x",O4="X"),0,O4)</f>
        <v>3</v>
      </c>
      <c r="BL4" s="28">
        <f>IF(OR(R4="x",R4="X"),0,R4)</f>
        <v>3</v>
      </c>
      <c r="BM4" s="28">
        <f>IF(OR(U4="x",U4="X"),0,U4)</f>
        <v>3</v>
      </c>
      <c r="BN4" s="49"/>
      <c r="BO4" s="28"/>
      <c r="BP4" s="28">
        <f>IF(OR(N4="x",N4="X"),0,N4)</f>
        <v>2</v>
      </c>
      <c r="BQ4" s="28">
        <f>IF(OR(Q4="x",Q4="X"),0,Q4)</f>
        <v>2</v>
      </c>
      <c r="BR4" s="28">
        <f>IF(OR(T4="x",T4="X"),0,T4)</f>
        <v>0</v>
      </c>
      <c r="BS4" s="28">
        <f>IF(OR(W4="x",W4="X"),0,W4)</f>
        <v>0</v>
      </c>
      <c r="BT4" s="49"/>
      <c r="BW4" s="45" t="s">
        <v>25</v>
      </c>
      <c r="BX4" s="32">
        <v>1</v>
      </c>
    </row>
    <row r="5" spans="1:76" s="32" customFormat="1" ht="45.75" thickBot="1">
      <c r="A5" s="10" t="str">
        <f>CONCATENATE(E3," 1-3")</f>
        <v>J 1-3</v>
      </c>
      <c r="B5" s="11" t="str">
        <f>CONCATENATE(E3,D5)</f>
        <v>J2</v>
      </c>
      <c r="C5" s="33"/>
      <c r="D5" s="34">
        <v>2</v>
      </c>
      <c r="E5" s="35" t="str">
        <f>IF(ISERROR(VLOOKUP($B5,[1]vylosovanie!$C$10:$M$269,8,0))=TRUE," ",VLOOKUP($B5,[1]vylosovanie!$C$10:$M$269,8,0))</f>
        <v>FERENČÍKOVÁ SÁRA</v>
      </c>
      <c r="F5" s="35" t="str">
        <f>IF(ISERROR(VLOOKUP($B5,[1]vylosovanie!$C$10:$M$269,9,0))=TRUE," ",VLOOKUP($B5,[1]vylosovanie!$C$10:$M$269,9,0))</f>
        <v>MSTK TVRDOŠÍN</v>
      </c>
      <c r="G5" s="35">
        <f>IF(ISERROR(VLOOKUP($B5,[1]vylosovanie!$C$10:$M$269,10,0))=TRUE," ",VLOOKUP($B5,[1]vylosovanie!$C$10:$M$269,10,0))</f>
        <v>16</v>
      </c>
      <c r="H5" s="35">
        <f>IF(ISERROR(VLOOKUP($B5,[1]vylosovanie!$C$10:$M$269,11,0))=TRUE," ",VLOOKUP($B5,[1]vylosovanie!$C$10:$M$269,11,0))</f>
        <v>18</v>
      </c>
      <c r="I5" s="50">
        <f>N4</f>
        <v>2</v>
      </c>
      <c r="J5" s="50" t="s">
        <v>22</v>
      </c>
      <c r="K5" s="51">
        <f>L4</f>
        <v>3</v>
      </c>
      <c r="L5" s="36"/>
      <c r="M5" s="36"/>
      <c r="N5" s="37"/>
      <c r="O5" s="50">
        <f>VLOOKUP(A7,'[1]zapisy skupiny'!$A$5:$AA$6403,26,0)</f>
        <v>3</v>
      </c>
      <c r="P5" s="50" t="s">
        <v>22</v>
      </c>
      <c r="Q5" s="51">
        <f>VLOOKUP(A7,'[1]zapisy skupiny'!$A$5:$AA$6403,27,0)</f>
        <v>0</v>
      </c>
      <c r="R5" s="50">
        <f>VLOOKUP(A8,'[1]zapisy skupiny'!$A$5:$AA$6403,27,0)</f>
        <v>3</v>
      </c>
      <c r="S5" s="50" t="s">
        <v>22</v>
      </c>
      <c r="T5" s="51">
        <f>VLOOKUP(A8,'[1]zapisy skupiny'!$A$5:$AA$6403,26,0)</f>
        <v>0</v>
      </c>
      <c r="U5" s="50">
        <f>VLOOKUP(A10,'[1]zapisy skupiny'!$A$5:$AA$6403,26,0)</f>
        <v>3</v>
      </c>
      <c r="V5" s="50" t="s">
        <v>22</v>
      </c>
      <c r="W5" s="51">
        <f>VLOOKUP(A10,'[1]zapisy skupiny'!$A$5:$AA$6403,27,0)</f>
        <v>0</v>
      </c>
      <c r="X5" s="52">
        <f>SUM(BI5:BM5)</f>
        <v>11</v>
      </c>
      <c r="Y5" s="53" t="s">
        <v>22</v>
      </c>
      <c r="Z5" s="52">
        <f>SUM(BO5:BS5)</f>
        <v>3</v>
      </c>
      <c r="AA5" s="53">
        <f>IF((Z5=0)," ",X5/Z5)</f>
        <v>3.6666666666666665</v>
      </c>
      <c r="AB5" s="54">
        <f>IF(AND(SUM(BC5:BG5)=0,OR(E5=0,E5=" ",SUM(BC4:BG8)=0))," ",SUM(BC5:BG5))</f>
        <v>7</v>
      </c>
      <c r="AC5" s="55">
        <f>IF(ISERROR(RANK(AB5,AB4:AB8,0))=TRUE," ",IF(OR(AND(I5="x",O5="x",R5="x"),AND(I5="x",O5="x",U5="x"),AND(I5="x",R5="x",U5="x"),AND(O5="x",R5="x",U5="x")),0,RANK(AB5,AB4:AB8,0)))</f>
        <v>2</v>
      </c>
      <c r="AD5" s="16" t="s">
        <v>27</v>
      </c>
      <c r="AE5" s="44" t="s">
        <v>28</v>
      </c>
      <c r="AF5" s="44"/>
      <c r="AG5" s="3"/>
      <c r="AH5" s="3" t="str">
        <f>CONCATENATE(5,2,AG3,C3,1)</f>
        <v>52101</v>
      </c>
      <c r="AI5" s="3" t="str">
        <f>E3</f>
        <v>J</v>
      </c>
      <c r="AJ5" s="45">
        <f>IF(AU4=0,0,AU4+1)</f>
        <v>3</v>
      </c>
      <c r="AK5" s="45"/>
      <c r="AL5" s="45" t="s">
        <v>29</v>
      </c>
      <c r="AM5" s="46"/>
      <c r="AN5" s="46" t="str">
        <f>VLOOKUP(CONCATENATE(AI5,MID(AL5,2,1)),[1]vylosovanie!$C$10:$J$209,8,0)</f>
        <v>BITÓOVÁ MICHAELA</v>
      </c>
      <c r="AO5" s="46" t="str">
        <f>VLOOKUP(CONCATENATE(AI5,RIGHT(AL5,1)),[1]vylosovanie!$C$10:$J$209,8,0)</f>
        <v>KOTESOVÁ ADELA</v>
      </c>
      <c r="AP5" s="45" t="str">
        <f>VLOOKUP(CONCATENATE(AI5,VLOOKUP(AL5,$BW$4:$BX$16,2,0)),[1]vylosovanie!$C$10:$J$209,8,0)</f>
        <v>FERENČÍKOVÁ SÁRA</v>
      </c>
      <c r="AQ5" s="47"/>
      <c r="AR5" s="3"/>
      <c r="AS5" s="3" t="str">
        <f>CONCATENATE(5,2,AR3,C3,2)</f>
        <v>52102</v>
      </c>
      <c r="AT5" s="3" t="str">
        <f>E3</f>
        <v>J</v>
      </c>
      <c r="AU5" s="46">
        <f>IF(AJ5=0,0,AJ5+1)</f>
        <v>4</v>
      </c>
      <c r="AV5" s="46"/>
      <c r="AW5" s="46" t="s">
        <v>30</v>
      </c>
      <c r="AX5" s="46"/>
      <c r="AY5" s="46" t="str">
        <f>VLOOKUP(CONCATENATE(AT5,MID(AW5,2,1)),[1]vylosovanie!$C$10:$J$209,8,0)</f>
        <v>KUCHARÍKOVÁ VIKTÓRIA</v>
      </c>
      <c r="AZ5" s="46" t="str">
        <f>VLOOKUP(CONCATENATE(AT5,RIGHT(AW5,1)),[1]vylosovanie!$C$10:$J$209,8,0)</f>
        <v>HAVIERNIKOVÁ LINDA</v>
      </c>
      <c r="BA5" s="45" t="str">
        <f>VLOOKUP(CONCATENATE(AT5,VLOOKUP(AW5,$BW$4:$BX$16,2,0)),[1]vylosovanie!$C$10:$J$209,8,0)</f>
        <v>KOTESOVÁ ADELA</v>
      </c>
      <c r="BB5" s="48"/>
      <c r="BC5" s="28">
        <f>IF(OR(I5="x",I5="X",I5=""),0,IF(I5=3,2,1))</f>
        <v>1</v>
      </c>
      <c r="BD5" s="28"/>
      <c r="BE5" s="28">
        <f>IF(OR(O5="x",O5="X",O5=""),0,IF(O5=3,2,1))</f>
        <v>2</v>
      </c>
      <c r="BF5" s="28">
        <f>IF(OR(R5="x",R5="X",R5=""),0,IF(R5=3,2,1))</f>
        <v>2</v>
      </c>
      <c r="BG5" s="28">
        <f>IF(OR(U5="x",U5="X",U5=""),0,IF(U5=3,2,1))</f>
        <v>2</v>
      </c>
      <c r="BH5" s="49"/>
      <c r="BI5" s="28">
        <f>IF(OR(I5="x",I5="X"),0,I5)</f>
        <v>2</v>
      </c>
      <c r="BJ5" s="28"/>
      <c r="BK5" s="28">
        <f>IF(OR(O5="x",O5="X"),0,O5)</f>
        <v>3</v>
      </c>
      <c r="BL5" s="28">
        <f>IF(OR(R5="x",R5="X"),0,R5)</f>
        <v>3</v>
      </c>
      <c r="BM5" s="28">
        <f>IF(OR(U5="x",U5="X"),0,U5)</f>
        <v>3</v>
      </c>
      <c r="BN5" s="49"/>
      <c r="BO5" s="28">
        <f>IF(OR(K5="x",K5="X"),0,K5)</f>
        <v>3</v>
      </c>
      <c r="BP5" s="28"/>
      <c r="BQ5" s="28">
        <f>IF(OR(Q5="x",Q5="X"),0,Q5)</f>
        <v>0</v>
      </c>
      <c r="BR5" s="28">
        <f>IF(OR(T5="x",T5="X"),0,T5)</f>
        <v>0</v>
      </c>
      <c r="BS5" s="28">
        <f>IF(OR(W5="x",W5="X"),0,W5)</f>
        <v>0</v>
      </c>
      <c r="BT5" s="49"/>
      <c r="BW5" s="45" t="s">
        <v>26</v>
      </c>
      <c r="BX5" s="32">
        <v>5</v>
      </c>
    </row>
    <row r="6" spans="1:76" s="32" customFormat="1" ht="45.75" thickBot="1">
      <c r="A6" s="10" t="str">
        <f>CONCATENATE(E3," 1-2")</f>
        <v>J 1-2</v>
      </c>
      <c r="B6" s="11" t="str">
        <f>CONCATENATE(E3,D6)</f>
        <v>J3</v>
      </c>
      <c r="C6" s="33"/>
      <c r="D6" s="34">
        <v>3</v>
      </c>
      <c r="E6" s="35" t="str">
        <f>IF(ISERROR(VLOOKUP($B6,[1]vylosovanie!$C$10:$M$269,8,0))=TRUE," ",VLOOKUP($B6,[1]vylosovanie!$C$10:$M$269,8,0))</f>
        <v>KOTESOVÁ ADELA</v>
      </c>
      <c r="F6" s="35" t="str">
        <f>IF(ISERROR(VLOOKUP($B6,[1]vylosovanie!$C$10:$M$269,9,0))=TRUE," ",VLOOKUP($B6,[1]vylosovanie!$C$10:$M$269,9,0))</f>
        <v>ŠK JÁŇAN MOR. SV JÁN</v>
      </c>
      <c r="G6" s="35">
        <f>IF(ISERROR(VLOOKUP($B6,[1]vylosovanie!$C$10:$M$269,10,0))=TRUE," ",VLOOKUP($B6,[1]vylosovanie!$C$10:$M$269,10,0))</f>
        <v>31</v>
      </c>
      <c r="H6" s="35">
        <f>IF(ISERROR(VLOOKUP($B6,[1]vylosovanie!$C$10:$M$269,11,0))=TRUE," ",VLOOKUP($B6,[1]vylosovanie!$C$10:$M$269,11,0))</f>
        <v>37</v>
      </c>
      <c r="I6" s="50">
        <f>Q4</f>
        <v>2</v>
      </c>
      <c r="J6" s="50" t="s">
        <v>22</v>
      </c>
      <c r="K6" s="51">
        <f>O4</f>
        <v>3</v>
      </c>
      <c r="L6" s="50">
        <f>Q5</f>
        <v>0</v>
      </c>
      <c r="M6" s="50" t="s">
        <v>22</v>
      </c>
      <c r="N6" s="51">
        <f>O5</f>
        <v>3</v>
      </c>
      <c r="O6" s="36"/>
      <c r="P6" s="36"/>
      <c r="Q6" s="37"/>
      <c r="R6" s="50">
        <f>VLOOKUP(A11,'[1]zapisy skupiny'!$A$5:$AA$6403,26,0)</f>
        <v>1</v>
      </c>
      <c r="S6" s="50" t="s">
        <v>22</v>
      </c>
      <c r="T6" s="51">
        <f>VLOOKUP(A11,'[1]zapisy skupiny'!$A$5:$AA$6403,27,0)</f>
        <v>3</v>
      </c>
      <c r="U6" s="50">
        <f>VLOOKUP(A9,'[1]zapisy skupiny'!$A$5:$AA$6403,27,0)</f>
        <v>3</v>
      </c>
      <c r="V6" s="50" t="s">
        <v>22</v>
      </c>
      <c r="W6" s="51">
        <f>VLOOKUP(A9,'[1]zapisy skupiny'!$A$5:$AA$6403,26,0)</f>
        <v>0</v>
      </c>
      <c r="X6" s="52">
        <f>SUM(BI6:BM6)</f>
        <v>6</v>
      </c>
      <c r="Y6" s="53" t="s">
        <v>22</v>
      </c>
      <c r="Z6" s="52">
        <f>SUM(BO6:BS6)</f>
        <v>9</v>
      </c>
      <c r="AA6" s="53">
        <f>IF((Z6=0)," ",X6/Z6)</f>
        <v>0.66666666666666663</v>
      </c>
      <c r="AB6" s="54">
        <f>IF(AND(SUM(BC6:BG6)=0,OR(E6=0,E6=" ",SUM(BC4:BG8)=0))," ",SUM(BC6:BG6))</f>
        <v>5</v>
      </c>
      <c r="AC6" s="55">
        <f>IF(ISERROR(RANK(AB6,AB4:AB8,0))=TRUE," ",IF(OR(AND(I6="x",L6="x",R6="x"),AND(I6="x",L6="x",U6="x"),AND(I6="x",R6="x",U6="x"),AND(L6="x",R6="x",U6="x")),0,RANK(AB6,AB4:AB8,0)))</f>
        <v>4</v>
      </c>
      <c r="AD6" s="16" t="s">
        <v>31</v>
      </c>
      <c r="AE6" s="44" t="s">
        <v>32</v>
      </c>
      <c r="AF6" s="44"/>
      <c r="AG6" s="3"/>
      <c r="AH6" s="3" t="str">
        <f>CONCATENATE(5,3,AG3,C3,1)</f>
        <v>53101</v>
      </c>
      <c r="AI6" s="3" t="str">
        <f>E3</f>
        <v>J</v>
      </c>
      <c r="AJ6" s="45">
        <f>IF(AU5=0,0,AU5+1)</f>
        <v>5</v>
      </c>
      <c r="AK6" s="45"/>
      <c r="AL6" s="56" t="s">
        <v>33</v>
      </c>
      <c r="AM6" s="57"/>
      <c r="AN6" s="46" t="str">
        <f>VLOOKUP(CONCATENATE(AI6,MID(AL6,2,1)),[1]vylosovanie!$C$10:$J$209,8,0)</f>
        <v>BITÓOVÁ MICHAELA</v>
      </c>
      <c r="AO6" s="46" t="str">
        <f>VLOOKUP(CONCATENATE(AI6,RIGHT(AL6,1)),[1]vylosovanie!$C$10:$J$209,8,0)</f>
        <v>FERENČÍKOVÁ SÁRA</v>
      </c>
      <c r="AP6" s="45" t="str">
        <f>VLOOKUP(CONCATENATE(AI6,VLOOKUP(AL6,$BW$4:$BX$16,2,0)),[1]vylosovanie!$C$10:$J$209,8,0)</f>
        <v>HAVIERNIKOVÁ LINDA</v>
      </c>
      <c r="AQ6" s="47"/>
      <c r="AR6" s="3"/>
      <c r="AS6" s="3" t="str">
        <f>CONCATENATE(5,3,AR3,C3,2)</f>
        <v>53102</v>
      </c>
      <c r="AT6" s="3" t="str">
        <f>E3</f>
        <v>J</v>
      </c>
      <c r="AU6" s="46">
        <f>IF(AJ6=0,0,AJ6+1)</f>
        <v>6</v>
      </c>
      <c r="AV6" s="46"/>
      <c r="AW6" s="46" t="s">
        <v>34</v>
      </c>
      <c r="AX6" s="46"/>
      <c r="AY6" s="46" t="str">
        <f>VLOOKUP(CONCATENATE(AT6,MID(AW6,2,1)),[1]vylosovanie!$C$10:$J$209,8,0)</f>
        <v>KOTESOVÁ ADELA</v>
      </c>
      <c r="AZ6" s="46" t="str">
        <f>VLOOKUP(CONCATENATE(AT6,RIGHT(AW6,1)),[1]vylosovanie!$C$10:$J$209,8,0)</f>
        <v>HAVIERNIKOVÁ LINDA</v>
      </c>
      <c r="BA6" s="45" t="str">
        <f>VLOOKUP(CONCATENATE(AT6,VLOOKUP(AW6,$BW$4:$BX$16,2,0)),[1]vylosovanie!$C$10:$J$209,8,0)</f>
        <v>FERENČÍKOVÁ SÁRA</v>
      </c>
      <c r="BB6" s="48"/>
      <c r="BC6" s="28">
        <f>IF(OR(I6="x",I6="X",I6=""),0,IF(I6=3,2,1))</f>
        <v>1</v>
      </c>
      <c r="BD6" s="28">
        <f>IF(OR(L6="x",L6="X",L6=""),0,IF(L6=3,2,1))</f>
        <v>1</v>
      </c>
      <c r="BE6" s="28"/>
      <c r="BF6" s="28">
        <f>IF(OR(R6="x",R6="X",R6=""),0,IF(R6=3,2,1))</f>
        <v>1</v>
      </c>
      <c r="BG6" s="28">
        <f>IF(OR(U6="x",U6="X",U6=""),0,IF(U6=3,2,1))</f>
        <v>2</v>
      </c>
      <c r="BH6" s="49"/>
      <c r="BI6" s="28">
        <f>IF(OR(I6="x",I6="X"),0,I6)</f>
        <v>2</v>
      </c>
      <c r="BJ6" s="28">
        <f>IF(OR(L6="x",L6="X"),0,L6)</f>
        <v>0</v>
      </c>
      <c r="BK6" s="28"/>
      <c r="BL6" s="28">
        <f>IF(OR(R6="x",R6="X"),0,R6)</f>
        <v>1</v>
      </c>
      <c r="BM6" s="28">
        <f>IF(OR(U6="x",U6="X"),0,U6)</f>
        <v>3</v>
      </c>
      <c r="BN6" s="49"/>
      <c r="BO6" s="28">
        <f>IF(OR(K6="x",K6="X"),0,K6)</f>
        <v>3</v>
      </c>
      <c r="BP6" s="28">
        <f>IF(OR(N6="x",N6="X"),0,N6)</f>
        <v>3</v>
      </c>
      <c r="BQ6" s="28"/>
      <c r="BR6" s="28">
        <f>IF(OR(T6="x",T6="X"),0,T6)</f>
        <v>3</v>
      </c>
      <c r="BS6" s="28">
        <f>IF(OR(W6="x",W6="X"),0,W6)</f>
        <v>0</v>
      </c>
      <c r="BT6" s="49"/>
      <c r="BW6" s="56" t="s">
        <v>29</v>
      </c>
      <c r="BX6" s="32">
        <v>2</v>
      </c>
    </row>
    <row r="7" spans="1:76" s="32" customFormat="1" ht="45.75" thickBot="1">
      <c r="A7" s="10" t="str">
        <f>CONCATENATE(E3," 2-3")</f>
        <v>J 2-3</v>
      </c>
      <c r="B7" s="11" t="str">
        <f>CONCATENATE(E3,D7)</f>
        <v>J4</v>
      </c>
      <c r="C7" s="33"/>
      <c r="D7" s="34">
        <v>4</v>
      </c>
      <c r="E7" s="35" t="str">
        <f>IF(ISERROR(VLOOKUP($B7,[1]vylosovanie!$C$10:$M$269,8,0))=TRUE," ",VLOOKUP($B7,[1]vylosovanie!$C$10:$M$269,8,0))</f>
        <v>HAVIERNIKOVÁ LINDA</v>
      </c>
      <c r="F7" s="35" t="str">
        <f>IF(ISERROR(VLOOKUP($B7,[1]vylosovanie!$C$10:$M$269,9,0))=TRUE," ",VLOOKUP($B7,[1]vylosovanie!$C$10:$M$269,9,0))</f>
        <v>OŠK SLOVENSKÝ GROB</v>
      </c>
      <c r="G7" s="35">
        <f>IF(ISERROR(VLOOKUP($B7,[1]vylosovanie!$C$10:$M$269,10,0))=TRUE," ",VLOOKUP($B7,[1]vylosovanie!$C$10:$M$269,10,0))</f>
        <v>42</v>
      </c>
      <c r="H7" s="35">
        <f>IF(ISERROR(VLOOKUP($B7,[1]vylosovanie!$C$10:$M$269,11,0))=TRUE," ",VLOOKUP($B7,[1]vylosovanie!$C$10:$M$269,11,0))</f>
        <v>67</v>
      </c>
      <c r="I7" s="50">
        <f>T4</f>
        <v>0</v>
      </c>
      <c r="J7" s="50" t="s">
        <v>22</v>
      </c>
      <c r="K7" s="51">
        <f>R4</f>
        <v>3</v>
      </c>
      <c r="L7" s="50">
        <f>T5</f>
        <v>0</v>
      </c>
      <c r="M7" s="50" t="s">
        <v>22</v>
      </c>
      <c r="N7" s="51">
        <f>R5</f>
        <v>3</v>
      </c>
      <c r="O7" s="50">
        <f>T6</f>
        <v>3</v>
      </c>
      <c r="P7" s="50" t="s">
        <v>22</v>
      </c>
      <c r="Q7" s="51">
        <f>R6</f>
        <v>1</v>
      </c>
      <c r="R7" s="36"/>
      <c r="S7" s="36"/>
      <c r="T7" s="37"/>
      <c r="U7" s="50">
        <f>VLOOKUP(A12,'[1]zapisy skupiny'!$A$5:$AA$6403,27,0)</f>
        <v>3</v>
      </c>
      <c r="V7" s="50" t="s">
        <v>22</v>
      </c>
      <c r="W7" s="51">
        <f>VLOOKUP(A12,'[1]zapisy skupiny'!$A$5:$AA$6403,26,0)</f>
        <v>0</v>
      </c>
      <c r="X7" s="52">
        <f>SUM(BI7:BM7)</f>
        <v>6</v>
      </c>
      <c r="Y7" s="53" t="s">
        <v>22</v>
      </c>
      <c r="Z7" s="52">
        <f>SUM(BO7:BS7)</f>
        <v>7</v>
      </c>
      <c r="AA7" s="53">
        <f>IF((Z7=0)," ",X7/Z7)</f>
        <v>0.8571428571428571</v>
      </c>
      <c r="AB7" s="54">
        <f>IF(AND(SUM(BC7:BG7)=0,OR(E7=0,E7=" ",SUM(BC4:BG8)=0))," ",SUM(BC7:BG7))</f>
        <v>6</v>
      </c>
      <c r="AC7" s="55">
        <f>IF(ISERROR(RANK(AB7,AB4:AB8,0))=TRUE," ",IF(OR(AND(I7="x",L7="x",O7="x"),AND(I7="x",L7="x",U7="x"),AND(I7="x",O7="x",U7="x"),AND(L7="x",O7="x",U7="x")),0,RANK(AB7,AB4:AB8,0)))</f>
        <v>3</v>
      </c>
      <c r="AD7" s="16" t="s">
        <v>35</v>
      </c>
      <c r="AE7" s="44" t="s">
        <v>36</v>
      </c>
      <c r="AF7" s="44"/>
      <c r="AG7" s="58"/>
      <c r="AH7" s="3" t="str">
        <f>CONCATENATE(5,4,AG3,C3,1)</f>
        <v>54101</v>
      </c>
      <c r="AI7" s="3" t="str">
        <f>E3</f>
        <v>J</v>
      </c>
      <c r="AJ7" s="45">
        <f>IF(AU6=0,0,AU6+1)</f>
        <v>7</v>
      </c>
      <c r="AK7" s="59"/>
      <c r="AL7" s="59" t="s">
        <v>37</v>
      </c>
      <c r="AM7" s="60"/>
      <c r="AN7" s="46" t="str">
        <f>VLOOKUP(CONCATENATE(AI7,MID(AL7,2,1)),[1]vylosovanie!$C$10:$J$209,8,0)</f>
        <v>BITÓOVÁ MICHAELA</v>
      </c>
      <c r="AO7" s="46" t="str">
        <f>VLOOKUP(CONCATENATE(AI7,RIGHT(AL7,1)),[1]vylosovanie!$C$10:$J$209,8,0)</f>
        <v>HAVIERNIKOVÁ LINDA</v>
      </c>
      <c r="AP7" s="45" t="str">
        <f>VLOOKUP(CONCATENATE(AI7,VLOOKUP(AL7,$BW$4:$BX$16,2,0)),[1]vylosovanie!$C$10:$J$209,8,0)</f>
        <v>KUCHARÍKOVÁ VIKTÓRIA</v>
      </c>
      <c r="AQ7" s="61"/>
      <c r="AR7" s="58"/>
      <c r="AS7" s="3" t="str">
        <f>CONCATENATE(5,4,AR3,C3,2)</f>
        <v>54102</v>
      </c>
      <c r="AT7" s="3" t="str">
        <f>E3</f>
        <v>J</v>
      </c>
      <c r="AU7" s="46">
        <f>IF(AJ7=0,0,AJ7+1)</f>
        <v>8</v>
      </c>
      <c r="AV7" s="60"/>
      <c r="AW7" s="60" t="s">
        <v>38</v>
      </c>
      <c r="AX7" s="60"/>
      <c r="AY7" s="46" t="str">
        <f>VLOOKUP(CONCATENATE(AT7,MID(AW7,2,1)),[1]vylosovanie!$C$10:$J$209,8,0)</f>
        <v>FERENČÍKOVÁ SÁRA</v>
      </c>
      <c r="AZ7" s="46" t="str">
        <f>VLOOKUP(CONCATENATE(AT7,RIGHT(AW7,1)),[1]vylosovanie!$C$10:$J$209,8,0)</f>
        <v>KUCHARÍKOVÁ VIKTÓRIA</v>
      </c>
      <c r="BA7" s="45" t="str">
        <f>VLOOKUP(CONCATENATE(AT7,VLOOKUP(AW7,$BW$4:$BX$16,2,0)),[1]vylosovanie!$C$10:$J$209,8,0)</f>
        <v>HAVIERNIKOVÁ LINDA</v>
      </c>
      <c r="BB7" s="48"/>
      <c r="BC7" s="28">
        <f>IF(OR(I7="x",I7="X",I7=""),0,IF(I7=3,2,1))</f>
        <v>1</v>
      </c>
      <c r="BD7" s="28">
        <f>IF(OR(L7="x",L7="X",L7=""),0,IF(L7=3,2,1))</f>
        <v>1</v>
      </c>
      <c r="BE7" s="28">
        <f>IF(OR(O7="x",O7="X",O7=""),0,IF(O7=3,2,1))</f>
        <v>2</v>
      </c>
      <c r="BF7" s="28"/>
      <c r="BG7" s="28">
        <f>IF(OR(U7="x",U7="X",U7=""),0,IF(U7=3,2,1))</f>
        <v>2</v>
      </c>
      <c r="BH7" s="49"/>
      <c r="BI7" s="28">
        <f>IF(OR(I7="x",I7="X"),0,I7)</f>
        <v>0</v>
      </c>
      <c r="BJ7" s="28">
        <f>IF(OR(L7="x",L7="X"),0,L7)</f>
        <v>0</v>
      </c>
      <c r="BK7" s="28">
        <f>IF(OR(O7="x",O7="X"),0,O7)</f>
        <v>3</v>
      </c>
      <c r="BL7" s="28"/>
      <c r="BM7" s="28">
        <f>IF(OR(U7="x",U7="X"),0,U7)</f>
        <v>3</v>
      </c>
      <c r="BN7" s="49"/>
      <c r="BO7" s="28">
        <f>IF(OR(K7="x",K7="X"),0,K7)</f>
        <v>3</v>
      </c>
      <c r="BP7" s="28">
        <f>IF(OR(N7="x",N7="X"),0,N7)</f>
        <v>3</v>
      </c>
      <c r="BQ7" s="28">
        <f>IF(OR(Q7="x",Q7="X"),0,Q7)</f>
        <v>1</v>
      </c>
      <c r="BR7" s="28"/>
      <c r="BS7" s="28">
        <f>IF(OR(W7="x",W7="X"),0,W7)</f>
        <v>0</v>
      </c>
      <c r="BT7" s="49"/>
      <c r="BW7" s="59" t="s">
        <v>30</v>
      </c>
      <c r="BX7" s="32">
        <v>3</v>
      </c>
    </row>
    <row r="8" spans="1:76" s="32" customFormat="1" ht="45.75" thickBot="1">
      <c r="A8" s="10" t="str">
        <f>CONCATENATE(E3," 4-2")</f>
        <v>J 4-2</v>
      </c>
      <c r="B8" s="11" t="str">
        <f>CONCATENATE(E3,D8)</f>
        <v>J5</v>
      </c>
      <c r="C8" s="18"/>
      <c r="D8" s="34">
        <v>5</v>
      </c>
      <c r="E8" s="35" t="str">
        <f>IF(ISERROR(VLOOKUP($B8,[1]vylosovanie!$C$10:$M$269,8,0))=TRUE," ",VLOOKUP($B8,[1]vylosovanie!$C$10:$M$269,8,0))</f>
        <v>KUCHARÍKOVÁ VIKTÓRIA</v>
      </c>
      <c r="F8" s="35" t="str">
        <f>IF(ISERROR(VLOOKUP($B8,[1]vylosovanie!$C$10:$M$269,9,0))=TRUE," ",VLOOKUP($B8,[1]vylosovanie!$C$10:$M$269,9,0))</f>
        <v>TTC POVAŽSKÁ BYSTRICA</v>
      </c>
      <c r="G8" s="35">
        <f>IF(ISERROR(VLOOKUP($B8,[1]vylosovanie!$C$10:$M$269,10,0))=TRUE," ",VLOOKUP($B8,[1]vylosovanie!$C$10:$M$269,10,0))</f>
        <v>49</v>
      </c>
      <c r="H8" s="35">
        <f>IF(ISERROR(VLOOKUP($B8,[1]vylosovanie!$C$10:$M$269,11,0))=TRUE," ",VLOOKUP($B8,[1]vylosovanie!$C$10:$M$269,11,0))</f>
        <v>999</v>
      </c>
      <c r="I8" s="62">
        <f>W4</f>
        <v>0</v>
      </c>
      <c r="J8" s="62" t="s">
        <v>22</v>
      </c>
      <c r="K8" s="63">
        <f>U4</f>
        <v>3</v>
      </c>
      <c r="L8" s="62">
        <f>W5</f>
        <v>0</v>
      </c>
      <c r="M8" s="62" t="s">
        <v>22</v>
      </c>
      <c r="N8" s="63">
        <f>U5</f>
        <v>3</v>
      </c>
      <c r="O8" s="62">
        <f>W6</f>
        <v>0</v>
      </c>
      <c r="P8" s="62" t="s">
        <v>22</v>
      </c>
      <c r="Q8" s="63">
        <f>U6</f>
        <v>3</v>
      </c>
      <c r="R8" s="62">
        <f>W7</f>
        <v>0</v>
      </c>
      <c r="S8" s="62" t="s">
        <v>22</v>
      </c>
      <c r="T8" s="63">
        <f>U7</f>
        <v>3</v>
      </c>
      <c r="U8" s="36"/>
      <c r="V8" s="36"/>
      <c r="W8" s="37"/>
      <c r="X8" s="64">
        <f>SUM(BI8:BM8)</f>
        <v>0</v>
      </c>
      <c r="Y8" s="65" t="s">
        <v>22</v>
      </c>
      <c r="Z8" s="64">
        <f>SUM(BO8:BS8)</f>
        <v>12</v>
      </c>
      <c r="AA8" s="65">
        <f>IF((Z8=0)," ",X8/Z8)</f>
        <v>0</v>
      </c>
      <c r="AB8" s="66">
        <f>IF(AND(SUM(BC8:BG8)=0,OR(E8=0,E8=" ",SUM(BC4:BG8)=0))," ",SUM(BC8:BG8))</f>
        <v>4</v>
      </c>
      <c r="AC8" s="67">
        <f>IF(ISERROR(RANK(AB8,AB4:AB8,0))=TRUE," ",IF(OR(AND(I8="x",L8="x",O8="x"),AND(I8="x",L8="x",R8="x"),AND(I8="x",O8="x",R8="x"),AND(L8="x",O8="x",R8="x")),0,RANK(AB8,AB4:AB8,0)))</f>
        <v>5</v>
      </c>
      <c r="AD8" s="15" t="s">
        <v>39</v>
      </c>
      <c r="AE8" s="44" t="s">
        <v>40</v>
      </c>
      <c r="AF8" s="44"/>
      <c r="AG8" s="58"/>
      <c r="AH8" s="3" t="str">
        <f>CONCATENATE(5,5,AG3,C3,1)</f>
        <v>55101</v>
      </c>
      <c r="AI8" s="3" t="str">
        <f>E3</f>
        <v>J</v>
      </c>
      <c r="AJ8" s="45">
        <f>IF(AU7=0,0,AU7+1)</f>
        <v>9</v>
      </c>
      <c r="AK8" s="59"/>
      <c r="AL8" s="59" t="s">
        <v>41</v>
      </c>
      <c r="AM8" s="60"/>
      <c r="AN8" s="46" t="str">
        <f>VLOOKUP(CONCATENATE(AI8,MID(AL8,2,1)),[1]vylosovanie!$C$10:$J$209,8,0)</f>
        <v>BITÓOVÁ MICHAELA</v>
      </c>
      <c r="AO8" s="46" t="str">
        <f>VLOOKUP(CONCATENATE(AI8,RIGHT(AL8,1)),[1]vylosovanie!$C$10:$J$209,8,0)</f>
        <v>KUCHARÍKOVÁ VIKTÓRIA</v>
      </c>
      <c r="AP8" s="45" t="str">
        <f>VLOOKUP(CONCATENATE(AI8,VLOOKUP(AL8,$BW$4:$BX$16,2,0)),[1]vylosovanie!$C$10:$J$209,8,0)</f>
        <v>KOTESOVÁ ADELA</v>
      </c>
      <c r="AQ8" s="61"/>
      <c r="AR8" s="58"/>
      <c r="AS8" s="3" t="str">
        <f>CONCATENATE(5,5,AR3,C3,2)</f>
        <v>55102</v>
      </c>
      <c r="AT8" s="3" t="str">
        <f>E3</f>
        <v>J</v>
      </c>
      <c r="AU8" s="46">
        <f>IF(AJ8=0,0,AJ8+1)</f>
        <v>10</v>
      </c>
      <c r="AV8" s="60"/>
      <c r="AW8" s="60" t="s">
        <v>42</v>
      </c>
      <c r="AX8" s="60"/>
      <c r="AY8" s="46" t="str">
        <f>VLOOKUP(CONCATENATE(AT8,MID(AW8,2,1)),[1]vylosovanie!$C$10:$J$209,8,0)</f>
        <v>FERENČÍKOVÁ SÁRA</v>
      </c>
      <c r="AZ8" s="46" t="str">
        <f>VLOOKUP(CONCATENATE(AT8,RIGHT(AW8,1)),[1]vylosovanie!$C$10:$J$209,8,0)</f>
        <v>KOTESOVÁ ADELA</v>
      </c>
      <c r="BA8" s="45" t="str">
        <f>VLOOKUP(CONCATENATE(AT8,VLOOKUP(AW8,$BW$4:$BX$16,2,0)),[1]vylosovanie!$C$10:$J$209,8,0)</f>
        <v>BITÓOVÁ MICHAELA</v>
      </c>
      <c r="BB8" s="48"/>
      <c r="BC8" s="28">
        <f>IF(OR(I8="x",I8="X",I8=""),0,IF(I8=3,2,1))</f>
        <v>1</v>
      </c>
      <c r="BD8" s="28">
        <f>IF(OR(L8="x",L8="X",L8=""),0,IF(L8=3,2,1))</f>
        <v>1</v>
      </c>
      <c r="BE8" s="28">
        <f>IF(OR(O8="x",O8="X",O8=""),0,IF(O8=3,2,1))</f>
        <v>1</v>
      </c>
      <c r="BF8" s="28">
        <f>IF(OR(R8="x",R8="X",R8=""),0,IF(R8=3,2,1))</f>
        <v>1</v>
      </c>
      <c r="BG8" s="28"/>
      <c r="BH8" s="49"/>
      <c r="BI8" s="28">
        <f>IF(OR(I8="x",I8="X"),0,I8)</f>
        <v>0</v>
      </c>
      <c r="BJ8" s="28">
        <f>IF(OR(L8="x",L8="X"),0,L8)</f>
        <v>0</v>
      </c>
      <c r="BK8" s="28">
        <f>IF(OR(O8="x",O8="X"),0,O8)</f>
        <v>0</v>
      </c>
      <c r="BL8" s="28">
        <f>IF(OR(R8="x",R8="X"),0,R8)</f>
        <v>0</v>
      </c>
      <c r="BM8" s="28"/>
      <c r="BN8" s="49"/>
      <c r="BO8" s="28">
        <f>IF(OR(K8="x",K8="X"),0,K8)</f>
        <v>3</v>
      </c>
      <c r="BP8" s="28">
        <f>IF(OR(N8="x",N8="X"),0,N8)</f>
        <v>3</v>
      </c>
      <c r="BQ8" s="28">
        <f>IF(OR(Q8="x",Q8="X"),0,Q8)</f>
        <v>3</v>
      </c>
      <c r="BR8" s="28">
        <f>IF(OR(T8="x",T8="X"),0,T8)</f>
        <v>3</v>
      </c>
      <c r="BS8" s="28"/>
      <c r="BT8" s="49"/>
      <c r="BW8" s="59" t="s">
        <v>33</v>
      </c>
      <c r="BX8" s="32">
        <v>4</v>
      </c>
    </row>
    <row r="9" spans="1:76" s="32" customFormat="1" ht="45">
      <c r="A9" s="10" t="str">
        <f>CONCATENATE(E3," 5-3")</f>
        <v>J 5-3</v>
      </c>
      <c r="B9" s="11"/>
      <c r="C9" s="18"/>
      <c r="D9" s="68"/>
      <c r="E9" s="69"/>
      <c r="F9" s="69"/>
      <c r="G9" s="69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  <c r="V9" s="71"/>
      <c r="W9" s="71"/>
      <c r="X9" s="72"/>
      <c r="Y9" s="73"/>
      <c r="Z9" s="72"/>
      <c r="AA9" s="73"/>
      <c r="AB9" s="72"/>
      <c r="AC9" s="48"/>
      <c r="AD9" s="15"/>
      <c r="AE9" s="44"/>
      <c r="AF9" s="44"/>
      <c r="AG9" s="58"/>
      <c r="AH9" s="3"/>
      <c r="AI9" s="3"/>
      <c r="AJ9" s="74"/>
      <c r="AK9" s="75"/>
      <c r="AL9" s="75"/>
      <c r="AM9" s="61"/>
      <c r="AN9" s="47"/>
      <c r="AO9" s="47"/>
      <c r="AP9" s="74"/>
      <c r="AQ9" s="61"/>
      <c r="AR9" s="58"/>
      <c r="AS9" s="3"/>
      <c r="AT9" s="3"/>
      <c r="AU9" s="47"/>
      <c r="AV9" s="61"/>
      <c r="AW9" s="61"/>
      <c r="AX9" s="61"/>
      <c r="AY9" s="47"/>
      <c r="AZ9" s="47"/>
      <c r="BA9" s="74"/>
      <c r="BB9" s="48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W9" s="59"/>
    </row>
    <row r="10" spans="1:76" s="32" customFormat="1" ht="45">
      <c r="A10" s="10" t="str">
        <f>CONCATENATE(E3," 2-5")</f>
        <v>J 2-5</v>
      </c>
      <c r="B10" s="11"/>
      <c r="C10" s="18"/>
      <c r="D10" s="68"/>
      <c r="E10" s="69"/>
      <c r="F10" s="69"/>
      <c r="G10" s="69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1"/>
      <c r="V10" s="71"/>
      <c r="W10" s="71"/>
      <c r="X10" s="72"/>
      <c r="Y10" s="73"/>
      <c r="Z10" s="72"/>
      <c r="AA10" s="73"/>
      <c r="AB10" s="72"/>
      <c r="AC10" s="48"/>
      <c r="AD10" s="15"/>
      <c r="AE10" s="44"/>
      <c r="AF10" s="44"/>
      <c r="AG10" s="58"/>
      <c r="AH10" s="3"/>
      <c r="AI10" s="3"/>
      <c r="AJ10" s="74"/>
      <c r="AK10" s="75"/>
      <c r="AL10" s="75"/>
      <c r="AM10" s="61"/>
      <c r="AN10" s="47"/>
      <c r="AO10" s="47"/>
      <c r="AP10" s="74"/>
      <c r="AQ10" s="61"/>
      <c r="AR10" s="58"/>
      <c r="AS10" s="3"/>
      <c r="AT10" s="3"/>
      <c r="AU10" s="47"/>
      <c r="AV10" s="61"/>
      <c r="AW10" s="61"/>
      <c r="AX10" s="61"/>
      <c r="AY10" s="47"/>
      <c r="AZ10" s="47"/>
      <c r="BA10" s="74"/>
      <c r="BB10" s="48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W10" s="59"/>
    </row>
    <row r="11" spans="1:76" s="32" customFormat="1" ht="45">
      <c r="A11" s="10" t="str">
        <f>CONCATENATE(E3," 3-4")</f>
        <v>J 3-4</v>
      </c>
      <c r="B11" s="11"/>
      <c r="C11" s="18"/>
      <c r="D11" s="68"/>
      <c r="E11" s="69"/>
      <c r="F11" s="69"/>
      <c r="G11" s="69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1"/>
      <c r="V11" s="71"/>
      <c r="W11" s="71"/>
      <c r="X11" s="72"/>
      <c r="Y11" s="73"/>
      <c r="Z11" s="72"/>
      <c r="AA11" s="73"/>
      <c r="AB11" s="72"/>
      <c r="AC11" s="48"/>
      <c r="AD11" s="15"/>
      <c r="AE11" s="44"/>
      <c r="AF11" s="44"/>
      <c r="AG11" s="58"/>
      <c r="AH11" s="3"/>
      <c r="AI11" s="3"/>
      <c r="AJ11" s="74"/>
      <c r="AK11" s="75"/>
      <c r="AL11" s="75"/>
      <c r="AM11" s="61"/>
      <c r="AN11" s="47"/>
      <c r="AO11" s="47"/>
      <c r="AP11" s="74"/>
      <c r="AQ11" s="61"/>
      <c r="AR11" s="58"/>
      <c r="AS11" s="3"/>
      <c r="AT11" s="3"/>
      <c r="AU11" s="47"/>
      <c r="AV11" s="61"/>
      <c r="AW11" s="61"/>
      <c r="AX11" s="61"/>
      <c r="AY11" s="47"/>
      <c r="AZ11" s="47"/>
      <c r="BA11" s="74"/>
      <c r="BB11" s="48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W11" s="59"/>
    </row>
    <row r="12" spans="1:76" ht="45.75" thickBot="1">
      <c r="A12" s="10" t="str">
        <f>CONCATENATE(E3," 5-4")</f>
        <v>J 5-4</v>
      </c>
      <c r="BW12" s="46" t="s">
        <v>34</v>
      </c>
      <c r="BX12" s="32">
        <v>2</v>
      </c>
    </row>
    <row r="13" spans="1:76" s="32" customFormat="1" ht="90.75" thickBot="1">
      <c r="A13" s="10" t="str">
        <f>CONCATENATE(E13," 1-5")</f>
        <v>K 1-5</v>
      </c>
      <c r="B13" s="11"/>
      <c r="C13" s="18">
        <f>IF(C3="X","X",IF(C3-$B$1&gt;=[1]vylosovanie!$O$3,"X",C3+1))</f>
        <v>11</v>
      </c>
      <c r="D13" s="3" t="s">
        <v>5</v>
      </c>
      <c r="E13" s="19" t="str">
        <f>IF(C13="X","X",VLOOKUP(C13,[1]vylosovanie!$T$10:$U$99,2,0))</f>
        <v>K</v>
      </c>
      <c r="F13" s="20" t="s">
        <v>6</v>
      </c>
      <c r="G13" s="20" t="s">
        <v>7</v>
      </c>
      <c r="H13" s="20" t="s">
        <v>8</v>
      </c>
      <c r="I13" s="21">
        <v>1</v>
      </c>
      <c r="J13" s="22"/>
      <c r="K13" s="23"/>
      <c r="L13" s="21">
        <v>2</v>
      </c>
      <c r="M13" s="22"/>
      <c r="N13" s="23"/>
      <c r="O13" s="21">
        <v>3</v>
      </c>
      <c r="P13" s="22"/>
      <c r="Q13" s="23"/>
      <c r="R13" s="21">
        <v>4</v>
      </c>
      <c r="S13" s="22"/>
      <c r="T13" s="23"/>
      <c r="U13" s="21">
        <v>5</v>
      </c>
      <c r="V13" s="22"/>
      <c r="W13" s="23"/>
      <c r="X13" s="24" t="s">
        <v>9</v>
      </c>
      <c r="Y13" s="22"/>
      <c r="Z13" s="25"/>
      <c r="AA13" s="26" t="s">
        <v>10</v>
      </c>
      <c r="AB13" s="26" t="s">
        <v>11</v>
      </c>
      <c r="AC13" s="26" t="s">
        <v>12</v>
      </c>
      <c r="AD13" s="15" t="s">
        <v>13</v>
      </c>
      <c r="AE13" s="15"/>
      <c r="AF13" s="15"/>
      <c r="AG13" s="3" t="str">
        <f>IF(C13&lt;10,0,"")</f>
        <v/>
      </c>
      <c r="AH13" s="3" t="s">
        <v>4</v>
      </c>
      <c r="AI13" s="3"/>
      <c r="AJ13" s="27" t="s">
        <v>14</v>
      </c>
      <c r="AK13" s="28" t="s">
        <v>15</v>
      </c>
      <c r="AL13" s="28" t="s">
        <v>16</v>
      </c>
      <c r="AM13" s="29" t="s">
        <v>17</v>
      </c>
      <c r="AN13" s="29" t="s">
        <v>18</v>
      </c>
      <c r="AO13" s="29" t="s">
        <v>18</v>
      </c>
      <c r="AP13" s="29" t="s">
        <v>19</v>
      </c>
      <c r="AQ13" s="30"/>
      <c r="AR13" s="3" t="str">
        <f>IF(C13&lt;10,0,"")</f>
        <v/>
      </c>
      <c r="AS13" s="3" t="s">
        <v>4</v>
      </c>
      <c r="AT13" s="3"/>
      <c r="AU13" s="31" t="s">
        <v>14</v>
      </c>
      <c r="AV13" s="29" t="s">
        <v>15</v>
      </c>
      <c r="AW13" s="29" t="s">
        <v>16</v>
      </c>
      <c r="AX13" s="29" t="s">
        <v>17</v>
      </c>
      <c r="AY13" s="29" t="s">
        <v>18</v>
      </c>
      <c r="AZ13" s="29" t="s">
        <v>18</v>
      </c>
      <c r="BA13" s="29" t="s">
        <v>19</v>
      </c>
      <c r="BC13" s="7">
        <v>1</v>
      </c>
      <c r="BD13" s="7">
        <v>2</v>
      </c>
      <c r="BE13" s="7">
        <v>3</v>
      </c>
      <c r="BF13" s="7">
        <v>4</v>
      </c>
      <c r="BG13" s="7">
        <v>5</v>
      </c>
      <c r="BH13" s="7"/>
      <c r="BI13" s="7" t="s">
        <v>20</v>
      </c>
      <c r="BJ13" s="7"/>
      <c r="BK13" s="7"/>
      <c r="BL13" s="7"/>
      <c r="BM13" s="7"/>
      <c r="BN13" s="7"/>
      <c r="BO13" s="7" t="s">
        <v>21</v>
      </c>
      <c r="BP13" s="7"/>
      <c r="BQ13" s="7"/>
      <c r="BR13" s="7"/>
      <c r="BS13" s="7"/>
      <c r="BT13" s="7"/>
      <c r="BW13" s="46" t="s">
        <v>37</v>
      </c>
      <c r="BX13" s="32">
        <v>5</v>
      </c>
    </row>
    <row r="14" spans="1:76" s="32" customFormat="1" ht="45.75" thickBot="1">
      <c r="A14" s="10" t="str">
        <f>CONCATENATE(E13," 1-4")</f>
        <v>K 1-4</v>
      </c>
      <c r="B14" s="11" t="str">
        <f>CONCATENATE(E13,D14)</f>
        <v>K1</v>
      </c>
      <c r="C14" s="33" t="str">
        <f>$E$1</f>
        <v>MŽ</v>
      </c>
      <c r="D14" s="34">
        <v>1</v>
      </c>
      <c r="E14" s="35" t="str">
        <f>IF(ISERROR(VLOOKUP($B14,[1]vylosovanie!$C$10:$M$269,8,0))=TRUE," ",VLOOKUP($B14,[1]vylosovanie!$C$10:$M$269,8,0))</f>
        <v>IGAZOVÁ MARTINA</v>
      </c>
      <c r="F14" s="35" t="str">
        <f>IF(ISERROR(VLOOKUP($B14,[1]vylosovanie!$C$10:$M$269,9,0))=TRUE," ",VLOOKUP($B14,[1]vylosovanie!$C$10:$M$269,9,0))</f>
        <v>ŠKST TOPOĽČANY</v>
      </c>
      <c r="G14" s="35">
        <f>IF(ISERROR(VLOOKUP($B14,[1]vylosovanie!$C$10:$M$269,10,0))=TRUE," ",VLOOKUP($B14,[1]vylosovanie!$C$10:$M$269,10,0))</f>
        <v>11</v>
      </c>
      <c r="H14" s="35">
        <f>IF(ISERROR(VLOOKUP($B14,[1]vylosovanie!$C$10:$M$269,11,0))=TRUE," ",VLOOKUP($B14,[1]vylosovanie!$C$10:$M$269,11,0))</f>
        <v>13</v>
      </c>
      <c r="I14" s="36"/>
      <c r="J14" s="36"/>
      <c r="K14" s="37"/>
      <c r="L14" s="38">
        <f>VLOOKUP(A16,'[1]zapisy skupiny'!$A$5:$AA$6403,26,0)</f>
        <v>3</v>
      </c>
      <c r="M14" s="38" t="s">
        <v>22</v>
      </c>
      <c r="N14" s="39">
        <f>VLOOKUP(A16,'[1]zapisy skupiny'!$A$5:$AA$6403,27,0)</f>
        <v>1</v>
      </c>
      <c r="O14" s="38">
        <f>VLOOKUP(A15,'[1]zapisy skupiny'!$A$5:$AA$6403,26,0)</f>
        <v>3</v>
      </c>
      <c r="P14" s="38" t="s">
        <v>22</v>
      </c>
      <c r="Q14" s="39">
        <f>VLOOKUP(A15,'[1]zapisy skupiny'!$A$5:$AA$6403,27,0)</f>
        <v>1</v>
      </c>
      <c r="R14" s="38">
        <f>VLOOKUP(A14,'[1]zapisy skupiny'!$A$5:$AA$6403,26,0)</f>
        <v>3</v>
      </c>
      <c r="S14" s="38" t="s">
        <v>22</v>
      </c>
      <c r="T14" s="39">
        <f>VLOOKUP(A14,'[1]zapisy skupiny'!$A$5:$AA$6403,27,0)</f>
        <v>0</v>
      </c>
      <c r="U14" s="38">
        <f>VLOOKUP(A13,'[1]zapisy skupiny'!$A$5:$AA$6403,26,0)</f>
        <v>3</v>
      </c>
      <c r="V14" s="38" t="s">
        <v>22</v>
      </c>
      <c r="W14" s="39">
        <f>VLOOKUP(A13,'[1]zapisy skupiny'!$A$5:$AA$6403,27,0)</f>
        <v>0</v>
      </c>
      <c r="X14" s="40">
        <f>SUM(BI14:BM14)</f>
        <v>12</v>
      </c>
      <c r="Y14" s="41" t="s">
        <v>22</v>
      </c>
      <c r="Z14" s="40">
        <f>SUM(BO14:BS14)</f>
        <v>2</v>
      </c>
      <c r="AA14" s="41">
        <f>IF((Z14=0)," ",X14/Z14)</f>
        <v>6</v>
      </c>
      <c r="AB14" s="42">
        <f>IF(AND(SUM(BC14:BG14)=0,OR(E14=0,E14=" ",SUM(BC14:BG18)=0))," ",SUM(BC14:BG14))</f>
        <v>8</v>
      </c>
      <c r="AC14" s="43">
        <f>IF(ISERROR(RANK(AB14,AB14:AB18,0))=TRUE," ",IF(OR(AND(L14="x",O14="x",R14="x"),AND(L14="x",O14="x",U14="x"),AND(L14="x",R14="x",U14="x"),AND(O14="x",R14="x",U14="x")),0,RANK(AB14,AB14:AB18,0)))</f>
        <v>1</v>
      </c>
      <c r="AD14" s="16" t="s">
        <v>23</v>
      </c>
      <c r="AE14" s="44" t="s">
        <v>24</v>
      </c>
      <c r="AF14" s="44"/>
      <c r="AG14" s="3"/>
      <c r="AH14" s="3" t="str">
        <f>CONCATENATE(5,1,AG13,C13,1)</f>
        <v>51111</v>
      </c>
      <c r="AI14" s="3" t="str">
        <f>E13</f>
        <v>K</v>
      </c>
      <c r="AJ14" s="45">
        <f>IF(C13="X",0,AJ8+1)</f>
        <v>10</v>
      </c>
      <c r="AK14" s="45"/>
      <c r="AL14" s="45" t="s">
        <v>25</v>
      </c>
      <c r="AM14" s="46"/>
      <c r="AN14" s="46" t="str">
        <f>VLOOKUP(CONCATENATE(AI14,MID(AL14,2,1)),[1]vylosovanie!$C$10:$J$209,8,0)</f>
        <v>LEE NINKA</v>
      </c>
      <c r="AO14" s="46" t="str">
        <f>VLOOKUP(CONCATENATE(AI14,RIGHT(AL14,1)),[1]vylosovanie!$C$10:$J$209,8,0)</f>
        <v>FIALOVÁ SOFIA</v>
      </c>
      <c r="AP14" s="45" t="str">
        <f>VLOOKUP(CONCATENATE(AI14,VLOOKUP(AL14,$BW$4:$BX$16,2,0)),[1]vylosovanie!$C$10:$J$209,8,0)</f>
        <v>IGAZOVÁ MARTINA</v>
      </c>
      <c r="AQ14" s="47"/>
      <c r="AR14" s="3"/>
      <c r="AS14" s="3" t="str">
        <f>CONCATENATE(5,1,AR13,C13,2)</f>
        <v>51112</v>
      </c>
      <c r="AT14" s="3" t="str">
        <f>E13</f>
        <v>K</v>
      </c>
      <c r="AU14" s="46">
        <f>IF(AJ14=0,0,AJ14+1)</f>
        <v>11</v>
      </c>
      <c r="AV14" s="46"/>
      <c r="AW14" s="46" t="s">
        <v>26</v>
      </c>
      <c r="AX14" s="46"/>
      <c r="AY14" s="46" t="str">
        <f>VLOOKUP(CONCATENATE(AT14,MID(AW14,2,1)),[1]vylosovanie!$C$10:$J$209,8,0)</f>
        <v>SZABOVÁ LAURA</v>
      </c>
      <c r="AZ14" s="46" t="str">
        <f>VLOOKUP(CONCATENATE(AT14,RIGHT(AW14,1)),[1]vylosovanie!$C$10:$J$209,8,0)</f>
        <v>ČULKOVÁ SIMONA</v>
      </c>
      <c r="BA14" s="45" t="str">
        <f>VLOOKUP(CONCATENATE(AT14,VLOOKUP(AW14,$BW$4:$BX$16,2,0)),[1]vylosovanie!$C$10:$J$209,8,0)</f>
        <v>LEE NINKA</v>
      </c>
      <c r="BB14" s="48"/>
      <c r="BC14" s="28"/>
      <c r="BD14" s="28">
        <f>IF(OR(L14="x",L14="X",L14=""),0,IF(L14=3,2,1))</f>
        <v>2</v>
      </c>
      <c r="BE14" s="28">
        <f>IF(OR(O14="x",O14="X",O14=""),0,IF(O14=3,2,1))</f>
        <v>2</v>
      </c>
      <c r="BF14" s="28">
        <f>IF(OR(R14="x",R14="X",R14=""),0,IF(R14=3,2,1))</f>
        <v>2</v>
      </c>
      <c r="BG14" s="28">
        <f>IF(OR(U14="x",U14="X",U14=""),0,IF(U14=3,2,1))</f>
        <v>2</v>
      </c>
      <c r="BH14" s="49"/>
      <c r="BI14" s="28"/>
      <c r="BJ14" s="28">
        <f>IF(OR(L14="x",L14="X"),0,L14)</f>
        <v>3</v>
      </c>
      <c r="BK14" s="28">
        <f>IF(OR(O14="x",O14="X"),0,O14)</f>
        <v>3</v>
      </c>
      <c r="BL14" s="28">
        <f>IF(OR(R14="x",R14="X"),0,R14)</f>
        <v>3</v>
      </c>
      <c r="BM14" s="28">
        <f>IF(OR(U14="x",U14="X"),0,U14)</f>
        <v>3</v>
      </c>
      <c r="BN14" s="49"/>
      <c r="BO14" s="28"/>
      <c r="BP14" s="28">
        <f>IF(OR(N14="x",N14="X"),0,N14)</f>
        <v>1</v>
      </c>
      <c r="BQ14" s="28">
        <f>IF(OR(Q14="x",Q14="X"),0,Q14)</f>
        <v>1</v>
      </c>
      <c r="BR14" s="28">
        <f>IF(OR(T14="x",T14="X"),0,T14)</f>
        <v>0</v>
      </c>
      <c r="BS14" s="28">
        <f>IF(OR(W14="x",W14="X"),0,W14)</f>
        <v>0</v>
      </c>
      <c r="BT14" s="49"/>
      <c r="BW14" s="46" t="s">
        <v>38</v>
      </c>
      <c r="BX14" s="32">
        <v>4</v>
      </c>
    </row>
    <row r="15" spans="1:76" s="32" customFormat="1" ht="45.75" thickBot="1">
      <c r="A15" s="10" t="str">
        <f>CONCATENATE(E13," 1-3")</f>
        <v>K 1-3</v>
      </c>
      <c r="B15" s="11" t="str">
        <f>CONCATENATE(E13,D15)</f>
        <v>K2</v>
      </c>
      <c r="C15" s="33"/>
      <c r="D15" s="34">
        <v>2</v>
      </c>
      <c r="E15" s="35" t="str">
        <f>IF(ISERROR(VLOOKUP($B15,[1]vylosovanie!$C$10:$M$269,8,0))=TRUE," ",VLOOKUP($B15,[1]vylosovanie!$C$10:$M$269,8,0))</f>
        <v>ČULKOVÁ SIMONA</v>
      </c>
      <c r="F15" s="35" t="str">
        <f>IF(ISERROR(VLOOKUP($B15,[1]vylosovanie!$C$10:$M$269,9,0))=TRUE," ",VLOOKUP($B15,[1]vylosovanie!$C$10:$M$269,9,0))</f>
        <v>STO VALALIKY</v>
      </c>
      <c r="G15" s="35">
        <f>IF(ISERROR(VLOOKUP($B15,[1]vylosovanie!$C$10:$M$269,10,0))=TRUE," ",VLOOKUP($B15,[1]vylosovanie!$C$10:$M$269,10,0))</f>
        <v>18</v>
      </c>
      <c r="H15" s="35">
        <f>IF(ISERROR(VLOOKUP($B15,[1]vylosovanie!$C$10:$M$269,11,0))=TRUE," ",VLOOKUP($B15,[1]vylosovanie!$C$10:$M$269,11,0))</f>
        <v>21</v>
      </c>
      <c r="I15" s="50">
        <f>N14</f>
        <v>1</v>
      </c>
      <c r="J15" s="50" t="s">
        <v>22</v>
      </c>
      <c r="K15" s="51">
        <f>L14</f>
        <v>3</v>
      </c>
      <c r="L15" s="36"/>
      <c r="M15" s="36"/>
      <c r="N15" s="37"/>
      <c r="O15" s="50">
        <f>VLOOKUP(A17,'[1]zapisy skupiny'!$A$5:$AA$6403,26,0)</f>
        <v>3</v>
      </c>
      <c r="P15" s="50" t="s">
        <v>22</v>
      </c>
      <c r="Q15" s="51">
        <f>VLOOKUP(A17,'[1]zapisy skupiny'!$A$5:$AA$6403,27,0)</f>
        <v>0</v>
      </c>
      <c r="R15" s="50">
        <f>VLOOKUP(A18,'[1]zapisy skupiny'!$A$5:$AA$6403,27,0)</f>
        <v>3</v>
      </c>
      <c r="S15" s="50" t="s">
        <v>22</v>
      </c>
      <c r="T15" s="51">
        <f>VLOOKUP(A18,'[1]zapisy skupiny'!$A$5:$AA$6403,26,0)</f>
        <v>0</v>
      </c>
      <c r="U15" s="50">
        <f>VLOOKUP(A20,'[1]zapisy skupiny'!$A$5:$AA$6403,26,0)</f>
        <v>3</v>
      </c>
      <c r="V15" s="50" t="s">
        <v>22</v>
      </c>
      <c r="W15" s="51">
        <f>VLOOKUP(A20,'[1]zapisy skupiny'!$A$5:$AA$6403,27,0)</f>
        <v>0</v>
      </c>
      <c r="X15" s="52">
        <f>SUM(BI15:BM15)</f>
        <v>10</v>
      </c>
      <c r="Y15" s="53" t="s">
        <v>22</v>
      </c>
      <c r="Z15" s="52">
        <f>SUM(BO15:BS15)</f>
        <v>3</v>
      </c>
      <c r="AA15" s="53">
        <f>IF((Z15=0)," ",X15/Z15)</f>
        <v>3.3333333333333335</v>
      </c>
      <c r="AB15" s="54">
        <f>IF(AND(SUM(BC15:BG15)=0,OR(E15=0,E15=" ",SUM(BC14:BG18)=0))," ",SUM(BC15:BG15))</f>
        <v>7</v>
      </c>
      <c r="AC15" s="55">
        <f>IF(ISERROR(RANK(AB15,AB14:AB18,0))=TRUE," ",IF(OR(AND(I15="x",O15="x",R15="x"),AND(I15="x",O15="x",U15="x"),AND(I15="x",R15="x",U15="x"),AND(O15="x",R15="x",U15="x")),0,RANK(AB15,AB14:AB18,0)))</f>
        <v>2</v>
      </c>
      <c r="AD15" s="16" t="s">
        <v>27</v>
      </c>
      <c r="AE15" s="44" t="s">
        <v>28</v>
      </c>
      <c r="AF15" s="44"/>
      <c r="AG15" s="3"/>
      <c r="AH15" s="3" t="str">
        <f>CONCATENATE(5,2,AG13,C13,1)</f>
        <v>52111</v>
      </c>
      <c r="AI15" s="3" t="str">
        <f>E13</f>
        <v>K</v>
      </c>
      <c r="AJ15" s="45">
        <f>IF(AU14=0,0,AU14+1)</f>
        <v>12</v>
      </c>
      <c r="AK15" s="45"/>
      <c r="AL15" s="45" t="s">
        <v>29</v>
      </c>
      <c r="AM15" s="46"/>
      <c r="AN15" s="46" t="str">
        <f>VLOOKUP(CONCATENATE(AI15,MID(AL15,2,1)),[1]vylosovanie!$C$10:$J$209,8,0)</f>
        <v>IGAZOVÁ MARTINA</v>
      </c>
      <c r="AO15" s="46" t="str">
        <f>VLOOKUP(CONCATENATE(AI15,RIGHT(AL15,1)),[1]vylosovanie!$C$10:$J$209,8,0)</f>
        <v>FIALOVÁ SOFIA</v>
      </c>
      <c r="AP15" s="45" t="str">
        <f>VLOOKUP(CONCATENATE(AI15,VLOOKUP(AL15,$BW$4:$BX$16,2,0)),[1]vylosovanie!$C$10:$J$209,8,0)</f>
        <v>ČULKOVÁ SIMONA</v>
      </c>
      <c r="AQ15" s="47"/>
      <c r="AR15" s="3"/>
      <c r="AS15" s="3" t="str">
        <f>CONCATENATE(5,2,AR13,C13,2)</f>
        <v>52112</v>
      </c>
      <c r="AT15" s="3" t="str">
        <f>E13</f>
        <v>K</v>
      </c>
      <c r="AU15" s="46">
        <f>IF(AJ15=0,0,AJ15+1)</f>
        <v>13</v>
      </c>
      <c r="AV15" s="46"/>
      <c r="AW15" s="46" t="s">
        <v>30</v>
      </c>
      <c r="AX15" s="46"/>
      <c r="AY15" s="46" t="str">
        <f>VLOOKUP(CONCATENATE(AT15,MID(AW15,2,1)),[1]vylosovanie!$C$10:$J$209,8,0)</f>
        <v>LEE NINKA</v>
      </c>
      <c r="AZ15" s="46" t="str">
        <f>VLOOKUP(CONCATENATE(AT15,RIGHT(AW15,1)),[1]vylosovanie!$C$10:$J$209,8,0)</f>
        <v>SZABOVÁ LAURA</v>
      </c>
      <c r="BA15" s="45" t="str">
        <f>VLOOKUP(CONCATENATE(AT15,VLOOKUP(AW15,$BW$4:$BX$16,2,0)),[1]vylosovanie!$C$10:$J$209,8,0)</f>
        <v>FIALOVÁ SOFIA</v>
      </c>
      <c r="BB15" s="48"/>
      <c r="BC15" s="28">
        <f>IF(OR(I15="x",I15="X",I15=""),0,IF(I15=3,2,1))</f>
        <v>1</v>
      </c>
      <c r="BD15" s="28"/>
      <c r="BE15" s="28">
        <f>IF(OR(O15="x",O15="X",O15=""),0,IF(O15=3,2,1))</f>
        <v>2</v>
      </c>
      <c r="BF15" s="28">
        <f>IF(OR(R15="x",R15="X",R15=""),0,IF(R15=3,2,1))</f>
        <v>2</v>
      </c>
      <c r="BG15" s="28">
        <f>IF(OR(U15="x",U15="X",U15=""),0,IF(U15=3,2,1))</f>
        <v>2</v>
      </c>
      <c r="BH15" s="49"/>
      <c r="BI15" s="28">
        <f>IF(OR(I15="x",I15="X"),0,I15)</f>
        <v>1</v>
      </c>
      <c r="BJ15" s="28"/>
      <c r="BK15" s="28">
        <f>IF(OR(O15="x",O15="X"),0,O15)</f>
        <v>3</v>
      </c>
      <c r="BL15" s="28">
        <f>IF(OR(R15="x",R15="X"),0,R15)</f>
        <v>3</v>
      </c>
      <c r="BM15" s="28">
        <f>IF(OR(U15="x",U15="X"),0,U15)</f>
        <v>3</v>
      </c>
      <c r="BN15" s="49"/>
      <c r="BO15" s="28">
        <f>IF(OR(K15="x",K15="X"),0,K15)</f>
        <v>3</v>
      </c>
      <c r="BP15" s="28"/>
      <c r="BQ15" s="28">
        <f>IF(OR(Q15="x",Q15="X"),0,Q15)</f>
        <v>0</v>
      </c>
      <c r="BR15" s="28">
        <f>IF(OR(T15="x",T15="X"),0,T15)</f>
        <v>0</v>
      </c>
      <c r="BS15" s="28">
        <f>IF(OR(W15="x",W15="X"),0,W15)</f>
        <v>0</v>
      </c>
      <c r="BT15" s="49"/>
      <c r="BW15" s="60" t="s">
        <v>41</v>
      </c>
      <c r="BX15" s="32">
        <v>3</v>
      </c>
    </row>
    <row r="16" spans="1:76" s="32" customFormat="1" ht="45.75" thickBot="1">
      <c r="A16" s="10" t="str">
        <f>CONCATENATE(E13," 1-2")</f>
        <v>K 1-2</v>
      </c>
      <c r="B16" s="11" t="str">
        <f>CONCATENATE(E13,D16)</f>
        <v>K3</v>
      </c>
      <c r="C16" s="33"/>
      <c r="D16" s="34">
        <v>3</v>
      </c>
      <c r="E16" s="35" t="str">
        <f>IF(ISERROR(VLOOKUP($B16,[1]vylosovanie!$C$10:$M$269,8,0))=TRUE," ",VLOOKUP($B16,[1]vylosovanie!$C$10:$M$269,8,0))</f>
        <v>FIALOVÁ SOFIA</v>
      </c>
      <c r="F16" s="35" t="str">
        <f>IF(ISERROR(VLOOKUP($B16,[1]vylosovanie!$C$10:$M$269,9,0))=TRUE," ",VLOOKUP($B16,[1]vylosovanie!$C$10:$M$269,9,0))</f>
        <v>STK RYBNÍK</v>
      </c>
      <c r="G16" s="35">
        <f>IF(ISERROR(VLOOKUP($B16,[1]vylosovanie!$C$10:$M$269,10,0))=TRUE," ",VLOOKUP($B16,[1]vylosovanie!$C$10:$M$269,10,0))</f>
        <v>25</v>
      </c>
      <c r="H16" s="35">
        <f>IF(ISERROR(VLOOKUP($B16,[1]vylosovanie!$C$10:$M$269,11,0))=TRUE," ",VLOOKUP($B16,[1]vylosovanie!$C$10:$M$269,11,0))</f>
        <v>29</v>
      </c>
      <c r="I16" s="50">
        <f>Q14</f>
        <v>1</v>
      </c>
      <c r="J16" s="50" t="s">
        <v>22</v>
      </c>
      <c r="K16" s="51">
        <f>O14</f>
        <v>3</v>
      </c>
      <c r="L16" s="50">
        <f>Q15</f>
        <v>0</v>
      </c>
      <c r="M16" s="50" t="s">
        <v>22</v>
      </c>
      <c r="N16" s="51">
        <f>O15</f>
        <v>3</v>
      </c>
      <c r="O16" s="36"/>
      <c r="P16" s="36"/>
      <c r="Q16" s="37"/>
      <c r="R16" s="50">
        <f>VLOOKUP(A21,'[1]zapisy skupiny'!$A$5:$AA$6403,26,0)</f>
        <v>3</v>
      </c>
      <c r="S16" s="50" t="s">
        <v>22</v>
      </c>
      <c r="T16" s="51">
        <f>VLOOKUP(A21,'[1]zapisy skupiny'!$A$5:$AA$6403,27,0)</f>
        <v>0</v>
      </c>
      <c r="U16" s="50">
        <f>VLOOKUP(A19,'[1]zapisy skupiny'!$A$5:$AA$6403,27,0)</f>
        <v>3</v>
      </c>
      <c r="V16" s="50" t="s">
        <v>22</v>
      </c>
      <c r="W16" s="51">
        <f>VLOOKUP(A19,'[1]zapisy skupiny'!$A$5:$AA$6403,26,0)</f>
        <v>0</v>
      </c>
      <c r="X16" s="52">
        <f>SUM(BI16:BM16)</f>
        <v>7</v>
      </c>
      <c r="Y16" s="53" t="s">
        <v>22</v>
      </c>
      <c r="Z16" s="52">
        <f>SUM(BO16:BS16)</f>
        <v>6</v>
      </c>
      <c r="AA16" s="53">
        <f>IF((Z16=0)," ",X16/Z16)</f>
        <v>1.1666666666666667</v>
      </c>
      <c r="AB16" s="54">
        <f>IF(AND(SUM(BC16:BG16)=0,OR(E16=0,E16=" ",SUM(BC14:BG18)=0))," ",SUM(BC16:BG16))</f>
        <v>6</v>
      </c>
      <c r="AC16" s="55">
        <f>IF(ISERROR(RANK(AB16,AB14:AB18,0))=TRUE," ",IF(OR(AND(I16="x",L16="x",R16="x"),AND(I16="x",L16="x",U16="x"),AND(I16="x",R16="x",U16="x"),AND(L16="x",R16="x",U16="x")),0,RANK(AB16,AB14:AB18,0)))</f>
        <v>3</v>
      </c>
      <c r="AD16" s="16" t="s">
        <v>31</v>
      </c>
      <c r="AE16" s="44" t="s">
        <v>32</v>
      </c>
      <c r="AF16" s="44"/>
      <c r="AG16" s="3"/>
      <c r="AH16" s="3" t="str">
        <f>CONCATENATE(5,3,AG13,C13,1)</f>
        <v>53111</v>
      </c>
      <c r="AI16" s="3" t="str">
        <f>E13</f>
        <v>K</v>
      </c>
      <c r="AJ16" s="45">
        <f>IF(AU15=0,0,AU15+1)</f>
        <v>14</v>
      </c>
      <c r="AK16" s="45"/>
      <c r="AL16" s="56" t="s">
        <v>33</v>
      </c>
      <c r="AM16" s="57"/>
      <c r="AN16" s="46" t="str">
        <f>VLOOKUP(CONCATENATE(AI16,MID(AL16,2,1)),[1]vylosovanie!$C$10:$J$209,8,0)</f>
        <v>IGAZOVÁ MARTINA</v>
      </c>
      <c r="AO16" s="46" t="str">
        <f>VLOOKUP(CONCATENATE(AI16,RIGHT(AL16,1)),[1]vylosovanie!$C$10:$J$209,8,0)</f>
        <v>ČULKOVÁ SIMONA</v>
      </c>
      <c r="AP16" s="45" t="str">
        <f>VLOOKUP(CONCATENATE(AI16,VLOOKUP(AL16,$BW$4:$BX$16,2,0)),[1]vylosovanie!$C$10:$J$209,8,0)</f>
        <v>SZABOVÁ LAURA</v>
      </c>
      <c r="AQ16" s="47"/>
      <c r="AR16" s="3"/>
      <c r="AS16" s="3" t="str">
        <f>CONCATENATE(5,3,AR13,C13,2)</f>
        <v>53112</v>
      </c>
      <c r="AT16" s="3" t="str">
        <f>E13</f>
        <v>K</v>
      </c>
      <c r="AU16" s="46">
        <f>IF(AJ16=0,0,AJ16+1)</f>
        <v>15</v>
      </c>
      <c r="AV16" s="46"/>
      <c r="AW16" s="46" t="s">
        <v>34</v>
      </c>
      <c r="AX16" s="46"/>
      <c r="AY16" s="46" t="str">
        <f>VLOOKUP(CONCATENATE(AT16,MID(AW16,2,1)),[1]vylosovanie!$C$10:$J$209,8,0)</f>
        <v>FIALOVÁ SOFIA</v>
      </c>
      <c r="AZ16" s="46" t="str">
        <f>VLOOKUP(CONCATENATE(AT16,RIGHT(AW16,1)),[1]vylosovanie!$C$10:$J$209,8,0)</f>
        <v>SZABOVÁ LAURA</v>
      </c>
      <c r="BA16" s="45" t="str">
        <f>VLOOKUP(CONCATENATE(AT16,VLOOKUP(AW16,$BW$4:$BX$16,2,0)),[1]vylosovanie!$C$10:$J$209,8,0)</f>
        <v>ČULKOVÁ SIMONA</v>
      </c>
      <c r="BB16" s="48"/>
      <c r="BC16" s="28">
        <f>IF(OR(I16="x",I16="X",I16=""),0,IF(I16=3,2,1))</f>
        <v>1</v>
      </c>
      <c r="BD16" s="28">
        <f>IF(OR(L16="x",L16="X",L16=""),0,IF(L16=3,2,1))</f>
        <v>1</v>
      </c>
      <c r="BE16" s="28"/>
      <c r="BF16" s="28">
        <f>IF(OR(R16="x",R16="X",R16=""),0,IF(R16=3,2,1))</f>
        <v>2</v>
      </c>
      <c r="BG16" s="28">
        <f>IF(OR(U16="x",U16="X",U16=""),0,IF(U16=3,2,1))</f>
        <v>2</v>
      </c>
      <c r="BH16" s="49"/>
      <c r="BI16" s="28">
        <f>IF(OR(I16="x",I16="X"),0,I16)</f>
        <v>1</v>
      </c>
      <c r="BJ16" s="28">
        <f>IF(OR(L16="x",L16="X"),0,L16)</f>
        <v>0</v>
      </c>
      <c r="BK16" s="28"/>
      <c r="BL16" s="28">
        <f>IF(OR(R16="x",R16="X"),0,R16)</f>
        <v>3</v>
      </c>
      <c r="BM16" s="28">
        <f>IF(OR(U16="x",U16="X"),0,U16)</f>
        <v>3</v>
      </c>
      <c r="BN16" s="49"/>
      <c r="BO16" s="28">
        <f>IF(OR(K16="x",K16="X"),0,K16)</f>
        <v>3</v>
      </c>
      <c r="BP16" s="28">
        <f>IF(OR(N16="x",N16="X"),0,N16)</f>
        <v>3</v>
      </c>
      <c r="BQ16" s="28"/>
      <c r="BR16" s="28">
        <f>IF(OR(T16="x",T16="X"),0,T16)</f>
        <v>0</v>
      </c>
      <c r="BS16" s="28">
        <f>IF(OR(W16="x",W16="X"),0,W16)</f>
        <v>0</v>
      </c>
      <c r="BT16" s="49"/>
      <c r="BW16" s="60" t="s">
        <v>42</v>
      </c>
      <c r="BX16" s="32">
        <v>1</v>
      </c>
    </row>
    <row r="17" spans="1:75" s="32" customFormat="1" ht="45.75" thickBot="1">
      <c r="A17" s="10" t="str">
        <f>CONCATENATE(E13," 2-3")</f>
        <v>K 2-3</v>
      </c>
      <c r="B17" s="11" t="str">
        <f>CONCATENATE(E13,D17)</f>
        <v>K4</v>
      </c>
      <c r="C17" s="33"/>
      <c r="D17" s="34">
        <v>4</v>
      </c>
      <c r="E17" s="35" t="str">
        <f>IF(ISERROR(VLOOKUP($B17,[1]vylosovanie!$C$10:$M$269,8,0))=TRUE," ",VLOOKUP($B17,[1]vylosovanie!$C$10:$M$269,8,0))</f>
        <v>SZABOVÁ LAURA</v>
      </c>
      <c r="F17" s="35" t="str">
        <f>IF(ISERROR(VLOOKUP($B17,[1]vylosovanie!$C$10:$M$269,9,0))=TRUE," ",VLOOKUP($B17,[1]vylosovanie!$C$10:$M$269,9,0))</f>
        <v>STO VEĽKÝ BIEL</v>
      </c>
      <c r="G17" s="35">
        <f>IF(ISERROR(VLOOKUP($B17,[1]vylosovanie!$C$10:$M$269,10,0))=TRUE," ",VLOOKUP($B17,[1]vylosovanie!$C$10:$M$269,10,0))</f>
        <v>48</v>
      </c>
      <c r="H17" s="35">
        <f>IF(ISERROR(VLOOKUP($B17,[1]vylosovanie!$C$10:$M$269,11,0))=TRUE," ",VLOOKUP($B17,[1]vylosovanie!$C$10:$M$269,11,0))</f>
        <v>103</v>
      </c>
      <c r="I17" s="50">
        <f>T14</f>
        <v>0</v>
      </c>
      <c r="J17" s="50" t="s">
        <v>22</v>
      </c>
      <c r="K17" s="51">
        <f>R14</f>
        <v>3</v>
      </c>
      <c r="L17" s="50">
        <f>T15</f>
        <v>0</v>
      </c>
      <c r="M17" s="50" t="s">
        <v>22</v>
      </c>
      <c r="N17" s="51">
        <f>R15</f>
        <v>3</v>
      </c>
      <c r="O17" s="50">
        <f>T16</f>
        <v>0</v>
      </c>
      <c r="P17" s="50" t="s">
        <v>22</v>
      </c>
      <c r="Q17" s="51">
        <f>R16</f>
        <v>3</v>
      </c>
      <c r="R17" s="36"/>
      <c r="S17" s="36"/>
      <c r="T17" s="37"/>
      <c r="U17" s="50">
        <f>VLOOKUP(A22,'[1]zapisy skupiny'!$A$5:$AA$6403,27,0)</f>
        <v>3</v>
      </c>
      <c r="V17" s="50" t="s">
        <v>22</v>
      </c>
      <c r="W17" s="51">
        <f>VLOOKUP(A22,'[1]zapisy skupiny'!$A$5:$AA$6403,26,0)</f>
        <v>0</v>
      </c>
      <c r="X17" s="52">
        <f>SUM(BI17:BM17)</f>
        <v>3</v>
      </c>
      <c r="Y17" s="53" t="s">
        <v>22</v>
      </c>
      <c r="Z17" s="52">
        <f>SUM(BO17:BS17)</f>
        <v>9</v>
      </c>
      <c r="AA17" s="53">
        <f>IF((Z17=0)," ",X17/Z17)</f>
        <v>0.33333333333333331</v>
      </c>
      <c r="AB17" s="54">
        <f>IF(AND(SUM(BC17:BG17)=0,OR(E17=0,E17=" ",SUM(BC14:BG18)=0))," ",SUM(BC17:BG17))</f>
        <v>5</v>
      </c>
      <c r="AC17" s="55">
        <f>IF(ISERROR(RANK(AB17,AB14:AB18,0))=TRUE," ",IF(OR(AND(I17="x",L17="x",O17="x"),AND(I17="x",L17="x",U17="x"),AND(I17="x",O17="x",U17="x"),AND(L17="x",O17="x",U17="x")),0,RANK(AB17,AB14:AB18,0)))</f>
        <v>4</v>
      </c>
      <c r="AD17" s="16" t="s">
        <v>35</v>
      </c>
      <c r="AE17" s="44" t="s">
        <v>36</v>
      </c>
      <c r="AF17" s="44"/>
      <c r="AG17" s="58"/>
      <c r="AH17" s="3" t="str">
        <f>CONCATENATE(5,4,AG13,C13,1)</f>
        <v>54111</v>
      </c>
      <c r="AI17" s="3" t="str">
        <f>E13</f>
        <v>K</v>
      </c>
      <c r="AJ17" s="45">
        <f>IF(AU16=0,0,AU16+1)</f>
        <v>16</v>
      </c>
      <c r="AK17" s="59"/>
      <c r="AL17" s="59" t="s">
        <v>37</v>
      </c>
      <c r="AM17" s="60"/>
      <c r="AN17" s="46" t="str">
        <f>VLOOKUP(CONCATENATE(AI17,MID(AL17,2,1)),[1]vylosovanie!$C$10:$J$209,8,0)</f>
        <v>IGAZOVÁ MARTINA</v>
      </c>
      <c r="AO17" s="46" t="str">
        <f>VLOOKUP(CONCATENATE(AI17,RIGHT(AL17,1)),[1]vylosovanie!$C$10:$J$209,8,0)</f>
        <v>SZABOVÁ LAURA</v>
      </c>
      <c r="AP17" s="45" t="str">
        <f>VLOOKUP(CONCATENATE(AI17,VLOOKUP(AL17,$BW$4:$BX$16,2,0)),[1]vylosovanie!$C$10:$J$209,8,0)</f>
        <v>LEE NINKA</v>
      </c>
      <c r="AQ17" s="61"/>
      <c r="AR17" s="58"/>
      <c r="AS17" s="3" t="str">
        <f>CONCATENATE(5,4,AR13,C13,2)</f>
        <v>54112</v>
      </c>
      <c r="AT17" s="3" t="str">
        <f>E13</f>
        <v>K</v>
      </c>
      <c r="AU17" s="46">
        <f>IF(AJ17=0,0,AJ17+1)</f>
        <v>17</v>
      </c>
      <c r="AV17" s="60"/>
      <c r="AW17" s="60" t="s">
        <v>38</v>
      </c>
      <c r="AX17" s="60"/>
      <c r="AY17" s="46" t="str">
        <f>VLOOKUP(CONCATENATE(AT17,MID(AW17,2,1)),[1]vylosovanie!$C$10:$J$209,8,0)</f>
        <v>ČULKOVÁ SIMONA</v>
      </c>
      <c r="AZ17" s="46" t="str">
        <f>VLOOKUP(CONCATENATE(AT17,RIGHT(AW17,1)),[1]vylosovanie!$C$10:$J$209,8,0)</f>
        <v>LEE NINKA</v>
      </c>
      <c r="BA17" s="45" t="str">
        <f>VLOOKUP(CONCATENATE(AT17,VLOOKUP(AW17,$BW$4:$BX$16,2,0)),[1]vylosovanie!$C$10:$J$209,8,0)</f>
        <v>SZABOVÁ LAURA</v>
      </c>
      <c r="BB17" s="48"/>
      <c r="BC17" s="28">
        <f>IF(OR(I17="x",I17="X",I17=""),0,IF(I17=3,2,1))</f>
        <v>1</v>
      </c>
      <c r="BD17" s="28">
        <f>IF(OR(L17="x",L17="X",L17=""),0,IF(L17=3,2,1))</f>
        <v>1</v>
      </c>
      <c r="BE17" s="28">
        <f>IF(OR(O17="x",O17="X",O17=""),0,IF(O17=3,2,1))</f>
        <v>1</v>
      </c>
      <c r="BF17" s="28"/>
      <c r="BG17" s="28">
        <f>IF(OR(U17="x",U17="X",U17=""),0,IF(U17=3,2,1))</f>
        <v>2</v>
      </c>
      <c r="BH17" s="49"/>
      <c r="BI17" s="28">
        <f>IF(OR(I17="x",I17="X"),0,I17)</f>
        <v>0</v>
      </c>
      <c r="BJ17" s="28">
        <f>IF(OR(L17="x",L17="X"),0,L17)</f>
        <v>0</v>
      </c>
      <c r="BK17" s="28">
        <f>IF(OR(O17="x",O17="X"),0,O17)</f>
        <v>0</v>
      </c>
      <c r="BL17" s="28"/>
      <c r="BM17" s="28">
        <f>IF(OR(U17="x",U17="X"),0,U17)</f>
        <v>3</v>
      </c>
      <c r="BN17" s="49"/>
      <c r="BO17" s="28">
        <f>IF(OR(K17="x",K17="X"),0,K17)</f>
        <v>3</v>
      </c>
      <c r="BP17" s="28">
        <f>IF(OR(N17="x",N17="X"),0,N17)</f>
        <v>3</v>
      </c>
      <c r="BQ17" s="28">
        <f>IF(OR(Q17="x",Q17="X"),0,Q17)</f>
        <v>3</v>
      </c>
      <c r="BR17" s="28"/>
      <c r="BS17" s="28">
        <f>IF(OR(W17="x",W17="X"),0,W17)</f>
        <v>0</v>
      </c>
      <c r="BT17" s="49"/>
    </row>
    <row r="18" spans="1:75" s="32" customFormat="1" ht="45.75" thickBot="1">
      <c r="A18" s="10" t="str">
        <f>CONCATENATE(E13," 4-2")</f>
        <v>K 4-2</v>
      </c>
      <c r="B18" s="11" t="str">
        <f>CONCATENATE(E13,D18)</f>
        <v>K5</v>
      </c>
      <c r="C18" s="18"/>
      <c r="D18" s="34">
        <v>5</v>
      </c>
      <c r="E18" s="35" t="str">
        <f>IF(ISERROR(VLOOKUP($B18,[1]vylosovanie!$C$10:$M$269,8,0))=TRUE," ",VLOOKUP($B18,[1]vylosovanie!$C$10:$M$269,8,0))</f>
        <v>LEE NINKA</v>
      </c>
      <c r="F18" s="35" t="str">
        <f>IF(ISERROR(VLOOKUP($B18,[1]vylosovanie!$C$10:$M$269,9,0))=TRUE," ",VLOOKUP($B18,[1]vylosovanie!$C$10:$M$269,9,0))</f>
        <v>TTC POVAŽSKÁ BYSTRICA</v>
      </c>
      <c r="G18" s="35">
        <f>IF(ISERROR(VLOOKUP($B18,[1]vylosovanie!$C$10:$M$269,10,0))=TRUE," ",VLOOKUP($B18,[1]vylosovanie!$C$10:$M$269,10,0))</f>
        <v>50</v>
      </c>
      <c r="H18" s="35">
        <f>IF(ISERROR(VLOOKUP($B18,[1]vylosovanie!$C$10:$M$269,11,0))=TRUE," ",VLOOKUP($B18,[1]vylosovanie!$C$10:$M$269,11,0))</f>
        <v>999</v>
      </c>
      <c r="I18" s="62">
        <f>W14</f>
        <v>0</v>
      </c>
      <c r="J18" s="62" t="s">
        <v>22</v>
      </c>
      <c r="K18" s="63">
        <f>U14</f>
        <v>3</v>
      </c>
      <c r="L18" s="62">
        <f>W15</f>
        <v>0</v>
      </c>
      <c r="M18" s="62" t="s">
        <v>22</v>
      </c>
      <c r="N18" s="63">
        <f>U15</f>
        <v>3</v>
      </c>
      <c r="O18" s="62">
        <f>W16</f>
        <v>0</v>
      </c>
      <c r="P18" s="62" t="s">
        <v>22</v>
      </c>
      <c r="Q18" s="63">
        <f>U16</f>
        <v>3</v>
      </c>
      <c r="R18" s="62">
        <f>W17</f>
        <v>0</v>
      </c>
      <c r="S18" s="62" t="s">
        <v>22</v>
      </c>
      <c r="T18" s="63">
        <f>U17</f>
        <v>3</v>
      </c>
      <c r="U18" s="36"/>
      <c r="V18" s="36"/>
      <c r="W18" s="37"/>
      <c r="X18" s="64">
        <f>SUM(BI18:BM18)</f>
        <v>0</v>
      </c>
      <c r="Y18" s="65" t="s">
        <v>22</v>
      </c>
      <c r="Z18" s="64">
        <f>SUM(BO18:BS18)</f>
        <v>12</v>
      </c>
      <c r="AA18" s="65">
        <f>IF((Z18=0)," ",X18/Z18)</f>
        <v>0</v>
      </c>
      <c r="AB18" s="66">
        <f>IF(AND(SUM(BC18:BG18)=0,OR(E18=0,E18=" ",SUM(BC14:BG18)=0))," ",SUM(BC18:BG18))</f>
        <v>4</v>
      </c>
      <c r="AC18" s="67">
        <f>IF(ISERROR(RANK(AB18,AB14:AB18,0))=TRUE," ",IF(OR(AND(I18="x",L18="x",O18="x"),AND(I18="x",L18="x",R18="x"),AND(I18="x",O18="x",R18="x"),AND(L18="x",O18="x",R18="x")),0,RANK(AB18,AB14:AB18,0)))</f>
        <v>5</v>
      </c>
      <c r="AD18" s="15" t="s">
        <v>39</v>
      </c>
      <c r="AE18" s="44" t="s">
        <v>40</v>
      </c>
      <c r="AF18" s="44"/>
      <c r="AG18" s="58"/>
      <c r="AH18" s="3" t="str">
        <f>CONCATENATE(5,5,AG13,C13,1)</f>
        <v>55111</v>
      </c>
      <c r="AI18" s="3" t="str">
        <f>E13</f>
        <v>K</v>
      </c>
      <c r="AJ18" s="45">
        <f>IF(AU17=0,0,AU17+1)</f>
        <v>18</v>
      </c>
      <c r="AK18" s="59"/>
      <c r="AL18" s="59" t="s">
        <v>41</v>
      </c>
      <c r="AM18" s="60"/>
      <c r="AN18" s="46" t="str">
        <f>VLOOKUP(CONCATENATE(AI18,MID(AL18,2,1)),[1]vylosovanie!$C$10:$J$209,8,0)</f>
        <v>IGAZOVÁ MARTINA</v>
      </c>
      <c r="AO18" s="46" t="str">
        <f>VLOOKUP(CONCATENATE(AI18,RIGHT(AL18,1)),[1]vylosovanie!$C$10:$J$209,8,0)</f>
        <v>LEE NINKA</v>
      </c>
      <c r="AP18" s="45" t="str">
        <f>VLOOKUP(CONCATENATE(AI18,VLOOKUP(AL18,$BW$4:$BX$16,2,0)),[1]vylosovanie!$C$10:$J$209,8,0)</f>
        <v>FIALOVÁ SOFIA</v>
      </c>
      <c r="AQ18" s="61"/>
      <c r="AR18" s="58"/>
      <c r="AS18" s="3" t="str">
        <f>CONCATENATE(5,5,AR13,C13,2)</f>
        <v>55112</v>
      </c>
      <c r="AT18" s="3" t="str">
        <f>E13</f>
        <v>K</v>
      </c>
      <c r="AU18" s="46">
        <f>IF(AJ18=0,0,AJ18+1)</f>
        <v>19</v>
      </c>
      <c r="AV18" s="60"/>
      <c r="AW18" s="60" t="s">
        <v>42</v>
      </c>
      <c r="AX18" s="60"/>
      <c r="AY18" s="46" t="str">
        <f>VLOOKUP(CONCATENATE(AT18,MID(AW18,2,1)),[1]vylosovanie!$C$10:$J$209,8,0)</f>
        <v>ČULKOVÁ SIMONA</v>
      </c>
      <c r="AZ18" s="46" t="str">
        <f>VLOOKUP(CONCATENATE(AT18,RIGHT(AW18,1)),[1]vylosovanie!$C$10:$J$209,8,0)</f>
        <v>FIALOVÁ SOFIA</v>
      </c>
      <c r="BA18" s="45" t="str">
        <f>VLOOKUP(CONCATENATE(AT18,VLOOKUP(AW18,$BW$4:$BX$16,2,0)),[1]vylosovanie!$C$10:$J$209,8,0)</f>
        <v>IGAZOVÁ MARTINA</v>
      </c>
      <c r="BB18" s="48"/>
      <c r="BC18" s="28">
        <f>IF(OR(I18="x",I18="X",I18=""),0,IF(I18=3,2,1))</f>
        <v>1</v>
      </c>
      <c r="BD18" s="28">
        <f>IF(OR(L18="x",L18="X",L18=""),0,IF(L18=3,2,1))</f>
        <v>1</v>
      </c>
      <c r="BE18" s="28">
        <f>IF(OR(O18="x",O18="X",O18=""),0,IF(O18=3,2,1))</f>
        <v>1</v>
      </c>
      <c r="BF18" s="28">
        <f>IF(OR(R18="x",R18="X",R18=""),0,IF(R18=3,2,1))</f>
        <v>1</v>
      </c>
      <c r="BG18" s="28"/>
      <c r="BH18" s="49"/>
      <c r="BI18" s="28">
        <f>IF(OR(I18="x",I18="X"),0,I18)</f>
        <v>0</v>
      </c>
      <c r="BJ18" s="28">
        <f>IF(OR(L18="x",L18="X"),0,L18)</f>
        <v>0</v>
      </c>
      <c r="BK18" s="28">
        <f>IF(OR(O18="x",O18="X"),0,O18)</f>
        <v>0</v>
      </c>
      <c r="BL18" s="28">
        <f>IF(OR(R18="x",R18="X"),0,R18)</f>
        <v>0</v>
      </c>
      <c r="BM18" s="28"/>
      <c r="BN18" s="49"/>
      <c r="BO18" s="28">
        <f>IF(OR(K18="x",K18="X"),0,K18)</f>
        <v>3</v>
      </c>
      <c r="BP18" s="28">
        <f>IF(OR(N18="x",N18="X"),0,N18)</f>
        <v>3</v>
      </c>
      <c r="BQ18" s="28">
        <f>IF(OR(Q18="x",Q18="X"),0,Q18)</f>
        <v>3</v>
      </c>
      <c r="BR18" s="28">
        <f>IF(OR(T18="x",T18="X"),0,T18)</f>
        <v>3</v>
      </c>
      <c r="BS18" s="28"/>
      <c r="BT18" s="49"/>
    </row>
    <row r="19" spans="1:75" s="32" customFormat="1" ht="45">
      <c r="A19" s="10" t="str">
        <f>CONCATENATE(E13," 5-3")</f>
        <v>K 5-3</v>
      </c>
      <c r="B19" s="11"/>
      <c r="C19" s="18"/>
      <c r="D19" s="68"/>
      <c r="E19" s="69"/>
      <c r="F19" s="69"/>
      <c r="G19" s="69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1"/>
      <c r="V19" s="71"/>
      <c r="W19" s="71"/>
      <c r="X19" s="72"/>
      <c r="Y19" s="73"/>
      <c r="Z19" s="72"/>
      <c r="AA19" s="73"/>
      <c r="AB19" s="72"/>
      <c r="AC19" s="48"/>
      <c r="AD19" s="15"/>
      <c r="AE19" s="44"/>
      <c r="AF19" s="44"/>
      <c r="AG19" s="58"/>
      <c r="AH19" s="3"/>
      <c r="AI19" s="3"/>
      <c r="AJ19" s="74"/>
      <c r="AK19" s="75"/>
      <c r="AL19" s="75"/>
      <c r="AM19" s="61"/>
      <c r="AN19" s="47"/>
      <c r="AO19" s="47"/>
      <c r="AP19" s="74"/>
      <c r="AQ19" s="61"/>
      <c r="AR19" s="58"/>
      <c r="AS19" s="3"/>
      <c r="AT19" s="3"/>
      <c r="AU19" s="47"/>
      <c r="AV19" s="61"/>
      <c r="AW19" s="61"/>
      <c r="AX19" s="61"/>
      <c r="AY19" s="47"/>
      <c r="AZ19" s="47"/>
      <c r="BA19" s="74"/>
      <c r="BB19" s="48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W19" s="59"/>
    </row>
    <row r="20" spans="1:75" s="32" customFormat="1" ht="45">
      <c r="A20" s="10" t="str">
        <f>CONCATENATE(E13," 2-5")</f>
        <v>K 2-5</v>
      </c>
      <c r="B20" s="11"/>
      <c r="C20" s="18"/>
      <c r="D20" s="68"/>
      <c r="E20" s="69"/>
      <c r="F20" s="69"/>
      <c r="G20" s="69"/>
      <c r="H20" s="69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1"/>
      <c r="V20" s="71"/>
      <c r="W20" s="71"/>
      <c r="X20" s="72"/>
      <c r="Y20" s="73"/>
      <c r="Z20" s="72"/>
      <c r="AA20" s="73"/>
      <c r="AB20" s="72"/>
      <c r="AC20" s="48"/>
      <c r="AD20" s="15"/>
      <c r="AE20" s="44"/>
      <c r="AF20" s="44"/>
      <c r="AG20" s="58"/>
      <c r="AH20" s="3"/>
      <c r="AI20" s="3"/>
      <c r="AJ20" s="74"/>
      <c r="AK20" s="75"/>
      <c r="AL20" s="75"/>
      <c r="AM20" s="61"/>
      <c r="AN20" s="47"/>
      <c r="AO20" s="47"/>
      <c r="AP20" s="74"/>
      <c r="AQ20" s="61"/>
      <c r="AR20" s="58"/>
      <c r="AS20" s="3"/>
      <c r="AT20" s="3"/>
      <c r="AU20" s="47"/>
      <c r="AV20" s="61"/>
      <c r="AW20" s="61"/>
      <c r="AX20" s="61"/>
      <c r="AY20" s="47"/>
      <c r="AZ20" s="47"/>
      <c r="BA20" s="74"/>
      <c r="BB20" s="48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W20" s="59"/>
    </row>
    <row r="21" spans="1:75" s="32" customFormat="1" ht="45">
      <c r="A21" s="10" t="str">
        <f>CONCATENATE(E13," 3-4")</f>
        <v>K 3-4</v>
      </c>
      <c r="B21" s="11"/>
      <c r="C21" s="18"/>
      <c r="D21" s="68"/>
      <c r="E21" s="69"/>
      <c r="F21" s="69"/>
      <c r="G21" s="69"/>
      <c r="H21" s="69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/>
      <c r="V21" s="71"/>
      <c r="W21" s="71"/>
      <c r="X21" s="72"/>
      <c r="Y21" s="73"/>
      <c r="Z21" s="72"/>
      <c r="AA21" s="73"/>
      <c r="AB21" s="72"/>
      <c r="AC21" s="48"/>
      <c r="AD21" s="15"/>
      <c r="AE21" s="44"/>
      <c r="AF21" s="44"/>
      <c r="AG21" s="58"/>
      <c r="AH21" s="3"/>
      <c r="AI21" s="3"/>
      <c r="AJ21" s="74"/>
      <c r="AK21" s="75"/>
      <c r="AL21" s="75"/>
      <c r="AM21" s="61"/>
      <c r="AN21" s="47"/>
      <c r="AO21" s="47"/>
      <c r="AP21" s="74"/>
      <c r="AQ21" s="61"/>
      <c r="AR21" s="58"/>
      <c r="AS21" s="3"/>
      <c r="AT21" s="3"/>
      <c r="AU21" s="47"/>
      <c r="AV21" s="61"/>
      <c r="AW21" s="61"/>
      <c r="AX21" s="61"/>
      <c r="AY21" s="47"/>
      <c r="AZ21" s="47"/>
      <c r="BA21" s="74"/>
      <c r="BB21" s="48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W21" s="59"/>
    </row>
    <row r="22" spans="1:75" ht="35.25" thickBot="1">
      <c r="A22" s="10" t="str">
        <f>CONCATENATE(E13," 5-4")</f>
        <v>K 5-4</v>
      </c>
    </row>
    <row r="23" spans="1:75" s="32" customFormat="1" ht="90.75" thickBot="1">
      <c r="A23" s="10" t="str">
        <f>CONCATENATE(E23," 1-5")</f>
        <v>L 1-5</v>
      </c>
      <c r="B23" s="11"/>
      <c r="C23" s="18">
        <f>IF(C13="X","X",IF(C13-$B$1&gt;=[1]vylosovanie!$O$3,"X",C13+1))</f>
        <v>12</v>
      </c>
      <c r="D23" s="3" t="s">
        <v>5</v>
      </c>
      <c r="E23" s="19" t="str">
        <f>IF(C23="X","X",VLOOKUP(C23,[1]vylosovanie!$T$10:$U$99,2,0))</f>
        <v>L</v>
      </c>
      <c r="F23" s="20" t="s">
        <v>6</v>
      </c>
      <c r="G23" s="20" t="s">
        <v>7</v>
      </c>
      <c r="H23" s="20" t="s">
        <v>8</v>
      </c>
      <c r="I23" s="21">
        <v>1</v>
      </c>
      <c r="J23" s="22"/>
      <c r="K23" s="23"/>
      <c r="L23" s="21">
        <v>2</v>
      </c>
      <c r="M23" s="22"/>
      <c r="N23" s="23"/>
      <c r="O23" s="21">
        <v>3</v>
      </c>
      <c r="P23" s="22"/>
      <c r="Q23" s="23"/>
      <c r="R23" s="21">
        <v>4</v>
      </c>
      <c r="S23" s="22"/>
      <c r="T23" s="23"/>
      <c r="U23" s="21">
        <v>5</v>
      </c>
      <c r="V23" s="22"/>
      <c r="W23" s="23"/>
      <c r="X23" s="24" t="s">
        <v>9</v>
      </c>
      <c r="Y23" s="22"/>
      <c r="Z23" s="25"/>
      <c r="AA23" s="26" t="s">
        <v>10</v>
      </c>
      <c r="AB23" s="26" t="s">
        <v>11</v>
      </c>
      <c r="AC23" s="26" t="s">
        <v>12</v>
      </c>
      <c r="AD23" s="15" t="s">
        <v>13</v>
      </c>
      <c r="AE23" s="15"/>
      <c r="AF23" s="15"/>
      <c r="AG23" s="3" t="str">
        <f>IF(C23&lt;10,0,"")</f>
        <v/>
      </c>
      <c r="AH23" s="3" t="s">
        <v>4</v>
      </c>
      <c r="AI23" s="3"/>
      <c r="AJ23" s="27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18</v>
      </c>
      <c r="AP23" s="29" t="s">
        <v>19</v>
      </c>
      <c r="AQ23" s="30"/>
      <c r="AR23" s="3" t="str">
        <f>IF(C23&lt;10,0,"")</f>
        <v/>
      </c>
      <c r="AS23" s="3" t="s">
        <v>4</v>
      </c>
      <c r="AT23" s="3"/>
      <c r="AU23" s="31" t="s">
        <v>14</v>
      </c>
      <c r="AV23" s="29" t="s">
        <v>15</v>
      </c>
      <c r="AW23" s="29" t="s">
        <v>16</v>
      </c>
      <c r="AX23" s="29" t="s">
        <v>17</v>
      </c>
      <c r="AY23" s="29" t="s">
        <v>18</v>
      </c>
      <c r="AZ23" s="29" t="s">
        <v>18</v>
      </c>
      <c r="BA23" s="29" t="s">
        <v>19</v>
      </c>
      <c r="BC23" s="7">
        <v>1</v>
      </c>
      <c r="BD23" s="7">
        <v>2</v>
      </c>
      <c r="BE23" s="7">
        <v>3</v>
      </c>
      <c r="BF23" s="7">
        <v>4</v>
      </c>
      <c r="BG23" s="7">
        <v>5</v>
      </c>
      <c r="BH23" s="7"/>
      <c r="BI23" s="7" t="s">
        <v>20</v>
      </c>
      <c r="BJ23" s="7"/>
      <c r="BK23" s="7"/>
      <c r="BL23" s="7"/>
      <c r="BM23" s="7"/>
      <c r="BN23" s="7"/>
      <c r="BO23" s="7" t="s">
        <v>21</v>
      </c>
      <c r="BP23" s="7"/>
      <c r="BQ23" s="7"/>
      <c r="BR23" s="7"/>
      <c r="BS23" s="7"/>
      <c r="BT23" s="7"/>
    </row>
    <row r="24" spans="1:75" s="32" customFormat="1" ht="45.75" thickBot="1">
      <c r="A24" s="10" t="str">
        <f>CONCATENATE(E23," 1-4")</f>
        <v>L 1-4</v>
      </c>
      <c r="B24" s="11" t="str">
        <f>CONCATENATE(E23,D24)</f>
        <v>L1</v>
      </c>
      <c r="C24" s="33" t="str">
        <f>$E$1</f>
        <v>MŽ</v>
      </c>
      <c r="D24" s="34">
        <v>1</v>
      </c>
      <c r="E24" s="35" t="str">
        <f>IF(ISERROR(VLOOKUP($B24,[1]vylosovanie!$C$10:$M$269,8,0))=TRUE," ",VLOOKUP($B24,[1]vylosovanie!$C$10:$M$269,8,0))</f>
        <v>DAROVCOVÁ NINA</v>
      </c>
      <c r="F24" s="35" t="str">
        <f>IF(ISERROR(VLOOKUP($B24,[1]vylosovanie!$C$10:$M$269,9,0))=TRUE," ",VLOOKUP($B24,[1]vylosovanie!$C$10:$M$269,9,0))</f>
        <v>ŠKST KARLOVA VES</v>
      </c>
      <c r="G24" s="35">
        <f>IF(ISERROR(VLOOKUP($B24,[1]vylosovanie!$C$10:$M$269,10,0))=TRUE," ",VLOOKUP($B24,[1]vylosovanie!$C$10:$M$269,10,0))</f>
        <v>12</v>
      </c>
      <c r="H24" s="35">
        <f>IF(ISERROR(VLOOKUP($B24,[1]vylosovanie!$C$10:$M$269,11,0))=TRUE," ",VLOOKUP($B24,[1]vylosovanie!$C$10:$M$269,11,0))</f>
        <v>14</v>
      </c>
      <c r="I24" s="36"/>
      <c r="J24" s="36"/>
      <c r="K24" s="37"/>
      <c r="L24" s="38">
        <f>VLOOKUP(A26,'[1]zapisy skupiny'!$A$5:$AA$6403,26,0)</f>
        <v>3</v>
      </c>
      <c r="M24" s="38" t="s">
        <v>22</v>
      </c>
      <c r="N24" s="39">
        <f>VLOOKUP(A26,'[1]zapisy skupiny'!$A$5:$AA$6403,27,0)</f>
        <v>0</v>
      </c>
      <c r="O24" s="38">
        <f>VLOOKUP(A25,'[1]zapisy skupiny'!$A$5:$AA$6403,26,0)</f>
        <v>3</v>
      </c>
      <c r="P24" s="38" t="s">
        <v>22</v>
      </c>
      <c r="Q24" s="39">
        <f>VLOOKUP(A25,'[1]zapisy skupiny'!$A$5:$AA$6403,27,0)</f>
        <v>2</v>
      </c>
      <c r="R24" s="38">
        <f>VLOOKUP(A24,'[1]zapisy skupiny'!$A$5:$AA$6403,26,0)</f>
        <v>3</v>
      </c>
      <c r="S24" s="38" t="s">
        <v>22</v>
      </c>
      <c r="T24" s="39">
        <f>VLOOKUP(A24,'[1]zapisy skupiny'!$A$5:$AA$6403,27,0)</f>
        <v>0</v>
      </c>
      <c r="U24" s="38">
        <f>VLOOKUP(A23,'[1]zapisy skupiny'!$A$5:$AA$6403,26,0)</f>
        <v>3</v>
      </c>
      <c r="V24" s="38" t="s">
        <v>22</v>
      </c>
      <c r="W24" s="39">
        <f>VLOOKUP(A23,'[1]zapisy skupiny'!$A$5:$AA$6403,27,0)</f>
        <v>0</v>
      </c>
      <c r="X24" s="40">
        <f>SUM(BI24:BM24)</f>
        <v>12</v>
      </c>
      <c r="Y24" s="41" t="s">
        <v>22</v>
      </c>
      <c r="Z24" s="40">
        <f>SUM(BO24:BS24)</f>
        <v>2</v>
      </c>
      <c r="AA24" s="41">
        <f>IF((Z24=0)," ",X24/Z24)</f>
        <v>6</v>
      </c>
      <c r="AB24" s="42">
        <f>IF(AND(SUM(BC24:BG24)=0,OR(E24=0,E24=" ",SUM(BC24:BG28)=0))," ",SUM(BC24:BG24))</f>
        <v>8</v>
      </c>
      <c r="AC24" s="43">
        <f>IF(ISERROR(RANK(AB24,AB24:AB28,0))=TRUE," ",IF(OR(AND(L24="x",O24="x",R24="x"),AND(L24="x",O24="x",U24="x"),AND(L24="x",R24="x",U24="x"),AND(O24="x",R24="x",U24="x")),0,RANK(AB24,AB24:AB28,0)))</f>
        <v>1</v>
      </c>
      <c r="AD24" s="16" t="s">
        <v>23</v>
      </c>
      <c r="AE24" s="44" t="s">
        <v>24</v>
      </c>
      <c r="AF24" s="44"/>
      <c r="AG24" s="3"/>
      <c r="AH24" s="3" t="str">
        <f>CONCATENATE(5,1,AG23,C23,1)</f>
        <v>51121</v>
      </c>
      <c r="AI24" s="3" t="str">
        <f>E23</f>
        <v>L</v>
      </c>
      <c r="AJ24" s="45">
        <f>IF(C23="X",0,AJ18+1)</f>
        <v>19</v>
      </c>
      <c r="AK24" s="45"/>
      <c r="AL24" s="45" t="s">
        <v>25</v>
      </c>
      <c r="AM24" s="46"/>
      <c r="AN24" s="46" t="str">
        <f>VLOOKUP(CONCATENATE(AI24,MID(AL24,2,1)),[1]vylosovanie!$C$10:$J$209,8,0)</f>
        <v>SVETLÍKOVÁ SOFIA</v>
      </c>
      <c r="AO24" s="46" t="str">
        <f>VLOOKUP(CONCATENATE(AI24,RIGHT(AL24,1)),[1]vylosovanie!$C$10:$J$209,8,0)</f>
        <v>KORF CAROLINA</v>
      </c>
      <c r="AP24" s="45" t="str">
        <f>VLOOKUP(CONCATENATE(AI24,VLOOKUP(AL24,$BW$4:$BX$16,2,0)),[1]vylosovanie!$C$10:$J$209,8,0)</f>
        <v>DAROVCOVÁ NINA</v>
      </c>
      <c r="AQ24" s="47"/>
      <c r="AR24" s="3"/>
      <c r="AS24" s="3" t="str">
        <f>CONCATENATE(5,1,AR23,C23,2)</f>
        <v>51122</v>
      </c>
      <c r="AT24" s="3" t="str">
        <f>E23</f>
        <v>L</v>
      </c>
      <c r="AU24" s="46">
        <f>IF(AJ24=0,0,AJ24+1)</f>
        <v>20</v>
      </c>
      <c r="AV24" s="46"/>
      <c r="AW24" s="46" t="s">
        <v>26</v>
      </c>
      <c r="AX24" s="46"/>
      <c r="AY24" s="46" t="str">
        <f>VLOOKUP(CONCATENATE(AT24,MID(AW24,2,1)),[1]vylosovanie!$C$10:$J$209,8,0)</f>
        <v>KOLESÁROVÁ DARINA</v>
      </c>
      <c r="AZ24" s="46" t="str">
        <f>VLOOKUP(CONCATENATE(AT24,RIGHT(AW24,1)),[1]vylosovanie!$C$10:$J$209,8,0)</f>
        <v>ĎUTMENTOVÁ KARIN</v>
      </c>
      <c r="BA24" s="45" t="str">
        <f>VLOOKUP(CONCATENATE(AT24,VLOOKUP(AW24,$BW$4:$BX$16,2,0)),[1]vylosovanie!$C$10:$J$209,8,0)</f>
        <v>SVETLÍKOVÁ SOFIA</v>
      </c>
      <c r="BB24" s="48"/>
      <c r="BC24" s="28"/>
      <c r="BD24" s="28">
        <f>IF(OR(L24="x",L24="X",L24=""),0,IF(L24=3,2,1))</f>
        <v>2</v>
      </c>
      <c r="BE24" s="28">
        <f>IF(OR(O24="x",O24="X",O24=""),0,IF(O24=3,2,1))</f>
        <v>2</v>
      </c>
      <c r="BF24" s="28">
        <f>IF(OR(R24="x",R24="X",R24=""),0,IF(R24=3,2,1))</f>
        <v>2</v>
      </c>
      <c r="BG24" s="28">
        <f>IF(OR(U24="x",U24="X",U24=""),0,IF(U24=3,2,1))</f>
        <v>2</v>
      </c>
      <c r="BH24" s="49"/>
      <c r="BI24" s="28"/>
      <c r="BJ24" s="28">
        <f>IF(OR(L24="x",L24="X"),0,L24)</f>
        <v>3</v>
      </c>
      <c r="BK24" s="28">
        <f>IF(OR(O24="x",O24="X"),0,O24)</f>
        <v>3</v>
      </c>
      <c r="BL24" s="28">
        <f>IF(OR(R24="x",R24="X"),0,R24)</f>
        <v>3</v>
      </c>
      <c r="BM24" s="28">
        <f>IF(OR(U24="x",U24="X"),0,U24)</f>
        <v>3</v>
      </c>
      <c r="BN24" s="49"/>
      <c r="BO24" s="28"/>
      <c r="BP24" s="28">
        <f>IF(OR(N24="x",N24="X"),0,N24)</f>
        <v>0</v>
      </c>
      <c r="BQ24" s="28">
        <f>IF(OR(Q24="x",Q24="X"),0,Q24)</f>
        <v>2</v>
      </c>
      <c r="BR24" s="28">
        <f>IF(OR(T24="x",T24="X"),0,T24)</f>
        <v>0</v>
      </c>
      <c r="BS24" s="28">
        <f>IF(OR(W24="x",W24="X"),0,W24)</f>
        <v>0</v>
      </c>
      <c r="BT24" s="49"/>
    </row>
    <row r="25" spans="1:75" s="32" customFormat="1" ht="45.75" thickBot="1">
      <c r="A25" s="10" t="str">
        <f>CONCATENATE(E23," 1-3")</f>
        <v>L 1-3</v>
      </c>
      <c r="B25" s="11" t="str">
        <f>CONCATENATE(E23,D25)</f>
        <v>L2</v>
      </c>
      <c r="C25" s="33"/>
      <c r="D25" s="34">
        <v>2</v>
      </c>
      <c r="E25" s="35" t="str">
        <f>IF(ISERROR(VLOOKUP($B25,[1]vylosovanie!$C$10:$M$269,8,0))=TRUE," ",VLOOKUP($B25,[1]vylosovanie!$C$10:$M$269,8,0))</f>
        <v>ĎUTMENTOVÁ KARIN</v>
      </c>
      <c r="F25" s="35" t="str">
        <f>IF(ISERROR(VLOOKUP($B25,[1]vylosovanie!$C$10:$M$269,9,0))=TRUE," ",VLOOKUP($B25,[1]vylosovanie!$C$10:$M$269,9,0))</f>
        <v>KST PLUS40 TREBIŠOV</v>
      </c>
      <c r="G25" s="35">
        <f>IF(ISERROR(VLOOKUP($B25,[1]vylosovanie!$C$10:$M$269,10,0))=TRUE," ",VLOOKUP($B25,[1]vylosovanie!$C$10:$M$269,10,0))</f>
        <v>20</v>
      </c>
      <c r="H25" s="35">
        <f>IF(ISERROR(VLOOKUP($B25,[1]vylosovanie!$C$10:$M$269,11,0))=TRUE," ",VLOOKUP($B25,[1]vylosovanie!$C$10:$M$269,11,0))</f>
        <v>23</v>
      </c>
      <c r="I25" s="50">
        <f>N24</f>
        <v>0</v>
      </c>
      <c r="J25" s="50" t="s">
        <v>22</v>
      </c>
      <c r="K25" s="51">
        <f>L24</f>
        <v>3</v>
      </c>
      <c r="L25" s="36"/>
      <c r="M25" s="36"/>
      <c r="N25" s="37"/>
      <c r="O25" s="50">
        <f>VLOOKUP(A27,'[1]zapisy skupiny'!$A$5:$AA$6403,26,0)</f>
        <v>3</v>
      </c>
      <c r="P25" s="50" t="s">
        <v>22</v>
      </c>
      <c r="Q25" s="51">
        <f>VLOOKUP(A27,'[1]zapisy skupiny'!$A$5:$AA$6403,27,0)</f>
        <v>1</v>
      </c>
      <c r="R25" s="50">
        <f>VLOOKUP(A28,'[1]zapisy skupiny'!$A$5:$AA$6403,27,0)</f>
        <v>3</v>
      </c>
      <c r="S25" s="50" t="s">
        <v>22</v>
      </c>
      <c r="T25" s="51">
        <f>VLOOKUP(A28,'[1]zapisy skupiny'!$A$5:$AA$6403,26,0)</f>
        <v>1</v>
      </c>
      <c r="U25" s="50">
        <f>VLOOKUP(A30,'[1]zapisy skupiny'!$A$5:$AA$6403,26,0)</f>
        <v>3</v>
      </c>
      <c r="V25" s="50" t="s">
        <v>22</v>
      </c>
      <c r="W25" s="51">
        <f>VLOOKUP(A30,'[1]zapisy skupiny'!$A$5:$AA$6403,27,0)</f>
        <v>0</v>
      </c>
      <c r="X25" s="52">
        <f>SUM(BI25:BM25)</f>
        <v>9</v>
      </c>
      <c r="Y25" s="53" t="s">
        <v>22</v>
      </c>
      <c r="Z25" s="52">
        <f>SUM(BO25:BS25)</f>
        <v>5</v>
      </c>
      <c r="AA25" s="53">
        <f>IF((Z25=0)," ",X25/Z25)</f>
        <v>1.8</v>
      </c>
      <c r="AB25" s="54">
        <f>IF(AND(SUM(BC25:BG25)=0,OR(E25=0,E25=" ",SUM(BC24:BG28)=0))," ",SUM(BC25:BG25))</f>
        <v>7</v>
      </c>
      <c r="AC25" s="55">
        <f>IF(ISERROR(RANK(AB25,AB24:AB28,0))=TRUE," ",IF(OR(AND(I25="x",O25="x",R25="x"),AND(I25="x",O25="x",U25="x"),AND(I25="x",R25="x",U25="x"),AND(O25="x",R25="x",U25="x")),0,RANK(AB25,AB24:AB28,0)))</f>
        <v>2</v>
      </c>
      <c r="AD25" s="16" t="s">
        <v>27</v>
      </c>
      <c r="AE25" s="44" t="s">
        <v>28</v>
      </c>
      <c r="AF25" s="44"/>
      <c r="AG25" s="3"/>
      <c r="AH25" s="3" t="str">
        <f>CONCATENATE(5,2,AG23,C23,1)</f>
        <v>52121</v>
      </c>
      <c r="AI25" s="3" t="str">
        <f>E23</f>
        <v>L</v>
      </c>
      <c r="AJ25" s="45">
        <f>IF(AU24=0,0,AU24+1)</f>
        <v>21</v>
      </c>
      <c r="AK25" s="45"/>
      <c r="AL25" s="45" t="s">
        <v>29</v>
      </c>
      <c r="AM25" s="46"/>
      <c r="AN25" s="46" t="str">
        <f>VLOOKUP(CONCATENATE(AI25,MID(AL25,2,1)),[1]vylosovanie!$C$10:$J$209,8,0)</f>
        <v>DAROVCOVÁ NINA</v>
      </c>
      <c r="AO25" s="46" t="str">
        <f>VLOOKUP(CONCATENATE(AI25,RIGHT(AL25,1)),[1]vylosovanie!$C$10:$J$209,8,0)</f>
        <v>KORF CAROLINA</v>
      </c>
      <c r="AP25" s="45" t="str">
        <f>VLOOKUP(CONCATENATE(AI25,VLOOKUP(AL25,$BW$4:$BX$16,2,0)),[1]vylosovanie!$C$10:$J$209,8,0)</f>
        <v>ĎUTMENTOVÁ KARIN</v>
      </c>
      <c r="AQ25" s="47"/>
      <c r="AR25" s="3"/>
      <c r="AS25" s="3" t="str">
        <f>CONCATENATE(5,2,AR23,C23,2)</f>
        <v>52122</v>
      </c>
      <c r="AT25" s="3" t="str">
        <f>E23</f>
        <v>L</v>
      </c>
      <c r="AU25" s="46">
        <f>IF(AJ25=0,0,AJ25+1)</f>
        <v>22</v>
      </c>
      <c r="AV25" s="46"/>
      <c r="AW25" s="46" t="s">
        <v>30</v>
      </c>
      <c r="AX25" s="46"/>
      <c r="AY25" s="46" t="str">
        <f>VLOOKUP(CONCATENATE(AT25,MID(AW25,2,1)),[1]vylosovanie!$C$10:$J$209,8,0)</f>
        <v>SVETLÍKOVÁ SOFIA</v>
      </c>
      <c r="AZ25" s="46" t="str">
        <f>VLOOKUP(CONCATENATE(AT25,RIGHT(AW25,1)),[1]vylosovanie!$C$10:$J$209,8,0)</f>
        <v>KOLESÁROVÁ DARINA</v>
      </c>
      <c r="BA25" s="45" t="str">
        <f>VLOOKUP(CONCATENATE(AT25,VLOOKUP(AW25,$BW$4:$BX$16,2,0)),[1]vylosovanie!$C$10:$J$209,8,0)</f>
        <v>KORF CAROLINA</v>
      </c>
      <c r="BB25" s="48"/>
      <c r="BC25" s="28">
        <f>IF(OR(I25="x",I25="X",I25=""),0,IF(I25=3,2,1))</f>
        <v>1</v>
      </c>
      <c r="BD25" s="28"/>
      <c r="BE25" s="28">
        <f>IF(OR(O25="x",O25="X",O25=""),0,IF(O25=3,2,1))</f>
        <v>2</v>
      </c>
      <c r="BF25" s="28">
        <f>IF(OR(R25="x",R25="X",R25=""),0,IF(R25=3,2,1))</f>
        <v>2</v>
      </c>
      <c r="BG25" s="28">
        <f>IF(OR(U25="x",U25="X",U25=""),0,IF(U25=3,2,1))</f>
        <v>2</v>
      </c>
      <c r="BH25" s="49"/>
      <c r="BI25" s="28">
        <f>IF(OR(I25="x",I25="X"),0,I25)</f>
        <v>0</v>
      </c>
      <c r="BJ25" s="28"/>
      <c r="BK25" s="28">
        <f>IF(OR(O25="x",O25="X"),0,O25)</f>
        <v>3</v>
      </c>
      <c r="BL25" s="28">
        <f>IF(OR(R25="x",R25="X"),0,R25)</f>
        <v>3</v>
      </c>
      <c r="BM25" s="28">
        <f>IF(OR(U25="x",U25="X"),0,U25)</f>
        <v>3</v>
      </c>
      <c r="BN25" s="49"/>
      <c r="BO25" s="28">
        <f>IF(OR(K25="x",K25="X"),0,K25)</f>
        <v>3</v>
      </c>
      <c r="BP25" s="28"/>
      <c r="BQ25" s="28">
        <f>IF(OR(Q25="x",Q25="X"),0,Q25)</f>
        <v>1</v>
      </c>
      <c r="BR25" s="28">
        <f>IF(OR(T25="x",T25="X"),0,T25)</f>
        <v>1</v>
      </c>
      <c r="BS25" s="28">
        <f>IF(OR(W25="x",W25="X"),0,W25)</f>
        <v>0</v>
      </c>
      <c r="BT25" s="49"/>
    </row>
    <row r="26" spans="1:75" s="32" customFormat="1" ht="45.75" thickBot="1">
      <c r="A26" s="10" t="str">
        <f>CONCATENATE(E23," 1-2")</f>
        <v>L 1-2</v>
      </c>
      <c r="B26" s="11" t="str">
        <f>CONCATENATE(E23,D26)</f>
        <v>L3</v>
      </c>
      <c r="C26" s="33"/>
      <c r="D26" s="34">
        <v>3</v>
      </c>
      <c r="E26" s="35" t="str">
        <f>IF(ISERROR(VLOOKUP($B26,[1]vylosovanie!$C$10:$M$269,8,0))=TRUE," ",VLOOKUP($B26,[1]vylosovanie!$C$10:$M$269,8,0))</f>
        <v>KORF CAROLINA</v>
      </c>
      <c r="F26" s="35" t="str">
        <f>IF(ISERROR(VLOOKUP($B26,[1]vylosovanie!$C$10:$M$269,9,0))=TRUE," ",VLOOKUP($B26,[1]vylosovanie!$C$10:$M$269,9,0))</f>
        <v>ŠKST TOPOĽČANY</v>
      </c>
      <c r="G26" s="35">
        <f>IF(ISERROR(VLOOKUP($B26,[1]vylosovanie!$C$10:$M$269,10,0))=TRUE," ",VLOOKUP($B26,[1]vylosovanie!$C$10:$M$269,10,0))</f>
        <v>32</v>
      </c>
      <c r="H26" s="35">
        <f>IF(ISERROR(VLOOKUP($B26,[1]vylosovanie!$C$10:$M$269,11,0))=TRUE," ",VLOOKUP($B26,[1]vylosovanie!$C$10:$M$269,11,0))</f>
        <v>38</v>
      </c>
      <c r="I26" s="50">
        <f>Q24</f>
        <v>2</v>
      </c>
      <c r="J26" s="50" t="s">
        <v>22</v>
      </c>
      <c r="K26" s="51">
        <f>O24</f>
        <v>3</v>
      </c>
      <c r="L26" s="50">
        <f>Q25</f>
        <v>1</v>
      </c>
      <c r="M26" s="50" t="s">
        <v>22</v>
      </c>
      <c r="N26" s="51">
        <f>O25</f>
        <v>3</v>
      </c>
      <c r="O26" s="36"/>
      <c r="P26" s="36"/>
      <c r="Q26" s="37"/>
      <c r="R26" s="50">
        <f>VLOOKUP(A31,'[1]zapisy skupiny'!$A$5:$AA$6403,26,0)</f>
        <v>3</v>
      </c>
      <c r="S26" s="50" t="s">
        <v>22</v>
      </c>
      <c r="T26" s="51">
        <f>VLOOKUP(A31,'[1]zapisy skupiny'!$A$5:$AA$6403,27,0)</f>
        <v>0</v>
      </c>
      <c r="U26" s="50">
        <f>VLOOKUP(A29,'[1]zapisy skupiny'!$A$5:$AA$6403,27,0)</f>
        <v>3</v>
      </c>
      <c r="V26" s="50" t="s">
        <v>22</v>
      </c>
      <c r="W26" s="51">
        <f>VLOOKUP(A29,'[1]zapisy skupiny'!$A$5:$AA$6403,26,0)</f>
        <v>0</v>
      </c>
      <c r="X26" s="52">
        <f>SUM(BI26:BM26)</f>
        <v>9</v>
      </c>
      <c r="Y26" s="53" t="s">
        <v>22</v>
      </c>
      <c r="Z26" s="52">
        <f>SUM(BO26:BS26)</f>
        <v>6</v>
      </c>
      <c r="AA26" s="53">
        <f>IF((Z26=0)," ",X26/Z26)</f>
        <v>1.5</v>
      </c>
      <c r="AB26" s="54">
        <f>IF(AND(SUM(BC26:BG26)=0,OR(E26=0,E26=" ",SUM(BC24:BG28)=0))," ",SUM(BC26:BG26))</f>
        <v>6</v>
      </c>
      <c r="AC26" s="55">
        <f>IF(ISERROR(RANK(AB26,AB24:AB28,0))=TRUE," ",IF(OR(AND(I26="x",L26="x",R26="x"),AND(I26="x",L26="x",U26="x"),AND(I26="x",R26="x",U26="x"),AND(L26="x",R26="x",U26="x")),0,RANK(AB26,AB24:AB28,0)))</f>
        <v>3</v>
      </c>
      <c r="AD26" s="16" t="s">
        <v>31</v>
      </c>
      <c r="AE26" s="44" t="s">
        <v>32</v>
      </c>
      <c r="AF26" s="44"/>
      <c r="AG26" s="3"/>
      <c r="AH26" s="3" t="str">
        <f>CONCATENATE(5,3,AG23,C23,1)</f>
        <v>53121</v>
      </c>
      <c r="AI26" s="3" t="str">
        <f>E23</f>
        <v>L</v>
      </c>
      <c r="AJ26" s="45">
        <f>IF(AU25=0,0,AU25+1)</f>
        <v>23</v>
      </c>
      <c r="AK26" s="45"/>
      <c r="AL26" s="56" t="s">
        <v>33</v>
      </c>
      <c r="AM26" s="57"/>
      <c r="AN26" s="46" t="str">
        <f>VLOOKUP(CONCATENATE(AI26,MID(AL26,2,1)),[1]vylosovanie!$C$10:$J$209,8,0)</f>
        <v>DAROVCOVÁ NINA</v>
      </c>
      <c r="AO26" s="46" t="str">
        <f>VLOOKUP(CONCATENATE(AI26,RIGHT(AL26,1)),[1]vylosovanie!$C$10:$J$209,8,0)</f>
        <v>ĎUTMENTOVÁ KARIN</v>
      </c>
      <c r="AP26" s="45" t="str">
        <f>VLOOKUP(CONCATENATE(AI26,VLOOKUP(AL26,$BW$4:$BX$16,2,0)),[1]vylosovanie!$C$10:$J$209,8,0)</f>
        <v>KOLESÁROVÁ DARINA</v>
      </c>
      <c r="AQ26" s="47"/>
      <c r="AR26" s="3"/>
      <c r="AS26" s="3" t="str">
        <f>CONCATENATE(5,3,AR23,C23,2)</f>
        <v>53122</v>
      </c>
      <c r="AT26" s="3" t="str">
        <f>E23</f>
        <v>L</v>
      </c>
      <c r="AU26" s="46">
        <f>IF(AJ26=0,0,AJ26+1)</f>
        <v>24</v>
      </c>
      <c r="AV26" s="46"/>
      <c r="AW26" s="46" t="s">
        <v>34</v>
      </c>
      <c r="AX26" s="46"/>
      <c r="AY26" s="46" t="str">
        <f>VLOOKUP(CONCATENATE(AT26,MID(AW26,2,1)),[1]vylosovanie!$C$10:$J$209,8,0)</f>
        <v>KORF CAROLINA</v>
      </c>
      <c r="AZ26" s="46" t="str">
        <f>VLOOKUP(CONCATENATE(AT26,RIGHT(AW26,1)),[1]vylosovanie!$C$10:$J$209,8,0)</f>
        <v>KOLESÁROVÁ DARINA</v>
      </c>
      <c r="BA26" s="45" t="str">
        <f>VLOOKUP(CONCATENATE(AT26,VLOOKUP(AW26,$BW$4:$BX$16,2,0)),[1]vylosovanie!$C$10:$J$209,8,0)</f>
        <v>ĎUTMENTOVÁ KARIN</v>
      </c>
      <c r="BB26" s="48"/>
      <c r="BC26" s="28">
        <f>IF(OR(I26="x",I26="X",I26=""),0,IF(I26=3,2,1))</f>
        <v>1</v>
      </c>
      <c r="BD26" s="28">
        <f>IF(OR(L26="x",L26="X",L26=""),0,IF(L26=3,2,1))</f>
        <v>1</v>
      </c>
      <c r="BE26" s="28"/>
      <c r="BF26" s="28">
        <f>IF(OR(R26="x",R26="X",R26=""),0,IF(R26=3,2,1))</f>
        <v>2</v>
      </c>
      <c r="BG26" s="28">
        <f>IF(OR(U26="x",U26="X",U26=""),0,IF(U26=3,2,1))</f>
        <v>2</v>
      </c>
      <c r="BH26" s="49"/>
      <c r="BI26" s="28">
        <f>IF(OR(I26="x",I26="X"),0,I26)</f>
        <v>2</v>
      </c>
      <c r="BJ26" s="28">
        <f>IF(OR(L26="x",L26="X"),0,L26)</f>
        <v>1</v>
      </c>
      <c r="BK26" s="28"/>
      <c r="BL26" s="28">
        <f>IF(OR(R26="x",R26="X"),0,R26)</f>
        <v>3</v>
      </c>
      <c r="BM26" s="28">
        <f>IF(OR(U26="x",U26="X"),0,U26)</f>
        <v>3</v>
      </c>
      <c r="BN26" s="49"/>
      <c r="BO26" s="28">
        <f>IF(OR(K26="x",K26="X"),0,K26)</f>
        <v>3</v>
      </c>
      <c r="BP26" s="28">
        <f>IF(OR(N26="x",N26="X"),0,N26)</f>
        <v>3</v>
      </c>
      <c r="BQ26" s="28"/>
      <c r="BR26" s="28">
        <f>IF(OR(T26="x",T26="X"),0,T26)</f>
        <v>0</v>
      </c>
      <c r="BS26" s="28">
        <f>IF(OR(W26="x",W26="X"),0,W26)</f>
        <v>0</v>
      </c>
      <c r="BT26" s="49"/>
    </row>
    <row r="27" spans="1:75" s="32" customFormat="1" ht="45.75" thickBot="1">
      <c r="A27" s="10" t="str">
        <f>CONCATENATE(E23," 2-3")</f>
        <v>L 2-3</v>
      </c>
      <c r="B27" s="11" t="str">
        <f>CONCATENATE(E23,D27)</f>
        <v>L4</v>
      </c>
      <c r="C27" s="33"/>
      <c r="D27" s="34">
        <v>4</v>
      </c>
      <c r="E27" s="35" t="str">
        <f>IF(ISERROR(VLOOKUP($B27,[1]vylosovanie!$C$10:$M$269,8,0))=TRUE," ",VLOOKUP($B27,[1]vylosovanie!$C$10:$M$269,8,0))</f>
        <v>KOLESÁROVÁ DARINA</v>
      </c>
      <c r="F27" s="35" t="str">
        <f>IF(ISERROR(VLOOKUP($B27,[1]vylosovanie!$C$10:$M$269,9,0))=TRUE," ",VLOOKUP($B27,[1]vylosovanie!$C$10:$M$269,9,0))</f>
        <v>KAC JEDNOTA KOŠICE</v>
      </c>
      <c r="G27" s="35">
        <f>IF(ISERROR(VLOOKUP($B27,[1]vylosovanie!$C$10:$M$269,10,0))=TRUE," ",VLOOKUP($B27,[1]vylosovanie!$C$10:$M$269,10,0))</f>
        <v>39</v>
      </c>
      <c r="H27" s="35">
        <f>IF(ISERROR(VLOOKUP($B27,[1]vylosovanie!$C$10:$M$269,11,0))=TRUE," ",VLOOKUP($B27,[1]vylosovanie!$C$10:$M$269,11,0))</f>
        <v>50</v>
      </c>
      <c r="I27" s="50">
        <f>T24</f>
        <v>0</v>
      </c>
      <c r="J27" s="50" t="s">
        <v>22</v>
      </c>
      <c r="K27" s="51">
        <f>R24</f>
        <v>3</v>
      </c>
      <c r="L27" s="50">
        <f>T25</f>
        <v>1</v>
      </c>
      <c r="M27" s="50" t="s">
        <v>22</v>
      </c>
      <c r="N27" s="51">
        <f>R25</f>
        <v>3</v>
      </c>
      <c r="O27" s="50">
        <f>T26</f>
        <v>0</v>
      </c>
      <c r="P27" s="50" t="s">
        <v>22</v>
      </c>
      <c r="Q27" s="51">
        <f>R26</f>
        <v>3</v>
      </c>
      <c r="R27" s="36"/>
      <c r="S27" s="36"/>
      <c r="T27" s="37"/>
      <c r="U27" s="50">
        <f>VLOOKUP(A32,'[1]zapisy skupiny'!$A$5:$AA$6403,27,0)</f>
        <v>3</v>
      </c>
      <c r="V27" s="50" t="s">
        <v>22</v>
      </c>
      <c r="W27" s="51">
        <f>VLOOKUP(A32,'[1]zapisy skupiny'!$A$5:$AA$6403,26,0)</f>
        <v>1</v>
      </c>
      <c r="X27" s="52">
        <f>SUM(BI27:BM27)</f>
        <v>4</v>
      </c>
      <c r="Y27" s="53" t="s">
        <v>22</v>
      </c>
      <c r="Z27" s="52">
        <f>SUM(BO27:BS27)</f>
        <v>10</v>
      </c>
      <c r="AA27" s="53">
        <f>IF((Z27=0)," ",X27/Z27)</f>
        <v>0.4</v>
      </c>
      <c r="AB27" s="54">
        <f>IF(AND(SUM(BC27:BG27)=0,OR(E27=0,E27=" ",SUM(BC24:BG28)=0))," ",SUM(BC27:BG27))</f>
        <v>5</v>
      </c>
      <c r="AC27" s="55">
        <f>IF(ISERROR(RANK(AB27,AB24:AB28,0))=TRUE," ",IF(OR(AND(I27="x",L27="x",O27="x"),AND(I27="x",L27="x",U27="x"),AND(I27="x",O27="x",U27="x"),AND(L27="x",O27="x",U27="x")),0,RANK(AB27,AB24:AB28,0)))</f>
        <v>4</v>
      </c>
      <c r="AD27" s="16" t="s">
        <v>35</v>
      </c>
      <c r="AE27" s="44" t="s">
        <v>36</v>
      </c>
      <c r="AF27" s="44"/>
      <c r="AG27" s="58"/>
      <c r="AH27" s="3" t="str">
        <f>CONCATENATE(5,4,AG23,C23,1)</f>
        <v>54121</v>
      </c>
      <c r="AI27" s="3" t="str">
        <f>E23</f>
        <v>L</v>
      </c>
      <c r="AJ27" s="45">
        <f>IF(AU26=0,0,AU26+1)</f>
        <v>25</v>
      </c>
      <c r="AK27" s="59"/>
      <c r="AL27" s="59" t="s">
        <v>37</v>
      </c>
      <c r="AM27" s="60"/>
      <c r="AN27" s="46" t="str">
        <f>VLOOKUP(CONCATENATE(AI27,MID(AL27,2,1)),[1]vylosovanie!$C$10:$J$209,8,0)</f>
        <v>DAROVCOVÁ NINA</v>
      </c>
      <c r="AO27" s="46" t="str">
        <f>VLOOKUP(CONCATENATE(AI27,RIGHT(AL27,1)),[1]vylosovanie!$C$10:$J$209,8,0)</f>
        <v>KOLESÁROVÁ DARINA</v>
      </c>
      <c r="AP27" s="45" t="str">
        <f>VLOOKUP(CONCATENATE(AI27,VLOOKUP(AL27,$BW$4:$BX$16,2,0)),[1]vylosovanie!$C$10:$J$209,8,0)</f>
        <v>SVETLÍKOVÁ SOFIA</v>
      </c>
      <c r="AQ27" s="61"/>
      <c r="AR27" s="58"/>
      <c r="AS27" s="3" t="str">
        <f>CONCATENATE(5,4,AR23,C23,2)</f>
        <v>54122</v>
      </c>
      <c r="AT27" s="3" t="str">
        <f>E23</f>
        <v>L</v>
      </c>
      <c r="AU27" s="46">
        <f>IF(AJ27=0,0,AJ27+1)</f>
        <v>26</v>
      </c>
      <c r="AV27" s="60"/>
      <c r="AW27" s="60" t="s">
        <v>38</v>
      </c>
      <c r="AX27" s="60"/>
      <c r="AY27" s="46" t="str">
        <f>VLOOKUP(CONCATENATE(AT27,MID(AW27,2,1)),[1]vylosovanie!$C$10:$J$209,8,0)</f>
        <v>ĎUTMENTOVÁ KARIN</v>
      </c>
      <c r="AZ27" s="46" t="str">
        <f>VLOOKUP(CONCATENATE(AT27,RIGHT(AW27,1)),[1]vylosovanie!$C$10:$J$209,8,0)</f>
        <v>SVETLÍKOVÁ SOFIA</v>
      </c>
      <c r="BA27" s="45" t="str">
        <f>VLOOKUP(CONCATENATE(AT27,VLOOKUP(AW27,$BW$4:$BX$16,2,0)),[1]vylosovanie!$C$10:$J$209,8,0)</f>
        <v>KOLESÁROVÁ DARINA</v>
      </c>
      <c r="BB27" s="48"/>
      <c r="BC27" s="28">
        <f>IF(OR(I27="x",I27="X",I27=""),0,IF(I27=3,2,1))</f>
        <v>1</v>
      </c>
      <c r="BD27" s="28">
        <f>IF(OR(L27="x",L27="X",L27=""),0,IF(L27=3,2,1))</f>
        <v>1</v>
      </c>
      <c r="BE27" s="28">
        <f>IF(OR(O27="x",O27="X",O27=""),0,IF(O27=3,2,1))</f>
        <v>1</v>
      </c>
      <c r="BF27" s="28"/>
      <c r="BG27" s="28">
        <f>IF(OR(U27="x",U27="X",U27=""),0,IF(U27=3,2,1))</f>
        <v>2</v>
      </c>
      <c r="BH27" s="49"/>
      <c r="BI27" s="28">
        <f>IF(OR(I27="x",I27="X"),0,I27)</f>
        <v>0</v>
      </c>
      <c r="BJ27" s="28">
        <f>IF(OR(L27="x",L27="X"),0,L27)</f>
        <v>1</v>
      </c>
      <c r="BK27" s="28">
        <f>IF(OR(O27="x",O27="X"),0,O27)</f>
        <v>0</v>
      </c>
      <c r="BL27" s="28"/>
      <c r="BM27" s="28">
        <f>IF(OR(U27="x",U27="X"),0,U27)</f>
        <v>3</v>
      </c>
      <c r="BN27" s="49"/>
      <c r="BO27" s="28">
        <f>IF(OR(K27="x",K27="X"),0,K27)</f>
        <v>3</v>
      </c>
      <c r="BP27" s="28">
        <f>IF(OR(N27="x",N27="X"),0,N27)</f>
        <v>3</v>
      </c>
      <c r="BQ27" s="28">
        <f>IF(OR(Q27="x",Q27="X"),0,Q27)</f>
        <v>3</v>
      </c>
      <c r="BR27" s="28"/>
      <c r="BS27" s="28">
        <f>IF(OR(W27="x",W27="X"),0,W27)</f>
        <v>1</v>
      </c>
      <c r="BT27" s="49"/>
    </row>
    <row r="28" spans="1:75" s="32" customFormat="1" ht="45.75" thickBot="1">
      <c r="A28" s="10" t="str">
        <f>CONCATENATE(E23," 4-2")</f>
        <v>L 4-2</v>
      </c>
      <c r="B28" s="11" t="str">
        <f>CONCATENATE(E23,D28)</f>
        <v>L5</v>
      </c>
      <c r="C28" s="18"/>
      <c r="D28" s="34">
        <v>5</v>
      </c>
      <c r="E28" s="35" t="str">
        <f>IF(ISERROR(VLOOKUP($B28,[1]vylosovanie!$C$10:$M$269,8,0))=TRUE," ",VLOOKUP($B28,[1]vylosovanie!$C$10:$M$269,8,0))</f>
        <v>SVETLÍKOVÁ SOFIA</v>
      </c>
      <c r="F28" s="35" t="str">
        <f>IF(ISERROR(VLOOKUP($B28,[1]vylosovanie!$C$10:$M$269,9,0))=TRUE," ",VLOOKUP($B28,[1]vylosovanie!$C$10:$M$269,9,0))</f>
        <v>MTJ PIEŠŤANY-MORAVANY</v>
      </c>
      <c r="G28" s="35">
        <f>IF(ISERROR(VLOOKUP($B28,[1]vylosovanie!$C$10:$M$269,10,0))=TRUE," ",VLOOKUP($B28,[1]vylosovanie!$C$10:$M$269,10,0))</f>
        <v>51</v>
      </c>
      <c r="H28" s="35">
        <f>IF(ISERROR(VLOOKUP($B28,[1]vylosovanie!$C$10:$M$269,11,0))=TRUE," ",VLOOKUP($B28,[1]vylosovanie!$C$10:$M$269,11,0))</f>
        <v>999</v>
      </c>
      <c r="I28" s="62">
        <f>W24</f>
        <v>0</v>
      </c>
      <c r="J28" s="62" t="s">
        <v>22</v>
      </c>
      <c r="K28" s="63">
        <f>U24</f>
        <v>3</v>
      </c>
      <c r="L28" s="62">
        <f>W25</f>
        <v>0</v>
      </c>
      <c r="M28" s="62" t="s">
        <v>22</v>
      </c>
      <c r="N28" s="63">
        <f>U25</f>
        <v>3</v>
      </c>
      <c r="O28" s="62">
        <f>W26</f>
        <v>0</v>
      </c>
      <c r="P28" s="62" t="s">
        <v>22</v>
      </c>
      <c r="Q28" s="63">
        <f>U26</f>
        <v>3</v>
      </c>
      <c r="R28" s="62">
        <f>W27</f>
        <v>1</v>
      </c>
      <c r="S28" s="62" t="s">
        <v>22</v>
      </c>
      <c r="T28" s="63">
        <f>U27</f>
        <v>3</v>
      </c>
      <c r="U28" s="36"/>
      <c r="V28" s="36"/>
      <c r="W28" s="37"/>
      <c r="X28" s="64">
        <f>SUM(BI28:BM28)</f>
        <v>1</v>
      </c>
      <c r="Y28" s="65" t="s">
        <v>22</v>
      </c>
      <c r="Z28" s="64">
        <f>SUM(BO28:BS28)</f>
        <v>12</v>
      </c>
      <c r="AA28" s="65">
        <f>IF((Z28=0)," ",X28/Z28)</f>
        <v>8.3333333333333329E-2</v>
      </c>
      <c r="AB28" s="66">
        <f>IF(AND(SUM(BC28:BG28)=0,OR(E28=0,E28=" ",SUM(BC24:BG28)=0))," ",SUM(BC28:BG28))</f>
        <v>4</v>
      </c>
      <c r="AC28" s="67">
        <f>IF(ISERROR(RANK(AB28,AB24:AB28,0))=TRUE," ",IF(OR(AND(I28="x",L28="x",O28="x"),AND(I28="x",L28="x",R28="x"),AND(I28="x",O28="x",R28="x"),AND(L28="x",O28="x",R28="x")),0,RANK(AB28,AB24:AB28,0)))</f>
        <v>5</v>
      </c>
      <c r="AD28" s="15" t="s">
        <v>39</v>
      </c>
      <c r="AE28" s="44" t="s">
        <v>40</v>
      </c>
      <c r="AF28" s="44"/>
      <c r="AG28" s="58"/>
      <c r="AH28" s="3" t="str">
        <f>CONCATENATE(5,5,AG23,C23,1)</f>
        <v>55121</v>
      </c>
      <c r="AI28" s="3" t="str">
        <f>E23</f>
        <v>L</v>
      </c>
      <c r="AJ28" s="45">
        <f>IF(AU27=0,0,AU27+1)</f>
        <v>27</v>
      </c>
      <c r="AK28" s="59"/>
      <c r="AL28" s="59" t="s">
        <v>41</v>
      </c>
      <c r="AM28" s="60"/>
      <c r="AN28" s="46" t="str">
        <f>VLOOKUP(CONCATENATE(AI28,MID(AL28,2,1)),[1]vylosovanie!$C$10:$J$209,8,0)</f>
        <v>DAROVCOVÁ NINA</v>
      </c>
      <c r="AO28" s="46" t="str">
        <f>VLOOKUP(CONCATENATE(AI28,RIGHT(AL28,1)),[1]vylosovanie!$C$10:$J$209,8,0)</f>
        <v>SVETLÍKOVÁ SOFIA</v>
      </c>
      <c r="AP28" s="45" t="str">
        <f>VLOOKUP(CONCATENATE(AI28,VLOOKUP(AL28,$BW$4:$BX$16,2,0)),[1]vylosovanie!$C$10:$J$209,8,0)</f>
        <v>KORF CAROLINA</v>
      </c>
      <c r="AQ28" s="61"/>
      <c r="AR28" s="58"/>
      <c r="AS28" s="3" t="str">
        <f>CONCATENATE(5,5,AR23,C23,2)</f>
        <v>55122</v>
      </c>
      <c r="AT28" s="3" t="str">
        <f>E23</f>
        <v>L</v>
      </c>
      <c r="AU28" s="46">
        <f>IF(AJ28=0,0,AJ28+1)</f>
        <v>28</v>
      </c>
      <c r="AV28" s="60"/>
      <c r="AW28" s="60" t="s">
        <v>42</v>
      </c>
      <c r="AX28" s="60"/>
      <c r="AY28" s="46" t="str">
        <f>VLOOKUP(CONCATENATE(AT28,MID(AW28,2,1)),[1]vylosovanie!$C$10:$J$209,8,0)</f>
        <v>ĎUTMENTOVÁ KARIN</v>
      </c>
      <c r="AZ28" s="46" t="str">
        <f>VLOOKUP(CONCATENATE(AT28,RIGHT(AW28,1)),[1]vylosovanie!$C$10:$J$209,8,0)</f>
        <v>KORF CAROLINA</v>
      </c>
      <c r="BA28" s="45" t="str">
        <f>VLOOKUP(CONCATENATE(AT28,VLOOKUP(AW28,$BW$4:$BX$16,2,0)),[1]vylosovanie!$C$10:$J$209,8,0)</f>
        <v>DAROVCOVÁ NINA</v>
      </c>
      <c r="BB28" s="48"/>
      <c r="BC28" s="28">
        <f>IF(OR(I28="x",I28="X",I28=""),0,IF(I28=3,2,1))</f>
        <v>1</v>
      </c>
      <c r="BD28" s="28">
        <f>IF(OR(L28="x",L28="X",L28=""),0,IF(L28=3,2,1))</f>
        <v>1</v>
      </c>
      <c r="BE28" s="28">
        <f>IF(OR(O28="x",O28="X",O28=""),0,IF(O28=3,2,1))</f>
        <v>1</v>
      </c>
      <c r="BF28" s="28">
        <f>IF(OR(R28="x",R28="X",R28=""),0,IF(R28=3,2,1))</f>
        <v>1</v>
      </c>
      <c r="BG28" s="28"/>
      <c r="BH28" s="49"/>
      <c r="BI28" s="28">
        <f>IF(OR(I28="x",I28="X"),0,I28)</f>
        <v>0</v>
      </c>
      <c r="BJ28" s="28">
        <f>IF(OR(L28="x",L28="X"),0,L28)</f>
        <v>0</v>
      </c>
      <c r="BK28" s="28">
        <f>IF(OR(O28="x",O28="X"),0,O28)</f>
        <v>0</v>
      </c>
      <c r="BL28" s="28">
        <f>IF(OR(R28="x",R28="X"),0,R28)</f>
        <v>1</v>
      </c>
      <c r="BM28" s="28"/>
      <c r="BN28" s="49"/>
      <c r="BO28" s="28">
        <f>IF(OR(K28="x",K28="X"),0,K28)</f>
        <v>3</v>
      </c>
      <c r="BP28" s="28">
        <f>IF(OR(N28="x",N28="X"),0,N28)</f>
        <v>3</v>
      </c>
      <c r="BQ28" s="28">
        <f>IF(OR(Q28="x",Q28="X"),0,Q28)</f>
        <v>3</v>
      </c>
      <c r="BR28" s="28">
        <f>IF(OR(T28="x",T28="X"),0,T28)</f>
        <v>3</v>
      </c>
      <c r="BS28" s="28"/>
      <c r="BT28" s="49"/>
    </row>
    <row r="29" spans="1:75" s="32" customFormat="1" ht="45">
      <c r="A29" s="10" t="str">
        <f>CONCATENATE(E23," 5-3")</f>
        <v>L 5-3</v>
      </c>
      <c r="B29" s="11"/>
      <c r="C29" s="18"/>
      <c r="D29" s="68"/>
      <c r="E29" s="69"/>
      <c r="F29" s="69"/>
      <c r="G29" s="69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1"/>
      <c r="V29" s="71"/>
      <c r="W29" s="71"/>
      <c r="X29" s="72"/>
      <c r="Y29" s="73"/>
      <c r="Z29" s="72"/>
      <c r="AA29" s="73"/>
      <c r="AB29" s="72"/>
      <c r="AC29" s="48"/>
      <c r="AD29" s="15"/>
      <c r="AE29" s="44"/>
      <c r="AF29" s="44"/>
      <c r="AG29" s="58"/>
      <c r="AH29" s="3"/>
      <c r="AI29" s="3"/>
      <c r="AJ29" s="74"/>
      <c r="AK29" s="75"/>
      <c r="AL29" s="75"/>
      <c r="AM29" s="61"/>
      <c r="AN29" s="47"/>
      <c r="AO29" s="47"/>
      <c r="AP29" s="74"/>
      <c r="AQ29" s="61"/>
      <c r="AR29" s="58"/>
      <c r="AS29" s="3"/>
      <c r="AT29" s="3"/>
      <c r="AU29" s="47"/>
      <c r="AV29" s="61"/>
      <c r="AW29" s="61"/>
      <c r="AX29" s="61"/>
      <c r="AY29" s="47"/>
      <c r="AZ29" s="47"/>
      <c r="BA29" s="74"/>
      <c r="BB29" s="48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W29" s="59"/>
    </row>
    <row r="30" spans="1:75" s="32" customFormat="1" ht="45">
      <c r="A30" s="10" t="str">
        <f>CONCATENATE(E23," 2-5")</f>
        <v>L 2-5</v>
      </c>
      <c r="B30" s="11"/>
      <c r="C30" s="18"/>
      <c r="D30" s="68"/>
      <c r="E30" s="69"/>
      <c r="F30" s="69"/>
      <c r="G30" s="69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1"/>
      <c r="V30" s="71"/>
      <c r="W30" s="71"/>
      <c r="X30" s="72"/>
      <c r="Y30" s="73"/>
      <c r="Z30" s="72"/>
      <c r="AA30" s="73"/>
      <c r="AB30" s="72"/>
      <c r="AC30" s="48"/>
      <c r="AD30" s="15"/>
      <c r="AE30" s="44"/>
      <c r="AF30" s="44"/>
      <c r="AG30" s="58"/>
      <c r="AH30" s="3"/>
      <c r="AI30" s="3"/>
      <c r="AJ30" s="74"/>
      <c r="AK30" s="75"/>
      <c r="AL30" s="75"/>
      <c r="AM30" s="61"/>
      <c r="AN30" s="47"/>
      <c r="AO30" s="47"/>
      <c r="AP30" s="74"/>
      <c r="AQ30" s="61"/>
      <c r="AR30" s="58"/>
      <c r="AS30" s="3"/>
      <c r="AT30" s="3"/>
      <c r="AU30" s="47"/>
      <c r="AV30" s="61"/>
      <c r="AW30" s="61"/>
      <c r="AX30" s="61"/>
      <c r="AY30" s="47"/>
      <c r="AZ30" s="47"/>
      <c r="BA30" s="74"/>
      <c r="BB30" s="48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W30" s="59"/>
    </row>
    <row r="31" spans="1:75" s="32" customFormat="1" ht="45">
      <c r="A31" s="10" t="str">
        <f>CONCATENATE(E23," 3-4")</f>
        <v>L 3-4</v>
      </c>
      <c r="B31" s="11"/>
      <c r="C31" s="18"/>
      <c r="D31" s="68"/>
      <c r="E31" s="69"/>
      <c r="F31" s="69"/>
      <c r="G31" s="69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1"/>
      <c r="V31" s="71"/>
      <c r="W31" s="71"/>
      <c r="X31" s="72"/>
      <c r="Y31" s="73"/>
      <c r="Z31" s="72"/>
      <c r="AA31" s="73"/>
      <c r="AB31" s="72"/>
      <c r="AC31" s="48"/>
      <c r="AD31" s="15"/>
      <c r="AE31" s="44"/>
      <c r="AF31" s="44"/>
      <c r="AG31" s="58"/>
      <c r="AH31" s="3"/>
      <c r="AI31" s="3"/>
      <c r="AJ31" s="74"/>
      <c r="AK31" s="75"/>
      <c r="AL31" s="75"/>
      <c r="AM31" s="61"/>
      <c r="AN31" s="47"/>
      <c r="AO31" s="47"/>
      <c r="AP31" s="74"/>
      <c r="AQ31" s="61"/>
      <c r="AR31" s="58"/>
      <c r="AS31" s="3"/>
      <c r="AT31" s="3"/>
      <c r="AU31" s="47"/>
      <c r="AV31" s="61"/>
      <c r="AW31" s="61"/>
      <c r="AX31" s="61"/>
      <c r="AY31" s="47"/>
      <c r="AZ31" s="47"/>
      <c r="BA31" s="74"/>
      <c r="BB31" s="48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W31" s="59"/>
    </row>
    <row r="32" spans="1:75" ht="35.25" thickBot="1">
      <c r="A32" s="10" t="str">
        <f>CONCATENATE(E23," 5-4")</f>
        <v>L 5-4</v>
      </c>
    </row>
    <row r="33" spans="1:75" s="32" customFormat="1" ht="90.75" thickBot="1">
      <c r="A33" s="10" t="str">
        <f>CONCATENATE(E33," 1-5")</f>
        <v>X 1-5</v>
      </c>
      <c r="B33" s="11"/>
      <c r="C33" s="18" t="str">
        <f>IF(C23="X","X",IF(C23-$B$1&gt;=[1]vylosovanie!$O$3,"X",C23+1))</f>
        <v>X</v>
      </c>
      <c r="D33" s="3" t="s">
        <v>5</v>
      </c>
      <c r="E33" s="19" t="str">
        <f>IF(C33="X","X",VLOOKUP(C33,[1]vylosovanie!$T$10:$U$99,2,0))</f>
        <v>X</v>
      </c>
      <c r="F33" s="20" t="s">
        <v>6</v>
      </c>
      <c r="G33" s="20" t="s">
        <v>7</v>
      </c>
      <c r="H33" s="20" t="s">
        <v>8</v>
      </c>
      <c r="I33" s="21">
        <v>1</v>
      </c>
      <c r="J33" s="22"/>
      <c r="K33" s="23"/>
      <c r="L33" s="21">
        <v>2</v>
      </c>
      <c r="M33" s="22"/>
      <c r="N33" s="23"/>
      <c r="O33" s="21">
        <v>3</v>
      </c>
      <c r="P33" s="22"/>
      <c r="Q33" s="23"/>
      <c r="R33" s="21">
        <v>4</v>
      </c>
      <c r="S33" s="22"/>
      <c r="T33" s="23"/>
      <c r="U33" s="21">
        <v>5</v>
      </c>
      <c r="V33" s="22"/>
      <c r="W33" s="23"/>
      <c r="X33" s="24" t="s">
        <v>9</v>
      </c>
      <c r="Y33" s="22"/>
      <c r="Z33" s="25"/>
      <c r="AA33" s="26" t="s">
        <v>10</v>
      </c>
      <c r="AB33" s="26" t="s">
        <v>11</v>
      </c>
      <c r="AC33" s="26" t="s">
        <v>12</v>
      </c>
      <c r="AD33" s="15" t="s">
        <v>13</v>
      </c>
      <c r="AE33" s="15"/>
      <c r="AF33" s="15"/>
      <c r="AG33" s="3" t="str">
        <f>IF(C33&lt;10,0,"")</f>
        <v/>
      </c>
      <c r="AH33" s="3" t="s">
        <v>4</v>
      </c>
      <c r="AI33" s="3"/>
      <c r="AJ33" s="27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18</v>
      </c>
      <c r="AP33" s="29" t="s">
        <v>19</v>
      </c>
      <c r="AQ33" s="30"/>
      <c r="AR33" s="3" t="str">
        <f>IF(C33&lt;10,0,"")</f>
        <v/>
      </c>
      <c r="AS33" s="3" t="s">
        <v>4</v>
      </c>
      <c r="AT33" s="3"/>
      <c r="AU33" s="31" t="s">
        <v>14</v>
      </c>
      <c r="AV33" s="29" t="s">
        <v>15</v>
      </c>
      <c r="AW33" s="29" t="s">
        <v>16</v>
      </c>
      <c r="AX33" s="29" t="s">
        <v>17</v>
      </c>
      <c r="AY33" s="29" t="s">
        <v>18</v>
      </c>
      <c r="AZ33" s="29" t="s">
        <v>18</v>
      </c>
      <c r="BA33" s="29" t="s">
        <v>19</v>
      </c>
      <c r="BC33" s="7">
        <v>1</v>
      </c>
      <c r="BD33" s="7">
        <v>2</v>
      </c>
      <c r="BE33" s="7">
        <v>3</v>
      </c>
      <c r="BF33" s="7">
        <v>4</v>
      </c>
      <c r="BG33" s="7">
        <v>5</v>
      </c>
      <c r="BH33" s="7"/>
      <c r="BI33" s="7" t="s">
        <v>20</v>
      </c>
      <c r="BJ33" s="7"/>
      <c r="BK33" s="7"/>
      <c r="BL33" s="7"/>
      <c r="BM33" s="7"/>
      <c r="BN33" s="7"/>
      <c r="BO33" s="7" t="s">
        <v>21</v>
      </c>
      <c r="BP33" s="7"/>
      <c r="BQ33" s="7"/>
      <c r="BR33" s="7"/>
      <c r="BS33" s="7"/>
      <c r="BT33" s="7"/>
    </row>
    <row r="34" spans="1:75" s="32" customFormat="1" ht="45.75" thickBot="1">
      <c r="A34" s="10" t="str">
        <f>CONCATENATE(E33," 1-4")</f>
        <v>X 1-4</v>
      </c>
      <c r="B34" s="11" t="str">
        <f>CONCATENATE(E33,D34)</f>
        <v>X1</v>
      </c>
      <c r="C34" s="33" t="str">
        <f>$E$1</f>
        <v>MŽ</v>
      </c>
      <c r="D34" s="34">
        <v>1</v>
      </c>
      <c r="E34" s="35" t="str">
        <f>IF(ISERROR(VLOOKUP($B34,[1]vylosovanie!$C$10:$M$269,8,0))=TRUE," ",VLOOKUP($B34,[1]vylosovanie!$C$10:$M$269,8,0))</f>
        <v xml:space="preserve"> </v>
      </c>
      <c r="F34" s="35" t="str">
        <f>IF(ISERROR(VLOOKUP($B34,[1]vylosovanie!$C$10:$M$269,9,0))=TRUE," ",VLOOKUP($B34,[1]vylosovanie!$C$10:$M$269,9,0))</f>
        <v xml:space="preserve"> </v>
      </c>
      <c r="G34" s="35" t="str">
        <f>IF(ISERROR(VLOOKUP($B34,[1]vylosovanie!$C$10:$M$269,10,0))=TRUE," ",VLOOKUP($B34,[1]vylosovanie!$C$10:$M$269,10,0))</f>
        <v xml:space="preserve"> </v>
      </c>
      <c r="H34" s="35" t="str">
        <f>IF(ISERROR(VLOOKUP($B34,[1]vylosovanie!$C$10:$M$269,11,0))=TRUE," ",VLOOKUP($B34,[1]vylosovanie!$C$10:$M$269,11,0))</f>
        <v xml:space="preserve"> </v>
      </c>
      <c r="I34" s="36"/>
      <c r="J34" s="36"/>
      <c r="K34" s="37"/>
      <c r="L34" s="38" t="e">
        <f>VLOOKUP(A36,'[1]zapisy skupiny'!$A$5:$AA$6403,26,0)</f>
        <v>#N/A</v>
      </c>
      <c r="M34" s="38" t="s">
        <v>22</v>
      </c>
      <c r="N34" s="39" t="e">
        <f>VLOOKUP(A36,'[1]zapisy skupiny'!$A$5:$AA$6403,27,0)</f>
        <v>#N/A</v>
      </c>
      <c r="O34" s="38" t="e">
        <f>VLOOKUP(A35,'[1]zapisy skupiny'!$A$5:$AA$6403,26,0)</f>
        <v>#N/A</v>
      </c>
      <c r="P34" s="38" t="s">
        <v>22</v>
      </c>
      <c r="Q34" s="39" t="e">
        <f>VLOOKUP(A35,'[1]zapisy skupiny'!$A$5:$AA$6403,27,0)</f>
        <v>#N/A</v>
      </c>
      <c r="R34" s="38" t="e">
        <f>VLOOKUP(A34,'[1]zapisy skupiny'!$A$5:$AA$6403,26,0)</f>
        <v>#N/A</v>
      </c>
      <c r="S34" s="38" t="s">
        <v>22</v>
      </c>
      <c r="T34" s="39" t="e">
        <f>VLOOKUP(A34,'[1]zapisy skupiny'!$A$5:$AA$6403,27,0)</f>
        <v>#N/A</v>
      </c>
      <c r="U34" s="38" t="e">
        <f>VLOOKUP(A33,'[1]zapisy skupiny'!$A$5:$AA$6403,26,0)</f>
        <v>#N/A</v>
      </c>
      <c r="V34" s="38" t="s">
        <v>22</v>
      </c>
      <c r="W34" s="39" t="e">
        <f>VLOOKUP(A33,'[1]zapisy skupiny'!$A$5:$AA$6403,27,0)</f>
        <v>#N/A</v>
      </c>
      <c r="X34" s="40" t="e">
        <f>SUM(BI34:BM34)</f>
        <v>#N/A</v>
      </c>
      <c r="Y34" s="41" t="s">
        <v>22</v>
      </c>
      <c r="Z34" s="40" t="e">
        <f>SUM(BO34:BS34)</f>
        <v>#N/A</v>
      </c>
      <c r="AA34" s="41" t="e">
        <f>IF((Z34=0)," ",X34/Z34)</f>
        <v>#N/A</v>
      </c>
      <c r="AB34" s="42" t="e">
        <f>IF(AND(SUM(BC34:BG34)=0,OR(E34=0,E34=" ",SUM(BC34:BG38)=0))," ",SUM(BC34:BG34))</f>
        <v>#N/A</v>
      </c>
      <c r="AC34" s="43" t="str">
        <f>IF(ISERROR(RANK(AB34,AB34:AB38,0))=TRUE," ",IF(OR(AND(L34="x",O34="x",R34="x"),AND(L34="x",O34="x",U34="x"),AND(L34="x",R34="x",U34="x"),AND(O34="x",R34="x",U34="x")),0,RANK(AB34,AB34:AB38,0)))</f>
        <v xml:space="preserve"> </v>
      </c>
      <c r="AD34" s="16" t="s">
        <v>23</v>
      </c>
      <c r="AE34" s="44" t="s">
        <v>24</v>
      </c>
      <c r="AF34" s="44"/>
      <c r="AG34" s="3"/>
      <c r="AH34" s="3" t="str">
        <f>CONCATENATE(5,1,AG33,C33,1)</f>
        <v>51X1</v>
      </c>
      <c r="AI34" s="3" t="str">
        <f>E33</f>
        <v>X</v>
      </c>
      <c r="AJ34" s="45">
        <f>IF(C33="X",0,AJ28+1)</f>
        <v>0</v>
      </c>
      <c r="AK34" s="45"/>
      <c r="AL34" s="45" t="s">
        <v>25</v>
      </c>
      <c r="AM34" s="46"/>
      <c r="AN34" s="46" t="e">
        <f>VLOOKUP(CONCATENATE(AI34,MID(AL34,2,1)),[1]vylosovanie!$C$10:$J$209,8,0)</f>
        <v>#N/A</v>
      </c>
      <c r="AO34" s="46" t="e">
        <f>VLOOKUP(CONCATENATE(AI34,RIGHT(AL34,1)),[1]vylosovanie!$C$10:$J$209,8,0)</f>
        <v>#N/A</v>
      </c>
      <c r="AP34" s="45" t="e">
        <f>VLOOKUP(CONCATENATE(AI34,VLOOKUP(AL34,$BW$4:$BX$16,2,0)),[1]vylosovanie!$C$10:$J$209,8,0)</f>
        <v>#N/A</v>
      </c>
      <c r="AQ34" s="47"/>
      <c r="AR34" s="3"/>
      <c r="AS34" s="3" t="str">
        <f>CONCATENATE(5,1,AR33,C33,2)</f>
        <v>51X2</v>
      </c>
      <c r="AT34" s="3" t="str">
        <f>E33</f>
        <v>X</v>
      </c>
      <c r="AU34" s="46">
        <f>IF(AJ34=0,0,AJ34+1)</f>
        <v>0</v>
      </c>
      <c r="AV34" s="46"/>
      <c r="AW34" s="46" t="s">
        <v>26</v>
      </c>
      <c r="AX34" s="46"/>
      <c r="AY34" s="46" t="e">
        <f>VLOOKUP(CONCATENATE(AT34,MID(AW34,2,1)),[1]vylosovanie!$C$10:$J$209,8,0)</f>
        <v>#N/A</v>
      </c>
      <c r="AZ34" s="46" t="e">
        <f>VLOOKUP(CONCATENATE(AT34,RIGHT(AW34,1)),[1]vylosovanie!$C$10:$J$209,8,0)</f>
        <v>#N/A</v>
      </c>
      <c r="BA34" s="45" t="e">
        <f>VLOOKUP(CONCATENATE(AT34,VLOOKUP(AW34,$BW$4:$BX$16,2,0)),[1]vylosovanie!$C$10:$J$209,8,0)</f>
        <v>#N/A</v>
      </c>
      <c r="BB34" s="48"/>
      <c r="BC34" s="28"/>
      <c r="BD34" s="28" t="e">
        <f>IF(OR(L34="x",L34="X",L34=""),0,IF(L34=3,2,1))</f>
        <v>#N/A</v>
      </c>
      <c r="BE34" s="28" t="e">
        <f>IF(OR(O34="x",O34="X",O34=""),0,IF(O34=3,2,1))</f>
        <v>#N/A</v>
      </c>
      <c r="BF34" s="28" t="e">
        <f>IF(OR(R34="x",R34="X",R34=""),0,IF(R34=3,2,1))</f>
        <v>#N/A</v>
      </c>
      <c r="BG34" s="28" t="e">
        <f>IF(OR(U34="x",U34="X",U34=""),0,IF(U34=3,2,1))</f>
        <v>#N/A</v>
      </c>
      <c r="BH34" s="49"/>
      <c r="BI34" s="28"/>
      <c r="BJ34" s="28" t="e">
        <f>IF(OR(L34="x",L34="X"),0,L34)</f>
        <v>#N/A</v>
      </c>
      <c r="BK34" s="28" t="e">
        <f>IF(OR(O34="x",O34="X"),0,O34)</f>
        <v>#N/A</v>
      </c>
      <c r="BL34" s="28" t="e">
        <f>IF(OR(R34="x",R34="X"),0,R34)</f>
        <v>#N/A</v>
      </c>
      <c r="BM34" s="28" t="e">
        <f>IF(OR(U34="x",U34="X"),0,U34)</f>
        <v>#N/A</v>
      </c>
      <c r="BN34" s="49"/>
      <c r="BO34" s="28"/>
      <c r="BP34" s="28" t="e">
        <f>IF(OR(N34="x",N34="X"),0,N34)</f>
        <v>#N/A</v>
      </c>
      <c r="BQ34" s="28" t="e">
        <f>IF(OR(Q34="x",Q34="X"),0,Q34)</f>
        <v>#N/A</v>
      </c>
      <c r="BR34" s="28" t="e">
        <f>IF(OR(T34="x",T34="X"),0,T34)</f>
        <v>#N/A</v>
      </c>
      <c r="BS34" s="28" t="e">
        <f>IF(OR(W34="x",W34="X"),0,W34)</f>
        <v>#N/A</v>
      </c>
      <c r="BT34" s="49"/>
    </row>
    <row r="35" spans="1:75" s="32" customFormat="1" ht="45.75" thickBot="1">
      <c r="A35" s="10" t="str">
        <f>CONCATENATE(E33," 1-3")</f>
        <v>X 1-3</v>
      </c>
      <c r="B35" s="11" t="str">
        <f>CONCATENATE(E33,D35)</f>
        <v>X2</v>
      </c>
      <c r="C35" s="33"/>
      <c r="D35" s="34">
        <v>2</v>
      </c>
      <c r="E35" s="35" t="str">
        <f>IF(ISERROR(VLOOKUP($B35,[1]vylosovanie!$C$10:$M$269,8,0))=TRUE," ",VLOOKUP($B35,[1]vylosovanie!$C$10:$M$269,8,0))</f>
        <v xml:space="preserve"> </v>
      </c>
      <c r="F35" s="35" t="str">
        <f>IF(ISERROR(VLOOKUP($B35,[1]vylosovanie!$C$10:$M$269,9,0))=TRUE," ",VLOOKUP($B35,[1]vylosovanie!$C$10:$M$269,9,0))</f>
        <v xml:space="preserve"> </v>
      </c>
      <c r="G35" s="35" t="str">
        <f>IF(ISERROR(VLOOKUP($B35,[1]vylosovanie!$C$10:$M$269,10,0))=TRUE," ",VLOOKUP($B35,[1]vylosovanie!$C$10:$M$269,10,0))</f>
        <v xml:space="preserve"> </v>
      </c>
      <c r="H35" s="35" t="str">
        <f>IF(ISERROR(VLOOKUP($B35,[1]vylosovanie!$C$10:$M$269,11,0))=TRUE," ",VLOOKUP($B35,[1]vylosovanie!$C$10:$M$269,11,0))</f>
        <v xml:space="preserve"> </v>
      </c>
      <c r="I35" s="50" t="e">
        <f>N34</f>
        <v>#N/A</v>
      </c>
      <c r="J35" s="50" t="s">
        <v>22</v>
      </c>
      <c r="K35" s="51" t="e">
        <f>L34</f>
        <v>#N/A</v>
      </c>
      <c r="L35" s="36"/>
      <c r="M35" s="36"/>
      <c r="N35" s="37"/>
      <c r="O35" s="50" t="e">
        <f>VLOOKUP(A37,'[1]zapisy skupiny'!$A$5:$AA$6403,26,0)</f>
        <v>#N/A</v>
      </c>
      <c r="P35" s="50" t="s">
        <v>22</v>
      </c>
      <c r="Q35" s="51" t="e">
        <f>VLOOKUP(A37,'[1]zapisy skupiny'!$A$5:$AA$6403,27,0)</f>
        <v>#N/A</v>
      </c>
      <c r="R35" s="50" t="e">
        <f>VLOOKUP(A38,'[1]zapisy skupiny'!$A$5:$AA$6403,27,0)</f>
        <v>#N/A</v>
      </c>
      <c r="S35" s="50" t="s">
        <v>22</v>
      </c>
      <c r="T35" s="51" t="e">
        <f>VLOOKUP(A38,'[1]zapisy skupiny'!$A$5:$AA$6403,26,0)</f>
        <v>#N/A</v>
      </c>
      <c r="U35" s="50" t="e">
        <f>VLOOKUP(A40,'[1]zapisy skupiny'!$A$5:$AA$6403,26,0)</f>
        <v>#N/A</v>
      </c>
      <c r="V35" s="50" t="s">
        <v>22</v>
      </c>
      <c r="W35" s="51" t="e">
        <f>VLOOKUP(A40,'[1]zapisy skupiny'!$A$5:$AA$6403,27,0)</f>
        <v>#N/A</v>
      </c>
      <c r="X35" s="52" t="e">
        <f>SUM(BI35:BM35)</f>
        <v>#N/A</v>
      </c>
      <c r="Y35" s="53" t="s">
        <v>22</v>
      </c>
      <c r="Z35" s="52" t="e">
        <f>SUM(BO35:BS35)</f>
        <v>#N/A</v>
      </c>
      <c r="AA35" s="53" t="e">
        <f>IF((Z35=0)," ",X35/Z35)</f>
        <v>#N/A</v>
      </c>
      <c r="AB35" s="54" t="e">
        <f>IF(AND(SUM(BC35:BG35)=0,OR(E35=0,E35=" ",SUM(BC34:BG38)=0))," ",SUM(BC35:BG35))</f>
        <v>#N/A</v>
      </c>
      <c r="AC35" s="55" t="str">
        <f>IF(ISERROR(RANK(AB35,AB34:AB38,0))=TRUE," ",IF(OR(AND(I35="x",O35="x",R35="x"),AND(I35="x",O35="x",U35="x"),AND(I35="x",R35="x",U35="x"),AND(O35="x",R35="x",U35="x")),0,RANK(AB35,AB34:AB38,0)))</f>
        <v xml:space="preserve"> </v>
      </c>
      <c r="AD35" s="16" t="s">
        <v>27</v>
      </c>
      <c r="AE35" s="44" t="s">
        <v>28</v>
      </c>
      <c r="AF35" s="44"/>
      <c r="AG35" s="3"/>
      <c r="AH35" s="3" t="str">
        <f>CONCATENATE(5,2,AG33,C33,1)</f>
        <v>52X1</v>
      </c>
      <c r="AI35" s="3" t="str">
        <f>E33</f>
        <v>X</v>
      </c>
      <c r="AJ35" s="45">
        <f>IF(AU34=0,0,AU34+1)</f>
        <v>0</v>
      </c>
      <c r="AK35" s="45"/>
      <c r="AL35" s="45" t="s">
        <v>29</v>
      </c>
      <c r="AM35" s="46"/>
      <c r="AN35" s="46" t="e">
        <f>VLOOKUP(CONCATENATE(AI35,MID(AL35,2,1)),[1]vylosovanie!$C$10:$J$209,8,0)</f>
        <v>#N/A</v>
      </c>
      <c r="AO35" s="46" t="e">
        <f>VLOOKUP(CONCATENATE(AI35,RIGHT(AL35,1)),[1]vylosovanie!$C$10:$J$209,8,0)</f>
        <v>#N/A</v>
      </c>
      <c r="AP35" s="45" t="e">
        <f>VLOOKUP(CONCATENATE(AI35,VLOOKUP(AL35,$BW$4:$BX$16,2,0)),[1]vylosovanie!$C$10:$J$209,8,0)</f>
        <v>#N/A</v>
      </c>
      <c r="AQ35" s="47"/>
      <c r="AR35" s="3"/>
      <c r="AS35" s="3" t="str">
        <f>CONCATENATE(5,2,AR33,C33,2)</f>
        <v>52X2</v>
      </c>
      <c r="AT35" s="3" t="str">
        <f>E33</f>
        <v>X</v>
      </c>
      <c r="AU35" s="46">
        <f>IF(AJ35=0,0,AJ35+1)</f>
        <v>0</v>
      </c>
      <c r="AV35" s="46"/>
      <c r="AW35" s="46" t="s">
        <v>30</v>
      </c>
      <c r="AX35" s="46"/>
      <c r="AY35" s="46" t="e">
        <f>VLOOKUP(CONCATENATE(AT35,MID(AW35,2,1)),[1]vylosovanie!$C$10:$J$209,8,0)</f>
        <v>#N/A</v>
      </c>
      <c r="AZ35" s="46" t="e">
        <f>VLOOKUP(CONCATENATE(AT35,RIGHT(AW35,1)),[1]vylosovanie!$C$10:$J$209,8,0)</f>
        <v>#N/A</v>
      </c>
      <c r="BA35" s="45" t="e">
        <f>VLOOKUP(CONCATENATE(AT35,VLOOKUP(AW35,$BW$4:$BX$16,2,0)),[1]vylosovanie!$C$10:$J$209,8,0)</f>
        <v>#N/A</v>
      </c>
      <c r="BB35" s="48"/>
      <c r="BC35" s="28" t="e">
        <f>IF(OR(I35="x",I35="X",I35=""),0,IF(I35=3,2,1))</f>
        <v>#N/A</v>
      </c>
      <c r="BD35" s="28"/>
      <c r="BE35" s="28" t="e">
        <f>IF(OR(O35="x",O35="X",O35=""),0,IF(O35=3,2,1))</f>
        <v>#N/A</v>
      </c>
      <c r="BF35" s="28" t="e">
        <f>IF(OR(R35="x",R35="X",R35=""),0,IF(R35=3,2,1))</f>
        <v>#N/A</v>
      </c>
      <c r="BG35" s="28" t="e">
        <f>IF(OR(U35="x",U35="X",U35=""),0,IF(U35=3,2,1))</f>
        <v>#N/A</v>
      </c>
      <c r="BH35" s="49"/>
      <c r="BI35" s="28" t="e">
        <f>IF(OR(I35="x",I35="X"),0,I35)</f>
        <v>#N/A</v>
      </c>
      <c r="BJ35" s="28"/>
      <c r="BK35" s="28" t="e">
        <f>IF(OR(O35="x",O35="X"),0,O35)</f>
        <v>#N/A</v>
      </c>
      <c r="BL35" s="28" t="e">
        <f>IF(OR(R35="x",R35="X"),0,R35)</f>
        <v>#N/A</v>
      </c>
      <c r="BM35" s="28" t="e">
        <f>IF(OR(U35="x",U35="X"),0,U35)</f>
        <v>#N/A</v>
      </c>
      <c r="BN35" s="49"/>
      <c r="BO35" s="28" t="e">
        <f>IF(OR(K35="x",K35="X"),0,K35)</f>
        <v>#N/A</v>
      </c>
      <c r="BP35" s="28"/>
      <c r="BQ35" s="28" t="e">
        <f>IF(OR(Q35="x",Q35="X"),0,Q35)</f>
        <v>#N/A</v>
      </c>
      <c r="BR35" s="28" t="e">
        <f>IF(OR(T35="x",T35="X"),0,T35)</f>
        <v>#N/A</v>
      </c>
      <c r="BS35" s="28" t="e">
        <f>IF(OR(W35="x",W35="X"),0,W35)</f>
        <v>#N/A</v>
      </c>
      <c r="BT35" s="49"/>
    </row>
    <row r="36" spans="1:75" s="32" customFormat="1" ht="45.75" thickBot="1">
      <c r="A36" s="10" t="str">
        <f>CONCATENATE(E33," 1-2")</f>
        <v>X 1-2</v>
      </c>
      <c r="B36" s="11" t="str">
        <f>CONCATENATE(E33,D36)</f>
        <v>X3</v>
      </c>
      <c r="C36" s="33"/>
      <c r="D36" s="34">
        <v>3</v>
      </c>
      <c r="E36" s="35" t="str">
        <f>IF(ISERROR(VLOOKUP($B36,[1]vylosovanie!$C$10:$M$269,8,0))=TRUE," ",VLOOKUP($B36,[1]vylosovanie!$C$10:$M$269,8,0))</f>
        <v xml:space="preserve"> </v>
      </c>
      <c r="F36" s="35" t="str">
        <f>IF(ISERROR(VLOOKUP($B36,[1]vylosovanie!$C$10:$M$269,9,0))=TRUE," ",VLOOKUP($B36,[1]vylosovanie!$C$10:$M$269,9,0))</f>
        <v xml:space="preserve"> </v>
      </c>
      <c r="G36" s="35" t="str">
        <f>IF(ISERROR(VLOOKUP($B36,[1]vylosovanie!$C$10:$M$269,10,0))=TRUE," ",VLOOKUP($B36,[1]vylosovanie!$C$10:$M$269,10,0))</f>
        <v xml:space="preserve"> </v>
      </c>
      <c r="H36" s="35" t="str">
        <f>IF(ISERROR(VLOOKUP($B36,[1]vylosovanie!$C$10:$M$269,11,0))=TRUE," ",VLOOKUP($B36,[1]vylosovanie!$C$10:$M$269,11,0))</f>
        <v xml:space="preserve"> </v>
      </c>
      <c r="I36" s="50" t="e">
        <f>Q34</f>
        <v>#N/A</v>
      </c>
      <c r="J36" s="50" t="s">
        <v>22</v>
      </c>
      <c r="K36" s="51" t="e">
        <f>O34</f>
        <v>#N/A</v>
      </c>
      <c r="L36" s="50" t="e">
        <f>Q35</f>
        <v>#N/A</v>
      </c>
      <c r="M36" s="50" t="s">
        <v>22</v>
      </c>
      <c r="N36" s="51" t="e">
        <f>O35</f>
        <v>#N/A</v>
      </c>
      <c r="O36" s="36"/>
      <c r="P36" s="36"/>
      <c r="Q36" s="37"/>
      <c r="R36" s="50" t="e">
        <f>VLOOKUP(A41,'[1]zapisy skupiny'!$A$5:$AA$6403,26,0)</f>
        <v>#N/A</v>
      </c>
      <c r="S36" s="50" t="s">
        <v>22</v>
      </c>
      <c r="T36" s="51" t="e">
        <f>VLOOKUP(A41,'[1]zapisy skupiny'!$A$5:$AA$6403,27,0)</f>
        <v>#N/A</v>
      </c>
      <c r="U36" s="50" t="e">
        <f>VLOOKUP(A39,'[1]zapisy skupiny'!$A$5:$AA$6403,27,0)</f>
        <v>#N/A</v>
      </c>
      <c r="V36" s="50" t="s">
        <v>22</v>
      </c>
      <c r="W36" s="51" t="e">
        <f>VLOOKUP(A39,'[1]zapisy skupiny'!$A$5:$AA$6403,26,0)</f>
        <v>#N/A</v>
      </c>
      <c r="X36" s="52" t="e">
        <f>SUM(BI36:BM36)</f>
        <v>#N/A</v>
      </c>
      <c r="Y36" s="53" t="s">
        <v>22</v>
      </c>
      <c r="Z36" s="52" t="e">
        <f>SUM(BO36:BS36)</f>
        <v>#N/A</v>
      </c>
      <c r="AA36" s="53" t="e">
        <f>IF((Z36=0)," ",X36/Z36)</f>
        <v>#N/A</v>
      </c>
      <c r="AB36" s="54" t="e">
        <f>IF(AND(SUM(BC36:BG36)=0,OR(E36=0,E36=" ",SUM(BC34:BG38)=0))," ",SUM(BC36:BG36))</f>
        <v>#N/A</v>
      </c>
      <c r="AC36" s="55" t="str">
        <f>IF(ISERROR(RANK(AB36,AB34:AB38,0))=TRUE," ",IF(OR(AND(I36="x",L36="x",R36="x"),AND(I36="x",L36="x",U36="x"),AND(I36="x",R36="x",U36="x"),AND(L36="x",R36="x",U36="x")),0,RANK(AB36,AB34:AB38,0)))</f>
        <v xml:space="preserve"> </v>
      </c>
      <c r="AD36" s="16" t="s">
        <v>31</v>
      </c>
      <c r="AE36" s="44" t="s">
        <v>32</v>
      </c>
      <c r="AF36" s="44"/>
      <c r="AG36" s="3"/>
      <c r="AH36" s="3" t="str">
        <f>CONCATENATE(5,3,AG33,C33,1)</f>
        <v>53X1</v>
      </c>
      <c r="AI36" s="3" t="str">
        <f>E33</f>
        <v>X</v>
      </c>
      <c r="AJ36" s="45">
        <f>IF(AU35=0,0,AU35+1)</f>
        <v>0</v>
      </c>
      <c r="AK36" s="45"/>
      <c r="AL36" s="56" t="s">
        <v>33</v>
      </c>
      <c r="AM36" s="57"/>
      <c r="AN36" s="46" t="e">
        <f>VLOOKUP(CONCATENATE(AI36,MID(AL36,2,1)),[1]vylosovanie!$C$10:$J$209,8,0)</f>
        <v>#N/A</v>
      </c>
      <c r="AO36" s="46" t="e">
        <f>VLOOKUP(CONCATENATE(AI36,RIGHT(AL36,1)),[1]vylosovanie!$C$10:$J$209,8,0)</f>
        <v>#N/A</v>
      </c>
      <c r="AP36" s="45" t="e">
        <f>VLOOKUP(CONCATENATE(AI36,VLOOKUP(AL36,$BW$4:$BX$16,2,0)),[1]vylosovanie!$C$10:$J$209,8,0)</f>
        <v>#N/A</v>
      </c>
      <c r="AQ36" s="47"/>
      <c r="AR36" s="3"/>
      <c r="AS36" s="3" t="str">
        <f>CONCATENATE(5,3,AR33,C33,2)</f>
        <v>53X2</v>
      </c>
      <c r="AT36" s="3" t="str">
        <f>E33</f>
        <v>X</v>
      </c>
      <c r="AU36" s="46">
        <f>IF(AJ36=0,0,AJ36+1)</f>
        <v>0</v>
      </c>
      <c r="AV36" s="46"/>
      <c r="AW36" s="46" t="s">
        <v>34</v>
      </c>
      <c r="AX36" s="46"/>
      <c r="AY36" s="46" t="e">
        <f>VLOOKUP(CONCATENATE(AT36,MID(AW36,2,1)),[1]vylosovanie!$C$10:$J$209,8,0)</f>
        <v>#N/A</v>
      </c>
      <c r="AZ36" s="46" t="e">
        <f>VLOOKUP(CONCATENATE(AT36,RIGHT(AW36,1)),[1]vylosovanie!$C$10:$J$209,8,0)</f>
        <v>#N/A</v>
      </c>
      <c r="BA36" s="45" t="e">
        <f>VLOOKUP(CONCATENATE(AT36,VLOOKUP(AW36,$BW$4:$BX$16,2,0)),[1]vylosovanie!$C$10:$J$209,8,0)</f>
        <v>#N/A</v>
      </c>
      <c r="BB36" s="48"/>
      <c r="BC36" s="28" t="e">
        <f>IF(OR(I36="x",I36="X",I36=""),0,IF(I36=3,2,1))</f>
        <v>#N/A</v>
      </c>
      <c r="BD36" s="28" t="e">
        <f>IF(OR(L36="x",L36="X",L36=""),0,IF(L36=3,2,1))</f>
        <v>#N/A</v>
      </c>
      <c r="BE36" s="28"/>
      <c r="BF36" s="28" t="e">
        <f>IF(OR(R36="x",R36="X",R36=""),0,IF(R36=3,2,1))</f>
        <v>#N/A</v>
      </c>
      <c r="BG36" s="28" t="e">
        <f>IF(OR(U36="x",U36="X",U36=""),0,IF(U36=3,2,1))</f>
        <v>#N/A</v>
      </c>
      <c r="BH36" s="49"/>
      <c r="BI36" s="28" t="e">
        <f>IF(OR(I36="x",I36="X"),0,I36)</f>
        <v>#N/A</v>
      </c>
      <c r="BJ36" s="28" t="e">
        <f>IF(OR(L36="x",L36="X"),0,L36)</f>
        <v>#N/A</v>
      </c>
      <c r="BK36" s="28"/>
      <c r="BL36" s="28" t="e">
        <f>IF(OR(R36="x",R36="X"),0,R36)</f>
        <v>#N/A</v>
      </c>
      <c r="BM36" s="28" t="e">
        <f>IF(OR(U36="x",U36="X"),0,U36)</f>
        <v>#N/A</v>
      </c>
      <c r="BN36" s="49"/>
      <c r="BO36" s="28" t="e">
        <f>IF(OR(K36="x",K36="X"),0,K36)</f>
        <v>#N/A</v>
      </c>
      <c r="BP36" s="28" t="e">
        <f>IF(OR(N36="x",N36="X"),0,N36)</f>
        <v>#N/A</v>
      </c>
      <c r="BQ36" s="28"/>
      <c r="BR36" s="28" t="e">
        <f>IF(OR(T36="x",T36="X"),0,T36)</f>
        <v>#N/A</v>
      </c>
      <c r="BS36" s="28" t="e">
        <f>IF(OR(W36="x",W36="X"),0,W36)</f>
        <v>#N/A</v>
      </c>
      <c r="BT36" s="49"/>
    </row>
    <row r="37" spans="1:75" s="32" customFormat="1" ht="45.75" thickBot="1">
      <c r="A37" s="10" t="str">
        <f>CONCATENATE(E33," 2-3")</f>
        <v>X 2-3</v>
      </c>
      <c r="B37" s="11" t="str">
        <f>CONCATENATE(E33,D37)</f>
        <v>X4</v>
      </c>
      <c r="C37" s="33"/>
      <c r="D37" s="34">
        <v>4</v>
      </c>
      <c r="E37" s="35" t="str">
        <f>IF(ISERROR(VLOOKUP($B37,[1]vylosovanie!$C$10:$M$269,8,0))=TRUE," ",VLOOKUP($B37,[1]vylosovanie!$C$10:$M$269,8,0))</f>
        <v xml:space="preserve"> </v>
      </c>
      <c r="F37" s="35" t="str">
        <f>IF(ISERROR(VLOOKUP($B37,[1]vylosovanie!$C$10:$M$269,9,0))=TRUE," ",VLOOKUP($B37,[1]vylosovanie!$C$10:$M$269,9,0))</f>
        <v xml:space="preserve"> </v>
      </c>
      <c r="G37" s="35" t="str">
        <f>IF(ISERROR(VLOOKUP($B37,[1]vylosovanie!$C$10:$M$269,10,0))=TRUE," ",VLOOKUP($B37,[1]vylosovanie!$C$10:$M$269,10,0))</f>
        <v xml:space="preserve"> </v>
      </c>
      <c r="H37" s="35" t="str">
        <f>IF(ISERROR(VLOOKUP($B37,[1]vylosovanie!$C$10:$M$269,11,0))=TRUE," ",VLOOKUP($B37,[1]vylosovanie!$C$10:$M$269,11,0))</f>
        <v xml:space="preserve"> </v>
      </c>
      <c r="I37" s="50" t="e">
        <f>T34</f>
        <v>#N/A</v>
      </c>
      <c r="J37" s="50" t="s">
        <v>22</v>
      </c>
      <c r="K37" s="51" t="e">
        <f>R34</f>
        <v>#N/A</v>
      </c>
      <c r="L37" s="50" t="e">
        <f>T35</f>
        <v>#N/A</v>
      </c>
      <c r="M37" s="50" t="s">
        <v>22</v>
      </c>
      <c r="N37" s="51" t="e">
        <f>R35</f>
        <v>#N/A</v>
      </c>
      <c r="O37" s="50" t="e">
        <f>T36</f>
        <v>#N/A</v>
      </c>
      <c r="P37" s="50" t="s">
        <v>22</v>
      </c>
      <c r="Q37" s="51" t="e">
        <f>R36</f>
        <v>#N/A</v>
      </c>
      <c r="R37" s="36"/>
      <c r="S37" s="36"/>
      <c r="T37" s="37"/>
      <c r="U37" s="50" t="e">
        <f>VLOOKUP(A42,'[1]zapisy skupiny'!$A$5:$AA$6403,27,0)</f>
        <v>#N/A</v>
      </c>
      <c r="V37" s="50" t="s">
        <v>22</v>
      </c>
      <c r="W37" s="51" t="e">
        <f>VLOOKUP(A42,'[1]zapisy skupiny'!$A$5:$AA$6403,26,0)</f>
        <v>#N/A</v>
      </c>
      <c r="X37" s="52" t="e">
        <f>SUM(BI37:BM37)</f>
        <v>#N/A</v>
      </c>
      <c r="Y37" s="53" t="s">
        <v>22</v>
      </c>
      <c r="Z37" s="52" t="e">
        <f>SUM(BO37:BS37)</f>
        <v>#N/A</v>
      </c>
      <c r="AA37" s="53" t="e">
        <f>IF((Z37=0)," ",X37/Z37)</f>
        <v>#N/A</v>
      </c>
      <c r="AB37" s="54" t="e">
        <f>IF(AND(SUM(BC37:BG37)=0,OR(E37=0,E37=" ",SUM(BC34:BG38)=0))," ",SUM(BC37:BG37))</f>
        <v>#N/A</v>
      </c>
      <c r="AC37" s="55" t="str">
        <f>IF(ISERROR(RANK(AB37,AB34:AB38,0))=TRUE," ",IF(OR(AND(I37="x",L37="x",O37="x"),AND(I37="x",L37="x",U37="x"),AND(I37="x",O37="x",U37="x"),AND(L37="x",O37="x",U37="x")),0,RANK(AB37,AB34:AB38,0)))</f>
        <v xml:space="preserve"> </v>
      </c>
      <c r="AD37" s="16" t="s">
        <v>35</v>
      </c>
      <c r="AE37" s="44" t="s">
        <v>36</v>
      </c>
      <c r="AF37" s="44"/>
      <c r="AG37" s="58"/>
      <c r="AH37" s="3" t="str">
        <f>CONCATENATE(5,4,AG33,C33,1)</f>
        <v>54X1</v>
      </c>
      <c r="AI37" s="3" t="str">
        <f>E33</f>
        <v>X</v>
      </c>
      <c r="AJ37" s="45">
        <f>IF(AU36=0,0,AU36+1)</f>
        <v>0</v>
      </c>
      <c r="AK37" s="59"/>
      <c r="AL37" s="59" t="s">
        <v>37</v>
      </c>
      <c r="AM37" s="60"/>
      <c r="AN37" s="46" t="e">
        <f>VLOOKUP(CONCATENATE(AI37,MID(AL37,2,1)),[1]vylosovanie!$C$10:$J$209,8,0)</f>
        <v>#N/A</v>
      </c>
      <c r="AO37" s="46" t="e">
        <f>VLOOKUP(CONCATENATE(AI37,RIGHT(AL37,1)),[1]vylosovanie!$C$10:$J$209,8,0)</f>
        <v>#N/A</v>
      </c>
      <c r="AP37" s="45" t="e">
        <f>VLOOKUP(CONCATENATE(AI37,VLOOKUP(AL37,$BW$4:$BX$16,2,0)),[1]vylosovanie!$C$10:$J$209,8,0)</f>
        <v>#N/A</v>
      </c>
      <c r="AQ37" s="61"/>
      <c r="AR37" s="58"/>
      <c r="AS37" s="3" t="str">
        <f>CONCATENATE(5,4,AR33,C33,2)</f>
        <v>54X2</v>
      </c>
      <c r="AT37" s="3" t="str">
        <f>E33</f>
        <v>X</v>
      </c>
      <c r="AU37" s="46">
        <f>IF(AJ37=0,0,AJ37+1)</f>
        <v>0</v>
      </c>
      <c r="AV37" s="60"/>
      <c r="AW37" s="60" t="s">
        <v>38</v>
      </c>
      <c r="AX37" s="60"/>
      <c r="AY37" s="46" t="e">
        <f>VLOOKUP(CONCATENATE(AT37,MID(AW37,2,1)),[1]vylosovanie!$C$10:$J$209,8,0)</f>
        <v>#N/A</v>
      </c>
      <c r="AZ37" s="46" t="e">
        <f>VLOOKUP(CONCATENATE(AT37,RIGHT(AW37,1)),[1]vylosovanie!$C$10:$J$209,8,0)</f>
        <v>#N/A</v>
      </c>
      <c r="BA37" s="45" t="e">
        <f>VLOOKUP(CONCATENATE(AT37,VLOOKUP(AW37,$BW$4:$BX$16,2,0)),[1]vylosovanie!$C$10:$J$209,8,0)</f>
        <v>#N/A</v>
      </c>
      <c r="BB37" s="48"/>
      <c r="BC37" s="28" t="e">
        <f>IF(OR(I37="x",I37="X",I37=""),0,IF(I37=3,2,1))</f>
        <v>#N/A</v>
      </c>
      <c r="BD37" s="28" t="e">
        <f>IF(OR(L37="x",L37="X",L37=""),0,IF(L37=3,2,1))</f>
        <v>#N/A</v>
      </c>
      <c r="BE37" s="28" t="e">
        <f>IF(OR(O37="x",O37="X",O37=""),0,IF(O37=3,2,1))</f>
        <v>#N/A</v>
      </c>
      <c r="BF37" s="28"/>
      <c r="BG37" s="28" t="e">
        <f>IF(OR(U37="x",U37="X",U37=""),0,IF(U37=3,2,1))</f>
        <v>#N/A</v>
      </c>
      <c r="BH37" s="49"/>
      <c r="BI37" s="28" t="e">
        <f>IF(OR(I37="x",I37="X"),0,I37)</f>
        <v>#N/A</v>
      </c>
      <c r="BJ37" s="28" t="e">
        <f>IF(OR(L37="x",L37="X"),0,L37)</f>
        <v>#N/A</v>
      </c>
      <c r="BK37" s="28" t="e">
        <f>IF(OR(O37="x",O37="X"),0,O37)</f>
        <v>#N/A</v>
      </c>
      <c r="BL37" s="28"/>
      <c r="BM37" s="28" t="e">
        <f>IF(OR(U37="x",U37="X"),0,U37)</f>
        <v>#N/A</v>
      </c>
      <c r="BN37" s="49"/>
      <c r="BO37" s="28" t="e">
        <f>IF(OR(K37="x",K37="X"),0,K37)</f>
        <v>#N/A</v>
      </c>
      <c r="BP37" s="28" t="e">
        <f>IF(OR(N37="x",N37="X"),0,N37)</f>
        <v>#N/A</v>
      </c>
      <c r="BQ37" s="28" t="e">
        <f>IF(OR(Q37="x",Q37="X"),0,Q37)</f>
        <v>#N/A</v>
      </c>
      <c r="BR37" s="28"/>
      <c r="BS37" s="28" t="e">
        <f>IF(OR(W37="x",W37="X"),0,W37)</f>
        <v>#N/A</v>
      </c>
      <c r="BT37" s="49"/>
    </row>
    <row r="38" spans="1:75" s="32" customFormat="1" ht="45.75" thickBot="1">
      <c r="A38" s="10" t="str">
        <f>CONCATENATE(E33," 4-2")</f>
        <v>X 4-2</v>
      </c>
      <c r="B38" s="11" t="str">
        <f>CONCATENATE(E33,D38)</f>
        <v>X5</v>
      </c>
      <c r="C38" s="18"/>
      <c r="D38" s="34">
        <v>5</v>
      </c>
      <c r="E38" s="35" t="str">
        <f>IF(ISERROR(VLOOKUP($B38,[1]vylosovanie!$C$10:$M$269,8,0))=TRUE," ",VLOOKUP($B38,[1]vylosovanie!$C$10:$M$269,8,0))</f>
        <v xml:space="preserve"> </v>
      </c>
      <c r="F38" s="35" t="str">
        <f>IF(ISERROR(VLOOKUP($B38,[1]vylosovanie!$C$10:$M$269,9,0))=TRUE," ",VLOOKUP($B38,[1]vylosovanie!$C$10:$M$269,9,0))</f>
        <v xml:space="preserve"> </v>
      </c>
      <c r="G38" s="35" t="str">
        <f>IF(ISERROR(VLOOKUP($B38,[1]vylosovanie!$C$10:$M$269,10,0))=TRUE," ",VLOOKUP($B38,[1]vylosovanie!$C$10:$M$269,10,0))</f>
        <v xml:space="preserve"> </v>
      </c>
      <c r="H38" s="35" t="str">
        <f>IF(ISERROR(VLOOKUP($B38,[1]vylosovanie!$C$10:$M$269,11,0))=TRUE," ",VLOOKUP($B38,[1]vylosovanie!$C$10:$M$269,11,0))</f>
        <v xml:space="preserve"> </v>
      </c>
      <c r="I38" s="62" t="e">
        <f>W34</f>
        <v>#N/A</v>
      </c>
      <c r="J38" s="62" t="s">
        <v>22</v>
      </c>
      <c r="K38" s="63" t="e">
        <f>U34</f>
        <v>#N/A</v>
      </c>
      <c r="L38" s="62" t="e">
        <f>W35</f>
        <v>#N/A</v>
      </c>
      <c r="M38" s="62" t="s">
        <v>22</v>
      </c>
      <c r="N38" s="63" t="e">
        <f>U35</f>
        <v>#N/A</v>
      </c>
      <c r="O38" s="62" t="e">
        <f>W36</f>
        <v>#N/A</v>
      </c>
      <c r="P38" s="62" t="s">
        <v>22</v>
      </c>
      <c r="Q38" s="63" t="e">
        <f>U36</f>
        <v>#N/A</v>
      </c>
      <c r="R38" s="62" t="e">
        <f>W37</f>
        <v>#N/A</v>
      </c>
      <c r="S38" s="62" t="s">
        <v>22</v>
      </c>
      <c r="T38" s="63" t="e">
        <f>U37</f>
        <v>#N/A</v>
      </c>
      <c r="U38" s="36"/>
      <c r="V38" s="36"/>
      <c r="W38" s="37"/>
      <c r="X38" s="64" t="e">
        <f>SUM(BI38:BM38)</f>
        <v>#N/A</v>
      </c>
      <c r="Y38" s="65" t="s">
        <v>22</v>
      </c>
      <c r="Z38" s="64" t="e">
        <f>SUM(BO38:BS38)</f>
        <v>#N/A</v>
      </c>
      <c r="AA38" s="65" t="e">
        <f>IF((Z38=0)," ",X38/Z38)</f>
        <v>#N/A</v>
      </c>
      <c r="AB38" s="66" t="e">
        <f>IF(AND(SUM(BC38:BG38)=0,OR(E38=0,E38=" ",SUM(BC34:BG38)=0))," ",SUM(BC38:BG38))</f>
        <v>#N/A</v>
      </c>
      <c r="AC38" s="67" t="str">
        <f>IF(ISERROR(RANK(AB38,AB34:AB38,0))=TRUE," ",IF(OR(AND(I38="x",L38="x",O38="x"),AND(I38="x",L38="x",R38="x"),AND(I38="x",O38="x",R38="x"),AND(L38="x",O38="x",R38="x")),0,RANK(AB38,AB34:AB38,0)))</f>
        <v xml:space="preserve"> </v>
      </c>
      <c r="AD38" s="15" t="s">
        <v>39</v>
      </c>
      <c r="AE38" s="44" t="s">
        <v>40</v>
      </c>
      <c r="AF38" s="44"/>
      <c r="AG38" s="58"/>
      <c r="AH38" s="3" t="str">
        <f>CONCATENATE(5,5,AG33,C33,1)</f>
        <v>55X1</v>
      </c>
      <c r="AI38" s="3" t="str">
        <f>E33</f>
        <v>X</v>
      </c>
      <c r="AJ38" s="45">
        <f>IF(AU37=0,0,AU37+1)</f>
        <v>0</v>
      </c>
      <c r="AK38" s="59"/>
      <c r="AL38" s="59" t="s">
        <v>41</v>
      </c>
      <c r="AM38" s="60"/>
      <c r="AN38" s="46" t="e">
        <f>VLOOKUP(CONCATENATE(AI38,MID(AL38,2,1)),[1]vylosovanie!$C$10:$J$209,8,0)</f>
        <v>#N/A</v>
      </c>
      <c r="AO38" s="46" t="e">
        <f>VLOOKUP(CONCATENATE(AI38,RIGHT(AL38,1)),[1]vylosovanie!$C$10:$J$209,8,0)</f>
        <v>#N/A</v>
      </c>
      <c r="AP38" s="45" t="e">
        <f>VLOOKUP(CONCATENATE(AI38,VLOOKUP(AL38,$BW$4:$BX$16,2,0)),[1]vylosovanie!$C$10:$J$209,8,0)</f>
        <v>#N/A</v>
      </c>
      <c r="AQ38" s="61"/>
      <c r="AR38" s="58"/>
      <c r="AS38" s="3" t="str">
        <f>CONCATENATE(5,5,AR33,C33,2)</f>
        <v>55X2</v>
      </c>
      <c r="AT38" s="3" t="str">
        <f>E33</f>
        <v>X</v>
      </c>
      <c r="AU38" s="46">
        <f>IF(AJ38=0,0,AJ38+1)</f>
        <v>0</v>
      </c>
      <c r="AV38" s="60"/>
      <c r="AW38" s="60" t="s">
        <v>42</v>
      </c>
      <c r="AX38" s="60"/>
      <c r="AY38" s="46" t="e">
        <f>VLOOKUP(CONCATENATE(AT38,MID(AW38,2,1)),[1]vylosovanie!$C$10:$J$209,8,0)</f>
        <v>#N/A</v>
      </c>
      <c r="AZ38" s="46" t="e">
        <f>VLOOKUP(CONCATENATE(AT38,RIGHT(AW38,1)),[1]vylosovanie!$C$10:$J$209,8,0)</f>
        <v>#N/A</v>
      </c>
      <c r="BA38" s="45" t="e">
        <f>VLOOKUP(CONCATENATE(AT38,VLOOKUP(AW38,$BW$4:$BX$16,2,0)),[1]vylosovanie!$C$10:$J$209,8,0)</f>
        <v>#N/A</v>
      </c>
      <c r="BB38" s="48"/>
      <c r="BC38" s="28" t="e">
        <f>IF(OR(I38="x",I38="X",I38=""),0,IF(I38=3,2,1))</f>
        <v>#N/A</v>
      </c>
      <c r="BD38" s="28" t="e">
        <f>IF(OR(L38="x",L38="X",L38=""),0,IF(L38=3,2,1))</f>
        <v>#N/A</v>
      </c>
      <c r="BE38" s="28" t="e">
        <f>IF(OR(O38="x",O38="X",O38=""),0,IF(O38=3,2,1))</f>
        <v>#N/A</v>
      </c>
      <c r="BF38" s="28" t="e">
        <f>IF(OR(R38="x",R38="X",R38=""),0,IF(R38=3,2,1))</f>
        <v>#N/A</v>
      </c>
      <c r="BG38" s="28"/>
      <c r="BH38" s="49"/>
      <c r="BI38" s="28" t="e">
        <f>IF(OR(I38="x",I38="X"),0,I38)</f>
        <v>#N/A</v>
      </c>
      <c r="BJ38" s="28" t="e">
        <f>IF(OR(L38="x",L38="X"),0,L38)</f>
        <v>#N/A</v>
      </c>
      <c r="BK38" s="28" t="e">
        <f>IF(OR(O38="x",O38="X"),0,O38)</f>
        <v>#N/A</v>
      </c>
      <c r="BL38" s="28" t="e">
        <f>IF(OR(R38="x",R38="X"),0,R38)</f>
        <v>#N/A</v>
      </c>
      <c r="BM38" s="28"/>
      <c r="BN38" s="49"/>
      <c r="BO38" s="28" t="e">
        <f>IF(OR(K38="x",K38="X"),0,K38)</f>
        <v>#N/A</v>
      </c>
      <c r="BP38" s="28" t="e">
        <f>IF(OR(N38="x",N38="X"),0,N38)</f>
        <v>#N/A</v>
      </c>
      <c r="BQ38" s="28" t="e">
        <f>IF(OR(Q38="x",Q38="X"),0,Q38)</f>
        <v>#N/A</v>
      </c>
      <c r="BR38" s="28" t="e">
        <f>IF(OR(T38="x",T38="X"),0,T38)</f>
        <v>#N/A</v>
      </c>
      <c r="BS38" s="28"/>
      <c r="BT38" s="49"/>
    </row>
    <row r="39" spans="1:75" s="32" customFormat="1" ht="45">
      <c r="A39" s="10" t="str">
        <f>CONCATENATE(E33," 5-3")</f>
        <v>X 5-3</v>
      </c>
      <c r="B39" s="11"/>
      <c r="C39" s="18"/>
      <c r="D39" s="68"/>
      <c r="E39" s="69"/>
      <c r="F39" s="69"/>
      <c r="G39" s="69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1"/>
      <c r="V39" s="71"/>
      <c r="W39" s="71"/>
      <c r="X39" s="72"/>
      <c r="Y39" s="73"/>
      <c r="Z39" s="72"/>
      <c r="AA39" s="73"/>
      <c r="AB39" s="72"/>
      <c r="AC39" s="48"/>
      <c r="AD39" s="15"/>
      <c r="AE39" s="44"/>
      <c r="AF39" s="44"/>
      <c r="AG39" s="58"/>
      <c r="AH39" s="3"/>
      <c r="AI39" s="3"/>
      <c r="AJ39" s="74"/>
      <c r="AK39" s="75"/>
      <c r="AL39" s="75"/>
      <c r="AM39" s="61"/>
      <c r="AN39" s="47"/>
      <c r="AO39" s="47"/>
      <c r="AP39" s="74"/>
      <c r="AQ39" s="61"/>
      <c r="AR39" s="58"/>
      <c r="AS39" s="3"/>
      <c r="AT39" s="3"/>
      <c r="AU39" s="47"/>
      <c r="AV39" s="61"/>
      <c r="AW39" s="61"/>
      <c r="AX39" s="61"/>
      <c r="AY39" s="47"/>
      <c r="AZ39" s="47"/>
      <c r="BA39" s="74"/>
      <c r="BB39" s="48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W39" s="59"/>
    </row>
    <row r="40" spans="1:75" s="32" customFormat="1" ht="45">
      <c r="A40" s="10" t="str">
        <f>CONCATENATE(E33," 2-5")</f>
        <v>X 2-5</v>
      </c>
      <c r="B40" s="11"/>
      <c r="C40" s="18"/>
      <c r="D40" s="68"/>
      <c r="E40" s="69"/>
      <c r="F40" s="69"/>
      <c r="G40" s="69"/>
      <c r="H40" s="69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71"/>
      <c r="W40" s="71"/>
      <c r="X40" s="72"/>
      <c r="Y40" s="73"/>
      <c r="Z40" s="72"/>
      <c r="AA40" s="73"/>
      <c r="AB40" s="72"/>
      <c r="AC40" s="48"/>
      <c r="AD40" s="15"/>
      <c r="AE40" s="44"/>
      <c r="AF40" s="44"/>
      <c r="AG40" s="58"/>
      <c r="AH40" s="3"/>
      <c r="AI40" s="3"/>
      <c r="AJ40" s="74"/>
      <c r="AK40" s="75"/>
      <c r="AL40" s="75"/>
      <c r="AM40" s="61"/>
      <c r="AN40" s="47"/>
      <c r="AO40" s="47"/>
      <c r="AP40" s="74"/>
      <c r="AQ40" s="61"/>
      <c r="AR40" s="58"/>
      <c r="AS40" s="3"/>
      <c r="AT40" s="3"/>
      <c r="AU40" s="47"/>
      <c r="AV40" s="61"/>
      <c r="AW40" s="61"/>
      <c r="AX40" s="61"/>
      <c r="AY40" s="47"/>
      <c r="AZ40" s="47"/>
      <c r="BA40" s="74"/>
      <c r="BB40" s="48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W40" s="59"/>
    </row>
    <row r="41" spans="1:75" s="32" customFormat="1" ht="45">
      <c r="A41" s="10" t="str">
        <f>CONCATENATE(E33," 3-4")</f>
        <v>X 3-4</v>
      </c>
      <c r="B41" s="11"/>
      <c r="C41" s="18"/>
      <c r="D41" s="68"/>
      <c r="E41" s="69"/>
      <c r="F41" s="69"/>
      <c r="G41" s="69"/>
      <c r="H41" s="69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1"/>
      <c r="V41" s="71"/>
      <c r="W41" s="71"/>
      <c r="X41" s="72"/>
      <c r="Y41" s="73"/>
      <c r="Z41" s="72"/>
      <c r="AA41" s="73"/>
      <c r="AB41" s="72"/>
      <c r="AC41" s="48"/>
      <c r="AD41" s="15"/>
      <c r="AE41" s="44"/>
      <c r="AF41" s="44"/>
      <c r="AG41" s="58"/>
      <c r="AH41" s="3"/>
      <c r="AI41" s="3"/>
      <c r="AJ41" s="74"/>
      <c r="AK41" s="75"/>
      <c r="AL41" s="75"/>
      <c r="AM41" s="61"/>
      <c r="AN41" s="47"/>
      <c r="AO41" s="47"/>
      <c r="AP41" s="74"/>
      <c r="AQ41" s="61"/>
      <c r="AR41" s="58"/>
      <c r="AS41" s="3"/>
      <c r="AT41" s="3"/>
      <c r="AU41" s="47"/>
      <c r="AV41" s="61"/>
      <c r="AW41" s="61"/>
      <c r="AX41" s="61"/>
      <c r="AY41" s="47"/>
      <c r="AZ41" s="47"/>
      <c r="BA41" s="74"/>
      <c r="BB41" s="48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W41" s="59"/>
    </row>
    <row r="42" spans="1:75" ht="35.25" thickBot="1">
      <c r="A42" s="10" t="str">
        <f>CONCATENATE(E33," 5-4")</f>
        <v>X 5-4</v>
      </c>
    </row>
    <row r="43" spans="1:75" s="32" customFormat="1" ht="90.75" thickBot="1">
      <c r="A43" s="10" t="str">
        <f>CONCATENATE(E43," 1-5")</f>
        <v>X 1-5</v>
      </c>
      <c r="B43" s="11"/>
      <c r="C43" s="18" t="str">
        <f>IF(C33="X","X",IF(C33-$B$1&gt;=[1]vylosovanie!$O$3,"X",C33+1))</f>
        <v>X</v>
      </c>
      <c r="D43" s="3" t="s">
        <v>5</v>
      </c>
      <c r="E43" s="19" t="str">
        <f>IF(C43="X","X",VLOOKUP(C43,[1]vylosovanie!$T$10:$U$99,2,0))</f>
        <v>X</v>
      </c>
      <c r="F43" s="20" t="s">
        <v>6</v>
      </c>
      <c r="G43" s="20" t="s">
        <v>7</v>
      </c>
      <c r="H43" s="20" t="s">
        <v>8</v>
      </c>
      <c r="I43" s="21">
        <v>1</v>
      </c>
      <c r="J43" s="22"/>
      <c r="K43" s="23"/>
      <c r="L43" s="21">
        <v>2</v>
      </c>
      <c r="M43" s="22"/>
      <c r="N43" s="23"/>
      <c r="O43" s="21">
        <v>3</v>
      </c>
      <c r="P43" s="22"/>
      <c r="Q43" s="23"/>
      <c r="R43" s="21">
        <v>4</v>
      </c>
      <c r="S43" s="22"/>
      <c r="T43" s="23"/>
      <c r="U43" s="21">
        <v>5</v>
      </c>
      <c r="V43" s="22"/>
      <c r="W43" s="23"/>
      <c r="X43" s="24" t="s">
        <v>9</v>
      </c>
      <c r="Y43" s="22"/>
      <c r="Z43" s="25"/>
      <c r="AA43" s="26" t="s">
        <v>10</v>
      </c>
      <c r="AB43" s="26" t="s">
        <v>11</v>
      </c>
      <c r="AC43" s="26" t="s">
        <v>12</v>
      </c>
      <c r="AD43" s="15" t="s">
        <v>13</v>
      </c>
      <c r="AE43" s="15"/>
      <c r="AF43" s="15"/>
      <c r="AG43" s="3" t="str">
        <f>IF(C43&lt;10,0,"")</f>
        <v/>
      </c>
      <c r="AH43" s="3" t="s">
        <v>4</v>
      </c>
      <c r="AI43" s="3"/>
      <c r="AJ43" s="27" t="s">
        <v>14</v>
      </c>
      <c r="AK43" s="28" t="s">
        <v>15</v>
      </c>
      <c r="AL43" s="28" t="s">
        <v>16</v>
      </c>
      <c r="AM43" s="29" t="s">
        <v>17</v>
      </c>
      <c r="AN43" s="29" t="s">
        <v>18</v>
      </c>
      <c r="AO43" s="29" t="s">
        <v>18</v>
      </c>
      <c r="AP43" s="29" t="s">
        <v>19</v>
      </c>
      <c r="AQ43" s="30"/>
      <c r="AR43" s="3" t="str">
        <f>IF(C43&lt;10,0,"")</f>
        <v/>
      </c>
      <c r="AS43" s="3" t="s">
        <v>4</v>
      </c>
      <c r="AT43" s="3"/>
      <c r="AU43" s="31" t="s">
        <v>14</v>
      </c>
      <c r="AV43" s="29" t="s">
        <v>15</v>
      </c>
      <c r="AW43" s="29" t="s">
        <v>16</v>
      </c>
      <c r="AX43" s="29" t="s">
        <v>17</v>
      </c>
      <c r="AY43" s="29" t="s">
        <v>18</v>
      </c>
      <c r="AZ43" s="29" t="s">
        <v>18</v>
      </c>
      <c r="BA43" s="29" t="s">
        <v>19</v>
      </c>
      <c r="BC43" s="7">
        <v>1</v>
      </c>
      <c r="BD43" s="7">
        <v>2</v>
      </c>
      <c r="BE43" s="7">
        <v>3</v>
      </c>
      <c r="BF43" s="7">
        <v>4</v>
      </c>
      <c r="BG43" s="7">
        <v>5</v>
      </c>
      <c r="BH43" s="7"/>
      <c r="BI43" s="7" t="s">
        <v>20</v>
      </c>
      <c r="BJ43" s="7"/>
      <c r="BK43" s="7"/>
      <c r="BL43" s="7"/>
      <c r="BM43" s="7"/>
      <c r="BN43" s="7"/>
      <c r="BO43" s="7" t="s">
        <v>21</v>
      </c>
      <c r="BP43" s="7"/>
      <c r="BQ43" s="7"/>
      <c r="BR43" s="7"/>
      <c r="BS43" s="7"/>
      <c r="BT43" s="7"/>
    </row>
    <row r="44" spans="1:75" s="32" customFormat="1" ht="45.75" thickBot="1">
      <c r="A44" s="10" t="str">
        <f>CONCATENATE(E43," 1-4")</f>
        <v>X 1-4</v>
      </c>
      <c r="B44" s="11" t="str">
        <f>CONCATENATE(E43,D44)</f>
        <v>X1</v>
      </c>
      <c r="C44" s="33" t="str">
        <f>$E$1</f>
        <v>MŽ</v>
      </c>
      <c r="D44" s="34">
        <v>1</v>
      </c>
      <c r="E44" s="35" t="str">
        <f>IF(ISERROR(VLOOKUP($B44,[1]vylosovanie!$C$10:$M$269,8,0))=TRUE," ",VLOOKUP($B44,[1]vylosovanie!$C$10:$M$269,8,0))</f>
        <v xml:space="preserve"> </v>
      </c>
      <c r="F44" s="35" t="str">
        <f>IF(ISERROR(VLOOKUP($B44,[1]vylosovanie!$C$10:$M$269,9,0))=TRUE," ",VLOOKUP($B44,[1]vylosovanie!$C$10:$M$269,9,0))</f>
        <v xml:space="preserve"> </v>
      </c>
      <c r="G44" s="35" t="str">
        <f>IF(ISERROR(VLOOKUP($B44,[1]vylosovanie!$C$10:$M$269,10,0))=TRUE," ",VLOOKUP($B44,[1]vylosovanie!$C$10:$M$269,10,0))</f>
        <v xml:space="preserve"> </v>
      </c>
      <c r="H44" s="35" t="str">
        <f>IF(ISERROR(VLOOKUP($B44,[1]vylosovanie!$C$10:$M$269,11,0))=TRUE," ",VLOOKUP($B44,[1]vylosovanie!$C$10:$M$269,11,0))</f>
        <v xml:space="preserve"> </v>
      </c>
      <c r="I44" s="36"/>
      <c r="J44" s="36"/>
      <c r="K44" s="37"/>
      <c r="L44" s="38" t="e">
        <f>VLOOKUP(A46,'[1]zapisy skupiny'!$A$5:$AA$6403,26,0)</f>
        <v>#N/A</v>
      </c>
      <c r="M44" s="38" t="s">
        <v>22</v>
      </c>
      <c r="N44" s="39" t="e">
        <f>VLOOKUP(A46,'[1]zapisy skupiny'!$A$5:$AA$6403,27,0)</f>
        <v>#N/A</v>
      </c>
      <c r="O44" s="38" t="e">
        <f>VLOOKUP(A45,'[1]zapisy skupiny'!$A$5:$AA$6403,26,0)</f>
        <v>#N/A</v>
      </c>
      <c r="P44" s="38" t="s">
        <v>22</v>
      </c>
      <c r="Q44" s="39" t="e">
        <f>VLOOKUP(A45,'[1]zapisy skupiny'!$A$5:$AA$6403,27,0)</f>
        <v>#N/A</v>
      </c>
      <c r="R44" s="38" t="e">
        <f>VLOOKUP(A44,'[1]zapisy skupiny'!$A$5:$AA$6403,26,0)</f>
        <v>#N/A</v>
      </c>
      <c r="S44" s="38" t="s">
        <v>22</v>
      </c>
      <c r="T44" s="39" t="e">
        <f>VLOOKUP(A44,'[1]zapisy skupiny'!$A$5:$AA$6403,27,0)</f>
        <v>#N/A</v>
      </c>
      <c r="U44" s="38" t="e">
        <f>VLOOKUP(A43,'[1]zapisy skupiny'!$A$5:$AA$6403,26,0)</f>
        <v>#N/A</v>
      </c>
      <c r="V44" s="38" t="s">
        <v>22</v>
      </c>
      <c r="W44" s="39" t="e">
        <f>VLOOKUP(A43,'[1]zapisy skupiny'!$A$5:$AA$6403,27,0)</f>
        <v>#N/A</v>
      </c>
      <c r="X44" s="40" t="e">
        <f>SUM(BI44:BM44)</f>
        <v>#N/A</v>
      </c>
      <c r="Y44" s="41" t="s">
        <v>22</v>
      </c>
      <c r="Z44" s="40" t="e">
        <f>SUM(BO44:BS44)</f>
        <v>#N/A</v>
      </c>
      <c r="AA44" s="41" t="e">
        <f>IF((Z44=0)," ",X44/Z44)</f>
        <v>#N/A</v>
      </c>
      <c r="AB44" s="42" t="e">
        <f>IF(AND(SUM(BC44:BG44)=0,OR(E44=0,E44=" ",SUM(BC44:BG48)=0))," ",SUM(BC44:BG44))</f>
        <v>#N/A</v>
      </c>
      <c r="AC44" s="43" t="str">
        <f>IF(ISERROR(RANK(AB44,AB44:AB48,0))=TRUE," ",IF(OR(AND(L44="x",O44="x",R44="x"),AND(L44="x",O44="x",U44="x"),AND(L44="x",R44="x",U44="x"),AND(O44="x",R44="x",U44="x")),0,RANK(AB44,AB44:AB48,0)))</f>
        <v xml:space="preserve"> </v>
      </c>
      <c r="AD44" s="16" t="s">
        <v>23</v>
      </c>
      <c r="AE44" s="44" t="s">
        <v>24</v>
      </c>
      <c r="AF44" s="44"/>
      <c r="AG44" s="3"/>
      <c r="AH44" s="3" t="str">
        <f>CONCATENATE(5,1,AG43,C43,1)</f>
        <v>51X1</v>
      </c>
      <c r="AI44" s="3" t="str">
        <f>E43</f>
        <v>X</v>
      </c>
      <c r="AJ44" s="45">
        <f>IF(C43="X",0,AJ38+1)</f>
        <v>0</v>
      </c>
      <c r="AK44" s="45"/>
      <c r="AL44" s="45" t="s">
        <v>25</v>
      </c>
      <c r="AM44" s="46"/>
      <c r="AN44" s="46" t="e">
        <f>VLOOKUP(CONCATENATE(AI44,MID(AL44,2,1)),[1]vylosovanie!$C$10:$J$209,8,0)</f>
        <v>#N/A</v>
      </c>
      <c r="AO44" s="46" t="e">
        <f>VLOOKUP(CONCATENATE(AI44,RIGHT(AL44,1)),[1]vylosovanie!$C$10:$J$209,8,0)</f>
        <v>#N/A</v>
      </c>
      <c r="AP44" s="45" t="e">
        <f>VLOOKUP(CONCATENATE(AI44,VLOOKUP(AL44,$BW$4:$BX$16,2,0)),[1]vylosovanie!$C$10:$J$209,8,0)</f>
        <v>#N/A</v>
      </c>
      <c r="AQ44" s="47"/>
      <c r="AR44" s="3"/>
      <c r="AS44" s="3" t="str">
        <f>CONCATENATE(5,1,AR43,C43,2)</f>
        <v>51X2</v>
      </c>
      <c r="AT44" s="3" t="str">
        <f>E43</f>
        <v>X</v>
      </c>
      <c r="AU44" s="46">
        <f>IF(AJ44=0,0,AJ44+1)</f>
        <v>0</v>
      </c>
      <c r="AV44" s="46"/>
      <c r="AW44" s="46" t="s">
        <v>26</v>
      </c>
      <c r="AX44" s="46"/>
      <c r="AY44" s="46" t="e">
        <f>VLOOKUP(CONCATENATE(AT44,MID(AW44,2,1)),[1]vylosovanie!$C$10:$J$209,8,0)</f>
        <v>#N/A</v>
      </c>
      <c r="AZ44" s="46" t="e">
        <f>VLOOKUP(CONCATENATE(AT44,RIGHT(AW44,1)),[1]vylosovanie!$C$10:$J$209,8,0)</f>
        <v>#N/A</v>
      </c>
      <c r="BA44" s="45" t="e">
        <f>VLOOKUP(CONCATENATE(AT44,VLOOKUP(AW44,$BW$4:$BX$16,2,0)),[1]vylosovanie!$C$10:$J$209,8,0)</f>
        <v>#N/A</v>
      </c>
      <c r="BB44" s="48"/>
      <c r="BC44" s="28"/>
      <c r="BD44" s="28" t="e">
        <f>IF(OR(L44="x",L44="X",L44=""),0,IF(L44=3,2,1))</f>
        <v>#N/A</v>
      </c>
      <c r="BE44" s="28" t="e">
        <f>IF(OR(O44="x",O44="X",O44=""),0,IF(O44=3,2,1))</f>
        <v>#N/A</v>
      </c>
      <c r="BF44" s="28" t="e">
        <f>IF(OR(R44="x",R44="X",R44=""),0,IF(R44=3,2,1))</f>
        <v>#N/A</v>
      </c>
      <c r="BG44" s="28" t="e">
        <f>IF(OR(U44="x",U44="X",U44=""),0,IF(U44=3,2,1))</f>
        <v>#N/A</v>
      </c>
      <c r="BH44" s="49"/>
      <c r="BI44" s="28"/>
      <c r="BJ44" s="28" t="e">
        <f>IF(OR(L44="x",L44="X"),0,L44)</f>
        <v>#N/A</v>
      </c>
      <c r="BK44" s="28" t="e">
        <f>IF(OR(O44="x",O44="X"),0,O44)</f>
        <v>#N/A</v>
      </c>
      <c r="BL44" s="28" t="e">
        <f>IF(OR(R44="x",R44="X"),0,R44)</f>
        <v>#N/A</v>
      </c>
      <c r="BM44" s="28" t="e">
        <f>IF(OR(U44="x",U44="X"),0,U44)</f>
        <v>#N/A</v>
      </c>
      <c r="BN44" s="49"/>
      <c r="BO44" s="28"/>
      <c r="BP44" s="28" t="e">
        <f>IF(OR(N44="x",N44="X"),0,N44)</f>
        <v>#N/A</v>
      </c>
      <c r="BQ44" s="28" t="e">
        <f>IF(OR(Q44="x",Q44="X"),0,Q44)</f>
        <v>#N/A</v>
      </c>
      <c r="BR44" s="28" t="e">
        <f>IF(OR(T44="x",T44="X"),0,T44)</f>
        <v>#N/A</v>
      </c>
      <c r="BS44" s="28" t="e">
        <f>IF(OR(W44="x",W44="X"),0,W44)</f>
        <v>#N/A</v>
      </c>
      <c r="BT44" s="49"/>
    </row>
    <row r="45" spans="1:75" s="32" customFormat="1" ht="45.75" thickBot="1">
      <c r="A45" s="10" t="str">
        <f>CONCATENATE(E43," 1-3")</f>
        <v>X 1-3</v>
      </c>
      <c r="B45" s="11" t="str">
        <f>CONCATENATE(E43,D45)</f>
        <v>X2</v>
      </c>
      <c r="C45" s="33"/>
      <c r="D45" s="34">
        <v>2</v>
      </c>
      <c r="E45" s="35" t="str">
        <f>IF(ISERROR(VLOOKUP($B45,[1]vylosovanie!$C$10:$M$269,8,0))=TRUE," ",VLOOKUP($B45,[1]vylosovanie!$C$10:$M$269,8,0))</f>
        <v xml:space="preserve"> </v>
      </c>
      <c r="F45" s="35" t="str">
        <f>IF(ISERROR(VLOOKUP($B45,[1]vylosovanie!$C$10:$M$269,9,0))=TRUE," ",VLOOKUP($B45,[1]vylosovanie!$C$10:$M$269,9,0))</f>
        <v xml:space="preserve"> </v>
      </c>
      <c r="G45" s="35" t="str">
        <f>IF(ISERROR(VLOOKUP($B45,[1]vylosovanie!$C$10:$M$269,10,0))=TRUE," ",VLOOKUP($B45,[1]vylosovanie!$C$10:$M$269,10,0))</f>
        <v xml:space="preserve"> </v>
      </c>
      <c r="H45" s="35" t="str">
        <f>IF(ISERROR(VLOOKUP($B45,[1]vylosovanie!$C$10:$M$269,11,0))=TRUE," ",VLOOKUP($B45,[1]vylosovanie!$C$10:$M$269,11,0))</f>
        <v xml:space="preserve"> </v>
      </c>
      <c r="I45" s="50" t="e">
        <f>N44</f>
        <v>#N/A</v>
      </c>
      <c r="J45" s="50" t="s">
        <v>22</v>
      </c>
      <c r="K45" s="51" t="e">
        <f>L44</f>
        <v>#N/A</v>
      </c>
      <c r="L45" s="36"/>
      <c r="M45" s="36"/>
      <c r="N45" s="37"/>
      <c r="O45" s="50" t="e">
        <f>VLOOKUP(A47,'[1]zapisy skupiny'!$A$5:$AA$6403,26,0)</f>
        <v>#N/A</v>
      </c>
      <c r="P45" s="50" t="s">
        <v>22</v>
      </c>
      <c r="Q45" s="51" t="e">
        <f>VLOOKUP(A47,'[1]zapisy skupiny'!$A$5:$AA$6403,27,0)</f>
        <v>#N/A</v>
      </c>
      <c r="R45" s="50" t="e">
        <f>VLOOKUP(A48,'[1]zapisy skupiny'!$A$5:$AA$6403,27,0)</f>
        <v>#N/A</v>
      </c>
      <c r="S45" s="50" t="s">
        <v>22</v>
      </c>
      <c r="T45" s="51" t="e">
        <f>VLOOKUP(A48,'[1]zapisy skupiny'!$A$5:$AA$6403,26,0)</f>
        <v>#N/A</v>
      </c>
      <c r="U45" s="50" t="e">
        <f>VLOOKUP(A50,'[1]zapisy skupiny'!$A$5:$AA$6403,26,0)</f>
        <v>#N/A</v>
      </c>
      <c r="V45" s="50" t="s">
        <v>22</v>
      </c>
      <c r="W45" s="51" t="e">
        <f>VLOOKUP(A50,'[1]zapisy skupiny'!$A$5:$AA$6403,27,0)</f>
        <v>#N/A</v>
      </c>
      <c r="X45" s="52" t="e">
        <f>SUM(BI45:BM45)</f>
        <v>#N/A</v>
      </c>
      <c r="Y45" s="53" t="s">
        <v>22</v>
      </c>
      <c r="Z45" s="52" t="e">
        <f>SUM(BO45:BS45)</f>
        <v>#N/A</v>
      </c>
      <c r="AA45" s="53" t="e">
        <f>IF((Z45=0)," ",X45/Z45)</f>
        <v>#N/A</v>
      </c>
      <c r="AB45" s="54" t="e">
        <f>IF(AND(SUM(BC45:BG45)=0,OR(E45=0,E45=" ",SUM(BC44:BG48)=0))," ",SUM(BC45:BG45))</f>
        <v>#N/A</v>
      </c>
      <c r="AC45" s="55" t="str">
        <f>IF(ISERROR(RANK(AB45,AB44:AB48,0))=TRUE," ",IF(OR(AND(I45="x",O45="x",R45="x"),AND(I45="x",O45="x",U45="x"),AND(I45="x",R45="x",U45="x"),AND(O45="x",R45="x",U45="x")),0,RANK(AB45,AB44:AB48,0)))</f>
        <v xml:space="preserve"> </v>
      </c>
      <c r="AD45" s="16" t="s">
        <v>27</v>
      </c>
      <c r="AE45" s="44" t="s">
        <v>28</v>
      </c>
      <c r="AF45" s="44"/>
      <c r="AG45" s="3"/>
      <c r="AH45" s="3" t="str">
        <f>CONCATENATE(5,2,AG43,C43,1)</f>
        <v>52X1</v>
      </c>
      <c r="AI45" s="3" t="str">
        <f>E43</f>
        <v>X</v>
      </c>
      <c r="AJ45" s="45">
        <f>IF(AU44=0,0,AU44+1)</f>
        <v>0</v>
      </c>
      <c r="AK45" s="45"/>
      <c r="AL45" s="45" t="s">
        <v>29</v>
      </c>
      <c r="AM45" s="46"/>
      <c r="AN45" s="46" t="e">
        <f>VLOOKUP(CONCATENATE(AI45,MID(AL45,2,1)),[1]vylosovanie!$C$10:$J$209,8,0)</f>
        <v>#N/A</v>
      </c>
      <c r="AO45" s="46" t="e">
        <f>VLOOKUP(CONCATENATE(AI45,RIGHT(AL45,1)),[1]vylosovanie!$C$10:$J$209,8,0)</f>
        <v>#N/A</v>
      </c>
      <c r="AP45" s="45" t="e">
        <f>VLOOKUP(CONCATENATE(AI45,VLOOKUP(AL45,$BW$4:$BX$16,2,0)),[1]vylosovanie!$C$10:$J$209,8,0)</f>
        <v>#N/A</v>
      </c>
      <c r="AQ45" s="47"/>
      <c r="AR45" s="3"/>
      <c r="AS45" s="3" t="str">
        <f>CONCATENATE(5,2,AR43,C43,2)</f>
        <v>52X2</v>
      </c>
      <c r="AT45" s="3" t="str">
        <f>E43</f>
        <v>X</v>
      </c>
      <c r="AU45" s="46">
        <f>IF(AJ45=0,0,AJ45+1)</f>
        <v>0</v>
      </c>
      <c r="AV45" s="46"/>
      <c r="AW45" s="46" t="s">
        <v>30</v>
      </c>
      <c r="AX45" s="46"/>
      <c r="AY45" s="46" t="e">
        <f>VLOOKUP(CONCATENATE(AT45,MID(AW45,2,1)),[1]vylosovanie!$C$10:$J$209,8,0)</f>
        <v>#N/A</v>
      </c>
      <c r="AZ45" s="46" t="e">
        <f>VLOOKUP(CONCATENATE(AT45,RIGHT(AW45,1)),[1]vylosovanie!$C$10:$J$209,8,0)</f>
        <v>#N/A</v>
      </c>
      <c r="BA45" s="45" t="e">
        <f>VLOOKUP(CONCATENATE(AT45,VLOOKUP(AW45,$BW$4:$BX$16,2,0)),[1]vylosovanie!$C$10:$J$209,8,0)</f>
        <v>#N/A</v>
      </c>
      <c r="BB45" s="48"/>
      <c r="BC45" s="28" t="e">
        <f>IF(OR(I45="x",I45="X",I45=""),0,IF(I45=3,2,1))</f>
        <v>#N/A</v>
      </c>
      <c r="BD45" s="28"/>
      <c r="BE45" s="28" t="e">
        <f>IF(OR(O45="x",O45="X",O45=""),0,IF(O45=3,2,1))</f>
        <v>#N/A</v>
      </c>
      <c r="BF45" s="28" t="e">
        <f>IF(OR(R45="x",R45="X",R45=""),0,IF(R45=3,2,1))</f>
        <v>#N/A</v>
      </c>
      <c r="BG45" s="28" t="e">
        <f>IF(OR(U45="x",U45="X",U45=""),0,IF(U45=3,2,1))</f>
        <v>#N/A</v>
      </c>
      <c r="BH45" s="49"/>
      <c r="BI45" s="28" t="e">
        <f>IF(OR(I45="x",I45="X"),0,I45)</f>
        <v>#N/A</v>
      </c>
      <c r="BJ45" s="28"/>
      <c r="BK45" s="28" t="e">
        <f>IF(OR(O45="x",O45="X"),0,O45)</f>
        <v>#N/A</v>
      </c>
      <c r="BL45" s="28" t="e">
        <f>IF(OR(R45="x",R45="X"),0,R45)</f>
        <v>#N/A</v>
      </c>
      <c r="BM45" s="28" t="e">
        <f>IF(OR(U45="x",U45="X"),0,U45)</f>
        <v>#N/A</v>
      </c>
      <c r="BN45" s="49"/>
      <c r="BO45" s="28" t="e">
        <f>IF(OR(K45="x",K45="X"),0,K45)</f>
        <v>#N/A</v>
      </c>
      <c r="BP45" s="28"/>
      <c r="BQ45" s="28" t="e">
        <f>IF(OR(Q45="x",Q45="X"),0,Q45)</f>
        <v>#N/A</v>
      </c>
      <c r="BR45" s="28" t="e">
        <f>IF(OR(T45="x",T45="X"),0,T45)</f>
        <v>#N/A</v>
      </c>
      <c r="BS45" s="28" t="e">
        <f>IF(OR(W45="x",W45="X"),0,W45)</f>
        <v>#N/A</v>
      </c>
      <c r="BT45" s="49"/>
    </row>
    <row r="46" spans="1:75" s="32" customFormat="1" ht="45.75" thickBot="1">
      <c r="A46" s="10" t="str">
        <f>CONCATENATE(E43," 1-2")</f>
        <v>X 1-2</v>
      </c>
      <c r="B46" s="11" t="str">
        <f>CONCATENATE(E43,D46)</f>
        <v>X3</v>
      </c>
      <c r="C46" s="33"/>
      <c r="D46" s="34">
        <v>3</v>
      </c>
      <c r="E46" s="35" t="str">
        <f>IF(ISERROR(VLOOKUP($B46,[1]vylosovanie!$C$10:$M$269,8,0))=TRUE," ",VLOOKUP($B46,[1]vylosovanie!$C$10:$M$269,8,0))</f>
        <v xml:space="preserve"> </v>
      </c>
      <c r="F46" s="35" t="str">
        <f>IF(ISERROR(VLOOKUP($B46,[1]vylosovanie!$C$10:$M$269,9,0))=TRUE," ",VLOOKUP($B46,[1]vylosovanie!$C$10:$M$269,9,0))</f>
        <v xml:space="preserve"> </v>
      </c>
      <c r="G46" s="35" t="str">
        <f>IF(ISERROR(VLOOKUP($B46,[1]vylosovanie!$C$10:$M$269,10,0))=TRUE," ",VLOOKUP($B46,[1]vylosovanie!$C$10:$M$269,10,0))</f>
        <v xml:space="preserve"> </v>
      </c>
      <c r="H46" s="35" t="str">
        <f>IF(ISERROR(VLOOKUP($B46,[1]vylosovanie!$C$10:$M$269,11,0))=TRUE," ",VLOOKUP($B46,[1]vylosovanie!$C$10:$M$269,11,0))</f>
        <v xml:space="preserve"> </v>
      </c>
      <c r="I46" s="50" t="e">
        <f>Q44</f>
        <v>#N/A</v>
      </c>
      <c r="J46" s="50" t="s">
        <v>22</v>
      </c>
      <c r="K46" s="51" t="e">
        <f>O44</f>
        <v>#N/A</v>
      </c>
      <c r="L46" s="50" t="e">
        <f>Q45</f>
        <v>#N/A</v>
      </c>
      <c r="M46" s="50" t="s">
        <v>22</v>
      </c>
      <c r="N46" s="51" t="e">
        <f>O45</f>
        <v>#N/A</v>
      </c>
      <c r="O46" s="36"/>
      <c r="P46" s="36"/>
      <c r="Q46" s="37"/>
      <c r="R46" s="50" t="e">
        <f>VLOOKUP(A51,'[1]zapisy skupiny'!$A$5:$AA$6403,26,0)</f>
        <v>#N/A</v>
      </c>
      <c r="S46" s="50" t="s">
        <v>22</v>
      </c>
      <c r="T46" s="51" t="e">
        <f>VLOOKUP(A51,'[1]zapisy skupiny'!$A$5:$AA$6403,27,0)</f>
        <v>#N/A</v>
      </c>
      <c r="U46" s="50" t="e">
        <f>VLOOKUP(A49,'[1]zapisy skupiny'!$A$5:$AA$6403,27,0)</f>
        <v>#N/A</v>
      </c>
      <c r="V46" s="50" t="s">
        <v>22</v>
      </c>
      <c r="W46" s="51" t="e">
        <f>VLOOKUP(A49,'[1]zapisy skupiny'!$A$5:$AA$6403,26,0)</f>
        <v>#N/A</v>
      </c>
      <c r="X46" s="52" t="e">
        <f>SUM(BI46:BM46)</f>
        <v>#N/A</v>
      </c>
      <c r="Y46" s="53" t="s">
        <v>22</v>
      </c>
      <c r="Z46" s="52" t="e">
        <f>SUM(BO46:BS46)</f>
        <v>#N/A</v>
      </c>
      <c r="AA46" s="53" t="e">
        <f>IF((Z46=0)," ",X46/Z46)</f>
        <v>#N/A</v>
      </c>
      <c r="AB46" s="54" t="e">
        <f>IF(AND(SUM(BC46:BG46)=0,OR(E46=0,E46=" ",SUM(BC44:BG48)=0))," ",SUM(BC46:BG46))</f>
        <v>#N/A</v>
      </c>
      <c r="AC46" s="55" t="str">
        <f>IF(ISERROR(RANK(AB46,AB44:AB48,0))=TRUE," ",IF(OR(AND(I46="x",L46="x",R46="x"),AND(I46="x",L46="x",U46="x"),AND(I46="x",R46="x",U46="x"),AND(L46="x",R46="x",U46="x")),0,RANK(AB46,AB44:AB48,0)))</f>
        <v xml:space="preserve"> </v>
      </c>
      <c r="AD46" s="16" t="s">
        <v>31</v>
      </c>
      <c r="AE46" s="44" t="s">
        <v>32</v>
      </c>
      <c r="AF46" s="44"/>
      <c r="AG46" s="3"/>
      <c r="AH46" s="3" t="str">
        <f>CONCATENATE(5,3,AG43,C43,1)</f>
        <v>53X1</v>
      </c>
      <c r="AI46" s="3" t="str">
        <f>E43</f>
        <v>X</v>
      </c>
      <c r="AJ46" s="45">
        <f>IF(AU45=0,0,AU45+1)</f>
        <v>0</v>
      </c>
      <c r="AK46" s="45"/>
      <c r="AL46" s="56" t="s">
        <v>33</v>
      </c>
      <c r="AM46" s="57"/>
      <c r="AN46" s="46" t="e">
        <f>VLOOKUP(CONCATENATE(AI46,MID(AL46,2,1)),[1]vylosovanie!$C$10:$J$209,8,0)</f>
        <v>#N/A</v>
      </c>
      <c r="AO46" s="46" t="e">
        <f>VLOOKUP(CONCATENATE(AI46,RIGHT(AL46,1)),[1]vylosovanie!$C$10:$J$209,8,0)</f>
        <v>#N/A</v>
      </c>
      <c r="AP46" s="45" t="e">
        <f>VLOOKUP(CONCATENATE(AI46,VLOOKUP(AL46,$BW$4:$BX$16,2,0)),[1]vylosovanie!$C$10:$J$209,8,0)</f>
        <v>#N/A</v>
      </c>
      <c r="AQ46" s="47"/>
      <c r="AR46" s="3"/>
      <c r="AS46" s="3" t="str">
        <f>CONCATENATE(5,3,AR43,C43,2)</f>
        <v>53X2</v>
      </c>
      <c r="AT46" s="3" t="str">
        <f>E43</f>
        <v>X</v>
      </c>
      <c r="AU46" s="46">
        <f>IF(AJ46=0,0,AJ46+1)</f>
        <v>0</v>
      </c>
      <c r="AV46" s="46"/>
      <c r="AW46" s="46" t="s">
        <v>34</v>
      </c>
      <c r="AX46" s="46"/>
      <c r="AY46" s="46" t="e">
        <f>VLOOKUP(CONCATENATE(AT46,MID(AW46,2,1)),[1]vylosovanie!$C$10:$J$209,8,0)</f>
        <v>#N/A</v>
      </c>
      <c r="AZ46" s="46" t="e">
        <f>VLOOKUP(CONCATENATE(AT46,RIGHT(AW46,1)),[1]vylosovanie!$C$10:$J$209,8,0)</f>
        <v>#N/A</v>
      </c>
      <c r="BA46" s="45" t="e">
        <f>VLOOKUP(CONCATENATE(AT46,VLOOKUP(AW46,$BW$4:$BX$16,2,0)),[1]vylosovanie!$C$10:$J$209,8,0)</f>
        <v>#N/A</v>
      </c>
      <c r="BB46" s="48"/>
      <c r="BC46" s="28" t="e">
        <f>IF(OR(I46="x",I46="X",I46=""),0,IF(I46=3,2,1))</f>
        <v>#N/A</v>
      </c>
      <c r="BD46" s="28" t="e">
        <f>IF(OR(L46="x",L46="X",L46=""),0,IF(L46=3,2,1))</f>
        <v>#N/A</v>
      </c>
      <c r="BE46" s="28"/>
      <c r="BF46" s="28" t="e">
        <f>IF(OR(R46="x",R46="X",R46=""),0,IF(R46=3,2,1))</f>
        <v>#N/A</v>
      </c>
      <c r="BG46" s="28" t="e">
        <f>IF(OR(U46="x",U46="X",U46=""),0,IF(U46=3,2,1))</f>
        <v>#N/A</v>
      </c>
      <c r="BH46" s="49"/>
      <c r="BI46" s="28" t="e">
        <f>IF(OR(I46="x",I46="X"),0,I46)</f>
        <v>#N/A</v>
      </c>
      <c r="BJ46" s="28" t="e">
        <f>IF(OR(L46="x",L46="X"),0,L46)</f>
        <v>#N/A</v>
      </c>
      <c r="BK46" s="28"/>
      <c r="BL46" s="28" t="e">
        <f>IF(OR(R46="x",R46="X"),0,R46)</f>
        <v>#N/A</v>
      </c>
      <c r="BM46" s="28" t="e">
        <f>IF(OR(U46="x",U46="X"),0,U46)</f>
        <v>#N/A</v>
      </c>
      <c r="BN46" s="49"/>
      <c r="BO46" s="28" t="e">
        <f>IF(OR(K46="x",K46="X"),0,K46)</f>
        <v>#N/A</v>
      </c>
      <c r="BP46" s="28" t="e">
        <f>IF(OR(N46="x",N46="X"),0,N46)</f>
        <v>#N/A</v>
      </c>
      <c r="BQ46" s="28"/>
      <c r="BR46" s="28" t="e">
        <f>IF(OR(T46="x",T46="X"),0,T46)</f>
        <v>#N/A</v>
      </c>
      <c r="BS46" s="28" t="e">
        <f>IF(OR(W46="x",W46="X"),0,W46)</f>
        <v>#N/A</v>
      </c>
      <c r="BT46" s="49"/>
    </row>
    <row r="47" spans="1:75" s="32" customFormat="1" ht="45.75" thickBot="1">
      <c r="A47" s="10" t="str">
        <f>CONCATENATE(E43," 2-3")</f>
        <v>X 2-3</v>
      </c>
      <c r="B47" s="11" t="str">
        <f>CONCATENATE(E43,D47)</f>
        <v>X4</v>
      </c>
      <c r="C47" s="33"/>
      <c r="D47" s="34">
        <v>4</v>
      </c>
      <c r="E47" s="35" t="str">
        <f>IF(ISERROR(VLOOKUP($B47,[1]vylosovanie!$C$10:$M$269,8,0))=TRUE," ",VLOOKUP($B47,[1]vylosovanie!$C$10:$M$269,8,0))</f>
        <v xml:space="preserve"> </v>
      </c>
      <c r="F47" s="35" t="str">
        <f>IF(ISERROR(VLOOKUP($B47,[1]vylosovanie!$C$10:$M$269,9,0))=TRUE," ",VLOOKUP($B47,[1]vylosovanie!$C$10:$M$269,9,0))</f>
        <v xml:space="preserve"> </v>
      </c>
      <c r="G47" s="35" t="str">
        <f>IF(ISERROR(VLOOKUP($B47,[1]vylosovanie!$C$10:$M$269,10,0))=TRUE," ",VLOOKUP($B47,[1]vylosovanie!$C$10:$M$269,10,0))</f>
        <v xml:space="preserve"> </v>
      </c>
      <c r="H47" s="35" t="str">
        <f>IF(ISERROR(VLOOKUP($B47,[1]vylosovanie!$C$10:$M$269,11,0))=TRUE," ",VLOOKUP($B47,[1]vylosovanie!$C$10:$M$269,11,0))</f>
        <v xml:space="preserve"> </v>
      </c>
      <c r="I47" s="50" t="e">
        <f>T44</f>
        <v>#N/A</v>
      </c>
      <c r="J47" s="50" t="s">
        <v>22</v>
      </c>
      <c r="K47" s="51" t="e">
        <f>R44</f>
        <v>#N/A</v>
      </c>
      <c r="L47" s="50" t="e">
        <f>T45</f>
        <v>#N/A</v>
      </c>
      <c r="M47" s="50" t="s">
        <v>22</v>
      </c>
      <c r="N47" s="51" t="e">
        <f>R45</f>
        <v>#N/A</v>
      </c>
      <c r="O47" s="50" t="e">
        <f>T46</f>
        <v>#N/A</v>
      </c>
      <c r="P47" s="50" t="s">
        <v>22</v>
      </c>
      <c r="Q47" s="51" t="e">
        <f>R46</f>
        <v>#N/A</v>
      </c>
      <c r="R47" s="36"/>
      <c r="S47" s="36"/>
      <c r="T47" s="37"/>
      <c r="U47" s="50" t="e">
        <f>VLOOKUP(A52,'[1]zapisy skupiny'!$A$5:$AA$6403,27,0)</f>
        <v>#N/A</v>
      </c>
      <c r="V47" s="50" t="s">
        <v>22</v>
      </c>
      <c r="W47" s="51" t="e">
        <f>VLOOKUP(A52,'[1]zapisy skupiny'!$A$5:$AA$6403,26,0)</f>
        <v>#N/A</v>
      </c>
      <c r="X47" s="52" t="e">
        <f>SUM(BI47:BM47)</f>
        <v>#N/A</v>
      </c>
      <c r="Y47" s="53" t="s">
        <v>22</v>
      </c>
      <c r="Z47" s="52" t="e">
        <f>SUM(BO47:BS47)</f>
        <v>#N/A</v>
      </c>
      <c r="AA47" s="53" t="e">
        <f>IF((Z47=0)," ",X47/Z47)</f>
        <v>#N/A</v>
      </c>
      <c r="AB47" s="54" t="e">
        <f>IF(AND(SUM(BC47:BG47)=0,OR(E47=0,E47=" ",SUM(BC44:BG48)=0))," ",SUM(BC47:BG47))</f>
        <v>#N/A</v>
      </c>
      <c r="AC47" s="55" t="str">
        <f>IF(ISERROR(RANK(AB47,AB44:AB48,0))=TRUE," ",IF(OR(AND(I47="x",L47="x",O47="x"),AND(I47="x",L47="x",U47="x"),AND(I47="x",O47="x",U47="x"),AND(L47="x",O47="x",U47="x")),0,RANK(AB47,AB44:AB48,0)))</f>
        <v xml:space="preserve"> </v>
      </c>
      <c r="AD47" s="16" t="s">
        <v>35</v>
      </c>
      <c r="AE47" s="44" t="s">
        <v>36</v>
      </c>
      <c r="AF47" s="44"/>
      <c r="AG47" s="58"/>
      <c r="AH47" s="3" t="str">
        <f>CONCATENATE(5,4,AG43,C43,1)</f>
        <v>54X1</v>
      </c>
      <c r="AI47" s="3" t="str">
        <f>E43</f>
        <v>X</v>
      </c>
      <c r="AJ47" s="45">
        <f>IF(AU46=0,0,AU46+1)</f>
        <v>0</v>
      </c>
      <c r="AK47" s="59"/>
      <c r="AL47" s="59" t="s">
        <v>37</v>
      </c>
      <c r="AM47" s="60"/>
      <c r="AN47" s="46" t="e">
        <f>VLOOKUP(CONCATENATE(AI47,MID(AL47,2,1)),[1]vylosovanie!$C$10:$J$209,8,0)</f>
        <v>#N/A</v>
      </c>
      <c r="AO47" s="46" t="e">
        <f>VLOOKUP(CONCATENATE(AI47,RIGHT(AL47,1)),[1]vylosovanie!$C$10:$J$209,8,0)</f>
        <v>#N/A</v>
      </c>
      <c r="AP47" s="45" t="e">
        <f>VLOOKUP(CONCATENATE(AI47,VLOOKUP(AL47,$BW$4:$BX$16,2,0)),[1]vylosovanie!$C$10:$J$209,8,0)</f>
        <v>#N/A</v>
      </c>
      <c r="AQ47" s="61"/>
      <c r="AR47" s="58"/>
      <c r="AS47" s="3" t="str">
        <f>CONCATENATE(5,4,AR43,C43,2)</f>
        <v>54X2</v>
      </c>
      <c r="AT47" s="3" t="str">
        <f>E43</f>
        <v>X</v>
      </c>
      <c r="AU47" s="46">
        <f>IF(AJ47=0,0,AJ47+1)</f>
        <v>0</v>
      </c>
      <c r="AV47" s="60"/>
      <c r="AW47" s="60" t="s">
        <v>38</v>
      </c>
      <c r="AX47" s="60"/>
      <c r="AY47" s="46" t="e">
        <f>VLOOKUP(CONCATENATE(AT47,MID(AW47,2,1)),[1]vylosovanie!$C$10:$J$209,8,0)</f>
        <v>#N/A</v>
      </c>
      <c r="AZ47" s="46" t="e">
        <f>VLOOKUP(CONCATENATE(AT47,RIGHT(AW47,1)),[1]vylosovanie!$C$10:$J$209,8,0)</f>
        <v>#N/A</v>
      </c>
      <c r="BA47" s="45" t="e">
        <f>VLOOKUP(CONCATENATE(AT47,VLOOKUP(AW47,$BW$4:$BX$16,2,0)),[1]vylosovanie!$C$10:$J$209,8,0)</f>
        <v>#N/A</v>
      </c>
      <c r="BB47" s="48"/>
      <c r="BC47" s="28" t="e">
        <f>IF(OR(I47="x",I47="X",I47=""),0,IF(I47=3,2,1))</f>
        <v>#N/A</v>
      </c>
      <c r="BD47" s="28" t="e">
        <f>IF(OR(L47="x",L47="X",L47=""),0,IF(L47=3,2,1))</f>
        <v>#N/A</v>
      </c>
      <c r="BE47" s="28" t="e">
        <f>IF(OR(O47="x",O47="X",O47=""),0,IF(O47=3,2,1))</f>
        <v>#N/A</v>
      </c>
      <c r="BF47" s="28"/>
      <c r="BG47" s="28" t="e">
        <f>IF(OR(U47="x",U47="X",U47=""),0,IF(U47=3,2,1))</f>
        <v>#N/A</v>
      </c>
      <c r="BH47" s="49"/>
      <c r="BI47" s="28" t="e">
        <f>IF(OR(I47="x",I47="X"),0,I47)</f>
        <v>#N/A</v>
      </c>
      <c r="BJ47" s="28" t="e">
        <f>IF(OR(L47="x",L47="X"),0,L47)</f>
        <v>#N/A</v>
      </c>
      <c r="BK47" s="28" t="e">
        <f>IF(OR(O47="x",O47="X"),0,O47)</f>
        <v>#N/A</v>
      </c>
      <c r="BL47" s="28"/>
      <c r="BM47" s="28" t="e">
        <f>IF(OR(U47="x",U47="X"),0,U47)</f>
        <v>#N/A</v>
      </c>
      <c r="BN47" s="49"/>
      <c r="BO47" s="28" t="e">
        <f>IF(OR(K47="x",K47="X"),0,K47)</f>
        <v>#N/A</v>
      </c>
      <c r="BP47" s="28" t="e">
        <f>IF(OR(N47="x",N47="X"),0,N47)</f>
        <v>#N/A</v>
      </c>
      <c r="BQ47" s="28" t="e">
        <f>IF(OR(Q47="x",Q47="X"),0,Q47)</f>
        <v>#N/A</v>
      </c>
      <c r="BR47" s="28"/>
      <c r="BS47" s="28" t="e">
        <f>IF(OR(W47="x",W47="X"),0,W47)</f>
        <v>#N/A</v>
      </c>
      <c r="BT47" s="49"/>
    </row>
    <row r="48" spans="1:75" s="32" customFormat="1" ht="45.75" thickBot="1">
      <c r="A48" s="10" t="str">
        <f>CONCATENATE(E43," 4-2")</f>
        <v>X 4-2</v>
      </c>
      <c r="B48" s="11" t="str">
        <f>CONCATENATE(E43,D48)</f>
        <v>X5</v>
      </c>
      <c r="C48" s="18"/>
      <c r="D48" s="34">
        <v>5</v>
      </c>
      <c r="E48" s="35" t="str">
        <f>IF(ISERROR(VLOOKUP($B48,[1]vylosovanie!$C$10:$M$269,8,0))=TRUE," ",VLOOKUP($B48,[1]vylosovanie!$C$10:$M$269,8,0))</f>
        <v xml:space="preserve"> </v>
      </c>
      <c r="F48" s="35" t="str">
        <f>IF(ISERROR(VLOOKUP($B48,[1]vylosovanie!$C$10:$M$269,9,0))=TRUE," ",VLOOKUP($B48,[1]vylosovanie!$C$10:$M$269,9,0))</f>
        <v xml:space="preserve"> </v>
      </c>
      <c r="G48" s="35" t="str">
        <f>IF(ISERROR(VLOOKUP($B48,[1]vylosovanie!$C$10:$M$269,10,0))=TRUE," ",VLOOKUP($B48,[1]vylosovanie!$C$10:$M$269,10,0))</f>
        <v xml:space="preserve"> </v>
      </c>
      <c r="H48" s="35" t="str">
        <f>IF(ISERROR(VLOOKUP($B48,[1]vylosovanie!$C$10:$M$269,11,0))=TRUE," ",VLOOKUP($B48,[1]vylosovanie!$C$10:$M$269,11,0))</f>
        <v xml:space="preserve"> </v>
      </c>
      <c r="I48" s="62" t="e">
        <f>W44</f>
        <v>#N/A</v>
      </c>
      <c r="J48" s="62" t="s">
        <v>22</v>
      </c>
      <c r="K48" s="63" t="e">
        <f>U44</f>
        <v>#N/A</v>
      </c>
      <c r="L48" s="62" t="e">
        <f>W45</f>
        <v>#N/A</v>
      </c>
      <c r="M48" s="62" t="s">
        <v>22</v>
      </c>
      <c r="N48" s="63" t="e">
        <f>U45</f>
        <v>#N/A</v>
      </c>
      <c r="O48" s="62" t="e">
        <f>W46</f>
        <v>#N/A</v>
      </c>
      <c r="P48" s="62" t="s">
        <v>22</v>
      </c>
      <c r="Q48" s="63" t="e">
        <f>U46</f>
        <v>#N/A</v>
      </c>
      <c r="R48" s="62" t="e">
        <f>W47</f>
        <v>#N/A</v>
      </c>
      <c r="S48" s="62" t="s">
        <v>22</v>
      </c>
      <c r="T48" s="63" t="e">
        <f>U47</f>
        <v>#N/A</v>
      </c>
      <c r="U48" s="36"/>
      <c r="V48" s="36"/>
      <c r="W48" s="37"/>
      <c r="X48" s="64" t="e">
        <f>SUM(BI48:BM48)</f>
        <v>#N/A</v>
      </c>
      <c r="Y48" s="65" t="s">
        <v>22</v>
      </c>
      <c r="Z48" s="64" t="e">
        <f>SUM(BO48:BS48)</f>
        <v>#N/A</v>
      </c>
      <c r="AA48" s="65" t="e">
        <f>IF((Z48=0)," ",X48/Z48)</f>
        <v>#N/A</v>
      </c>
      <c r="AB48" s="66" t="e">
        <f>IF(AND(SUM(BC48:BG48)=0,OR(E48=0,E48=" ",SUM(BC44:BG48)=0))," ",SUM(BC48:BG48))</f>
        <v>#N/A</v>
      </c>
      <c r="AC48" s="67" t="str">
        <f>IF(ISERROR(RANK(AB48,AB44:AB48,0))=TRUE," ",IF(OR(AND(I48="x",L48="x",O48="x"),AND(I48="x",L48="x",R48="x"),AND(I48="x",O48="x",R48="x"),AND(L48="x",O48="x",R48="x")),0,RANK(AB48,AB44:AB48,0)))</f>
        <v xml:space="preserve"> </v>
      </c>
      <c r="AD48" s="15" t="s">
        <v>39</v>
      </c>
      <c r="AE48" s="44" t="s">
        <v>40</v>
      </c>
      <c r="AF48" s="44"/>
      <c r="AG48" s="58"/>
      <c r="AH48" s="3" t="str">
        <f>CONCATENATE(5,5,AG43,C43,1)</f>
        <v>55X1</v>
      </c>
      <c r="AI48" s="3" t="str">
        <f>E43</f>
        <v>X</v>
      </c>
      <c r="AJ48" s="45">
        <f>IF(AU47=0,0,AU47+1)</f>
        <v>0</v>
      </c>
      <c r="AK48" s="59"/>
      <c r="AL48" s="59" t="s">
        <v>41</v>
      </c>
      <c r="AM48" s="60"/>
      <c r="AN48" s="46" t="e">
        <f>VLOOKUP(CONCATENATE(AI48,MID(AL48,2,1)),[1]vylosovanie!$C$10:$J$209,8,0)</f>
        <v>#N/A</v>
      </c>
      <c r="AO48" s="46" t="e">
        <f>VLOOKUP(CONCATENATE(AI48,RIGHT(AL48,1)),[1]vylosovanie!$C$10:$J$209,8,0)</f>
        <v>#N/A</v>
      </c>
      <c r="AP48" s="45" t="e">
        <f>VLOOKUP(CONCATENATE(AI48,VLOOKUP(AL48,$BW$4:$BX$16,2,0)),[1]vylosovanie!$C$10:$J$209,8,0)</f>
        <v>#N/A</v>
      </c>
      <c r="AQ48" s="61"/>
      <c r="AR48" s="58"/>
      <c r="AS48" s="3" t="str">
        <f>CONCATENATE(5,5,AR43,C43,2)</f>
        <v>55X2</v>
      </c>
      <c r="AT48" s="3" t="str">
        <f>E43</f>
        <v>X</v>
      </c>
      <c r="AU48" s="46">
        <f>IF(AJ48=0,0,AJ48+1)</f>
        <v>0</v>
      </c>
      <c r="AV48" s="60"/>
      <c r="AW48" s="60" t="s">
        <v>42</v>
      </c>
      <c r="AX48" s="60"/>
      <c r="AY48" s="46" t="e">
        <f>VLOOKUP(CONCATENATE(AT48,MID(AW48,2,1)),[1]vylosovanie!$C$10:$J$209,8,0)</f>
        <v>#N/A</v>
      </c>
      <c r="AZ48" s="46" t="e">
        <f>VLOOKUP(CONCATENATE(AT48,RIGHT(AW48,1)),[1]vylosovanie!$C$10:$J$209,8,0)</f>
        <v>#N/A</v>
      </c>
      <c r="BA48" s="45" t="e">
        <f>VLOOKUP(CONCATENATE(AT48,VLOOKUP(AW48,$BW$4:$BX$16,2,0)),[1]vylosovanie!$C$10:$J$209,8,0)</f>
        <v>#N/A</v>
      </c>
      <c r="BB48" s="48"/>
      <c r="BC48" s="28" t="e">
        <f>IF(OR(I48="x",I48="X",I48=""),0,IF(I48=3,2,1))</f>
        <v>#N/A</v>
      </c>
      <c r="BD48" s="28" t="e">
        <f>IF(OR(L48="x",L48="X",L48=""),0,IF(L48=3,2,1))</f>
        <v>#N/A</v>
      </c>
      <c r="BE48" s="28" t="e">
        <f>IF(OR(O48="x",O48="X",O48=""),0,IF(O48=3,2,1))</f>
        <v>#N/A</v>
      </c>
      <c r="BF48" s="28" t="e">
        <f>IF(OR(R48="x",R48="X",R48=""),0,IF(R48=3,2,1))</f>
        <v>#N/A</v>
      </c>
      <c r="BG48" s="28"/>
      <c r="BH48" s="49"/>
      <c r="BI48" s="28" t="e">
        <f>IF(OR(I48="x",I48="X"),0,I48)</f>
        <v>#N/A</v>
      </c>
      <c r="BJ48" s="28" t="e">
        <f>IF(OR(L48="x",L48="X"),0,L48)</f>
        <v>#N/A</v>
      </c>
      <c r="BK48" s="28" t="e">
        <f>IF(OR(O48="x",O48="X"),0,O48)</f>
        <v>#N/A</v>
      </c>
      <c r="BL48" s="28" t="e">
        <f>IF(OR(R48="x",R48="X"),0,R48)</f>
        <v>#N/A</v>
      </c>
      <c r="BM48" s="28"/>
      <c r="BN48" s="49"/>
      <c r="BO48" s="28" t="e">
        <f>IF(OR(K48="x",K48="X"),0,K48)</f>
        <v>#N/A</v>
      </c>
      <c r="BP48" s="28" t="e">
        <f>IF(OR(N48="x",N48="X"),0,N48)</f>
        <v>#N/A</v>
      </c>
      <c r="BQ48" s="28" t="e">
        <f>IF(OR(Q48="x",Q48="X"),0,Q48)</f>
        <v>#N/A</v>
      </c>
      <c r="BR48" s="28" t="e">
        <f>IF(OR(T48="x",T48="X"),0,T48)</f>
        <v>#N/A</v>
      </c>
      <c r="BS48" s="28"/>
      <c r="BT48" s="49"/>
    </row>
    <row r="49" spans="1:75" s="32" customFormat="1" ht="45">
      <c r="A49" s="10" t="str">
        <f>CONCATENATE(E43," 5-3")</f>
        <v>X 5-3</v>
      </c>
      <c r="B49" s="11"/>
      <c r="C49" s="18"/>
      <c r="D49" s="68"/>
      <c r="E49" s="69"/>
      <c r="F49" s="69"/>
      <c r="G49" s="69"/>
      <c r="H49" s="69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1"/>
      <c r="V49" s="71"/>
      <c r="W49" s="71"/>
      <c r="X49" s="72"/>
      <c r="Y49" s="73"/>
      <c r="Z49" s="72"/>
      <c r="AA49" s="73"/>
      <c r="AB49" s="72"/>
      <c r="AC49" s="48"/>
      <c r="AD49" s="15"/>
      <c r="AE49" s="44"/>
      <c r="AF49" s="44"/>
      <c r="AG49" s="58"/>
      <c r="AH49" s="3"/>
      <c r="AI49" s="3"/>
      <c r="AJ49" s="74"/>
      <c r="AK49" s="75"/>
      <c r="AL49" s="75"/>
      <c r="AM49" s="61"/>
      <c r="AN49" s="47"/>
      <c r="AO49" s="47"/>
      <c r="AP49" s="74"/>
      <c r="AQ49" s="61"/>
      <c r="AR49" s="58"/>
      <c r="AS49" s="3"/>
      <c r="AT49" s="3"/>
      <c r="AU49" s="47"/>
      <c r="AV49" s="61"/>
      <c r="AW49" s="61"/>
      <c r="AX49" s="61"/>
      <c r="AY49" s="47"/>
      <c r="AZ49" s="47"/>
      <c r="BA49" s="74"/>
      <c r="BB49" s="48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W49" s="59"/>
    </row>
    <row r="50" spans="1:75" s="32" customFormat="1" ht="45">
      <c r="A50" s="10" t="str">
        <f>CONCATENATE(E43," 2-5")</f>
        <v>X 2-5</v>
      </c>
      <c r="B50" s="11"/>
      <c r="C50" s="18"/>
      <c r="D50" s="68"/>
      <c r="E50" s="69"/>
      <c r="F50" s="69"/>
      <c r="G50" s="69"/>
      <c r="H50" s="69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1"/>
      <c r="V50" s="71"/>
      <c r="W50" s="71"/>
      <c r="X50" s="72"/>
      <c r="Y50" s="73"/>
      <c r="Z50" s="72"/>
      <c r="AA50" s="73"/>
      <c r="AB50" s="72"/>
      <c r="AC50" s="48"/>
      <c r="AD50" s="15"/>
      <c r="AE50" s="44"/>
      <c r="AF50" s="44"/>
      <c r="AG50" s="58"/>
      <c r="AH50" s="3"/>
      <c r="AI50" s="3"/>
      <c r="AJ50" s="74"/>
      <c r="AK50" s="75"/>
      <c r="AL50" s="75"/>
      <c r="AM50" s="61"/>
      <c r="AN50" s="47"/>
      <c r="AO50" s="47"/>
      <c r="AP50" s="74"/>
      <c r="AQ50" s="61"/>
      <c r="AR50" s="58"/>
      <c r="AS50" s="3"/>
      <c r="AT50" s="3"/>
      <c r="AU50" s="47"/>
      <c r="AV50" s="61"/>
      <c r="AW50" s="61"/>
      <c r="AX50" s="61"/>
      <c r="AY50" s="47"/>
      <c r="AZ50" s="47"/>
      <c r="BA50" s="74"/>
      <c r="BB50" s="48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W50" s="59"/>
    </row>
    <row r="51" spans="1:75" s="32" customFormat="1" ht="45">
      <c r="A51" s="10" t="str">
        <f>CONCATENATE(E43," 3-4")</f>
        <v>X 3-4</v>
      </c>
      <c r="B51" s="11"/>
      <c r="C51" s="18"/>
      <c r="D51" s="68"/>
      <c r="E51" s="69"/>
      <c r="F51" s="69"/>
      <c r="G51" s="69"/>
      <c r="H51" s="69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1"/>
      <c r="V51" s="71"/>
      <c r="W51" s="71"/>
      <c r="X51" s="72"/>
      <c r="Y51" s="73"/>
      <c r="Z51" s="72"/>
      <c r="AA51" s="73"/>
      <c r="AB51" s="72"/>
      <c r="AC51" s="48"/>
      <c r="AD51" s="15"/>
      <c r="AE51" s="44"/>
      <c r="AF51" s="44"/>
      <c r="AG51" s="58"/>
      <c r="AH51" s="3"/>
      <c r="AI51" s="3"/>
      <c r="AJ51" s="74"/>
      <c r="AK51" s="75"/>
      <c r="AL51" s="75"/>
      <c r="AM51" s="61"/>
      <c r="AN51" s="47"/>
      <c r="AO51" s="47"/>
      <c r="AP51" s="74"/>
      <c r="AQ51" s="61"/>
      <c r="AR51" s="58"/>
      <c r="AS51" s="3"/>
      <c r="AT51" s="3"/>
      <c r="AU51" s="47"/>
      <c r="AV51" s="61"/>
      <c r="AW51" s="61"/>
      <c r="AX51" s="61"/>
      <c r="AY51" s="47"/>
      <c r="AZ51" s="47"/>
      <c r="BA51" s="74"/>
      <c r="BB51" s="48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W51" s="59"/>
    </row>
    <row r="52" spans="1:75" ht="35.25" thickBot="1">
      <c r="A52" s="10" t="str">
        <f>CONCATENATE(E43," 5-4")</f>
        <v>X 5-4</v>
      </c>
    </row>
    <row r="53" spans="1:75" s="32" customFormat="1" ht="90.75" thickBot="1">
      <c r="A53" s="10" t="str">
        <f>CONCATENATE(E53," 1-5")</f>
        <v>X 1-5</v>
      </c>
      <c r="B53" s="11"/>
      <c r="C53" s="18" t="str">
        <f>IF(C43="X","X",IF(C43-$B$1&gt;=[1]vylosovanie!$O$3,"X",C43+1))</f>
        <v>X</v>
      </c>
      <c r="D53" s="3" t="s">
        <v>5</v>
      </c>
      <c r="E53" s="19" t="str">
        <f>IF(C53="X","X",VLOOKUP(C53,[1]vylosovanie!$T$10:$U$99,2,0))</f>
        <v>X</v>
      </c>
      <c r="F53" s="20" t="s">
        <v>6</v>
      </c>
      <c r="G53" s="20" t="s">
        <v>7</v>
      </c>
      <c r="H53" s="20" t="s">
        <v>8</v>
      </c>
      <c r="I53" s="21">
        <v>1</v>
      </c>
      <c r="J53" s="22"/>
      <c r="K53" s="23"/>
      <c r="L53" s="21">
        <v>2</v>
      </c>
      <c r="M53" s="22"/>
      <c r="N53" s="23"/>
      <c r="O53" s="21">
        <v>3</v>
      </c>
      <c r="P53" s="22"/>
      <c r="Q53" s="23"/>
      <c r="R53" s="21">
        <v>4</v>
      </c>
      <c r="S53" s="22"/>
      <c r="T53" s="23"/>
      <c r="U53" s="21">
        <v>5</v>
      </c>
      <c r="V53" s="22"/>
      <c r="W53" s="23"/>
      <c r="X53" s="24" t="s">
        <v>9</v>
      </c>
      <c r="Y53" s="22"/>
      <c r="Z53" s="25"/>
      <c r="AA53" s="26" t="s">
        <v>10</v>
      </c>
      <c r="AB53" s="26" t="s">
        <v>11</v>
      </c>
      <c r="AC53" s="26" t="s">
        <v>12</v>
      </c>
      <c r="AD53" s="15" t="s">
        <v>13</v>
      </c>
      <c r="AE53" s="15"/>
      <c r="AF53" s="15"/>
      <c r="AG53" s="3" t="str">
        <f>IF(C53&lt;10,0,"")</f>
        <v/>
      </c>
      <c r="AH53" s="3" t="s">
        <v>4</v>
      </c>
      <c r="AI53" s="3"/>
      <c r="AJ53" s="27" t="s">
        <v>14</v>
      </c>
      <c r="AK53" s="28" t="s">
        <v>15</v>
      </c>
      <c r="AL53" s="28" t="s">
        <v>16</v>
      </c>
      <c r="AM53" s="29" t="s">
        <v>17</v>
      </c>
      <c r="AN53" s="29" t="s">
        <v>18</v>
      </c>
      <c r="AO53" s="29" t="s">
        <v>18</v>
      </c>
      <c r="AP53" s="29" t="s">
        <v>19</v>
      </c>
      <c r="AQ53" s="30"/>
      <c r="AR53" s="3" t="str">
        <f>IF(C53&lt;10,0,"")</f>
        <v/>
      </c>
      <c r="AS53" s="3" t="s">
        <v>4</v>
      </c>
      <c r="AT53" s="3"/>
      <c r="AU53" s="31" t="s">
        <v>14</v>
      </c>
      <c r="AV53" s="29" t="s">
        <v>15</v>
      </c>
      <c r="AW53" s="29" t="s">
        <v>16</v>
      </c>
      <c r="AX53" s="29" t="s">
        <v>17</v>
      </c>
      <c r="AY53" s="29" t="s">
        <v>18</v>
      </c>
      <c r="AZ53" s="29" t="s">
        <v>18</v>
      </c>
      <c r="BA53" s="29" t="s">
        <v>19</v>
      </c>
      <c r="BC53" s="7">
        <v>1</v>
      </c>
      <c r="BD53" s="7">
        <v>2</v>
      </c>
      <c r="BE53" s="7">
        <v>3</v>
      </c>
      <c r="BF53" s="7">
        <v>4</v>
      </c>
      <c r="BG53" s="7">
        <v>5</v>
      </c>
      <c r="BH53" s="7"/>
      <c r="BI53" s="7" t="s">
        <v>20</v>
      </c>
      <c r="BJ53" s="7"/>
      <c r="BK53" s="7"/>
      <c r="BL53" s="7"/>
      <c r="BM53" s="7"/>
      <c r="BN53" s="7"/>
      <c r="BO53" s="7" t="s">
        <v>21</v>
      </c>
      <c r="BP53" s="7"/>
      <c r="BQ53" s="7"/>
      <c r="BR53" s="7"/>
      <c r="BS53" s="7"/>
      <c r="BT53" s="7"/>
    </row>
    <row r="54" spans="1:75" s="32" customFormat="1" ht="45.75" thickBot="1">
      <c r="A54" s="10" t="str">
        <f>CONCATENATE(E53," 1-4")</f>
        <v>X 1-4</v>
      </c>
      <c r="B54" s="11" t="str">
        <f>CONCATENATE(E53,D54)</f>
        <v>X1</v>
      </c>
      <c r="C54" s="33" t="str">
        <f>$E$1</f>
        <v>MŽ</v>
      </c>
      <c r="D54" s="34">
        <v>1</v>
      </c>
      <c r="E54" s="35" t="str">
        <f>IF(ISERROR(VLOOKUP($B54,[1]vylosovanie!$C$10:$M$269,8,0))=TRUE," ",VLOOKUP($B54,[1]vylosovanie!$C$10:$M$269,8,0))</f>
        <v xml:space="preserve"> </v>
      </c>
      <c r="F54" s="35" t="str">
        <f>IF(ISERROR(VLOOKUP($B54,[1]vylosovanie!$C$10:$M$269,9,0))=TRUE," ",VLOOKUP($B54,[1]vylosovanie!$C$10:$M$269,9,0))</f>
        <v xml:space="preserve"> </v>
      </c>
      <c r="G54" s="35" t="str">
        <f>IF(ISERROR(VLOOKUP($B54,[1]vylosovanie!$C$10:$M$269,10,0))=TRUE," ",VLOOKUP($B54,[1]vylosovanie!$C$10:$M$269,10,0))</f>
        <v xml:space="preserve"> </v>
      </c>
      <c r="H54" s="35" t="str">
        <f>IF(ISERROR(VLOOKUP($B54,[1]vylosovanie!$C$10:$M$269,11,0))=TRUE," ",VLOOKUP($B54,[1]vylosovanie!$C$10:$M$269,11,0))</f>
        <v xml:space="preserve"> </v>
      </c>
      <c r="I54" s="36"/>
      <c r="J54" s="36"/>
      <c r="K54" s="37"/>
      <c r="L54" s="38" t="e">
        <f>VLOOKUP(A56,'[1]zapisy skupiny'!$A$5:$AA$6403,26,0)</f>
        <v>#N/A</v>
      </c>
      <c r="M54" s="38" t="s">
        <v>22</v>
      </c>
      <c r="N54" s="39" t="e">
        <f>VLOOKUP(A56,'[1]zapisy skupiny'!$A$5:$AA$6403,27,0)</f>
        <v>#N/A</v>
      </c>
      <c r="O54" s="38" t="e">
        <f>VLOOKUP(A55,'[1]zapisy skupiny'!$A$5:$AA$6403,26,0)</f>
        <v>#N/A</v>
      </c>
      <c r="P54" s="38" t="s">
        <v>22</v>
      </c>
      <c r="Q54" s="39" t="e">
        <f>VLOOKUP(A55,'[1]zapisy skupiny'!$A$5:$AA$6403,27,0)</f>
        <v>#N/A</v>
      </c>
      <c r="R54" s="38" t="e">
        <f>VLOOKUP(A54,'[1]zapisy skupiny'!$A$5:$AA$6403,26,0)</f>
        <v>#N/A</v>
      </c>
      <c r="S54" s="38" t="s">
        <v>22</v>
      </c>
      <c r="T54" s="39" t="e">
        <f>VLOOKUP(A54,'[1]zapisy skupiny'!$A$5:$AA$6403,27,0)</f>
        <v>#N/A</v>
      </c>
      <c r="U54" s="38" t="e">
        <f>VLOOKUP(A53,'[1]zapisy skupiny'!$A$5:$AA$6403,26,0)</f>
        <v>#N/A</v>
      </c>
      <c r="V54" s="38" t="s">
        <v>22</v>
      </c>
      <c r="W54" s="39" t="e">
        <f>VLOOKUP(A53,'[1]zapisy skupiny'!$A$5:$AA$6403,27,0)</f>
        <v>#N/A</v>
      </c>
      <c r="X54" s="40" t="e">
        <f>SUM(BI54:BM54)</f>
        <v>#N/A</v>
      </c>
      <c r="Y54" s="41" t="s">
        <v>22</v>
      </c>
      <c r="Z54" s="40" t="e">
        <f>SUM(BO54:BS54)</f>
        <v>#N/A</v>
      </c>
      <c r="AA54" s="41" t="e">
        <f>IF((Z54=0)," ",X54/Z54)</f>
        <v>#N/A</v>
      </c>
      <c r="AB54" s="42" t="e">
        <f>IF(AND(SUM(BC54:BG54)=0,OR(E54=0,E54=" ",SUM(BC54:BG58)=0))," ",SUM(BC54:BG54))</f>
        <v>#N/A</v>
      </c>
      <c r="AC54" s="43" t="str">
        <f>IF(ISERROR(RANK(AB54,AB54:AB58,0))=TRUE," ",IF(OR(AND(L54="x",O54="x",R54="x"),AND(L54="x",O54="x",U54="x"),AND(L54="x",R54="x",U54="x"),AND(O54="x",R54="x",U54="x")),0,RANK(AB54,AB54:AB58,0)))</f>
        <v xml:space="preserve"> </v>
      </c>
      <c r="AD54" s="16" t="s">
        <v>23</v>
      </c>
      <c r="AE54" s="44" t="s">
        <v>24</v>
      </c>
      <c r="AF54" s="44"/>
      <c r="AG54" s="3"/>
      <c r="AH54" s="3" t="str">
        <f>CONCATENATE(5,1,AG53,C53,1)</f>
        <v>51X1</v>
      </c>
      <c r="AI54" s="3" t="str">
        <f>E53</f>
        <v>X</v>
      </c>
      <c r="AJ54" s="45">
        <f>IF(C53="X",0,AJ48+1)</f>
        <v>0</v>
      </c>
      <c r="AK54" s="45"/>
      <c r="AL54" s="45" t="s">
        <v>25</v>
      </c>
      <c r="AM54" s="46"/>
      <c r="AN54" s="46" t="e">
        <f>VLOOKUP(CONCATENATE(AI54,MID(AL54,2,1)),[1]vylosovanie!$C$10:$J$209,8,0)</f>
        <v>#N/A</v>
      </c>
      <c r="AO54" s="46" t="e">
        <f>VLOOKUP(CONCATENATE(AI54,RIGHT(AL54,1)),[1]vylosovanie!$C$10:$J$209,8,0)</f>
        <v>#N/A</v>
      </c>
      <c r="AP54" s="45" t="e">
        <f>VLOOKUP(CONCATENATE(AI54,VLOOKUP(AL54,$BW$4:$BX$16,2,0)),[1]vylosovanie!$C$10:$J$209,8,0)</f>
        <v>#N/A</v>
      </c>
      <c r="AQ54" s="47"/>
      <c r="AR54" s="3"/>
      <c r="AS54" s="3" t="str">
        <f>CONCATENATE(5,1,AR53,C53,2)</f>
        <v>51X2</v>
      </c>
      <c r="AT54" s="3" t="str">
        <f>E53</f>
        <v>X</v>
      </c>
      <c r="AU54" s="46">
        <f>IF(AJ54=0,0,AJ54+1)</f>
        <v>0</v>
      </c>
      <c r="AV54" s="46"/>
      <c r="AW54" s="46" t="s">
        <v>26</v>
      </c>
      <c r="AX54" s="46"/>
      <c r="AY54" s="46" t="e">
        <f>VLOOKUP(CONCATENATE(AT54,MID(AW54,2,1)),[1]vylosovanie!$C$10:$J$209,8,0)</f>
        <v>#N/A</v>
      </c>
      <c r="AZ54" s="46" t="e">
        <f>VLOOKUP(CONCATENATE(AT54,RIGHT(AW54,1)),[1]vylosovanie!$C$10:$J$209,8,0)</f>
        <v>#N/A</v>
      </c>
      <c r="BA54" s="45" t="e">
        <f>VLOOKUP(CONCATENATE(AT54,VLOOKUP(AW54,$BW$4:$BX$16,2,0)),[1]vylosovanie!$C$10:$J$209,8,0)</f>
        <v>#N/A</v>
      </c>
      <c r="BB54" s="48"/>
      <c r="BC54" s="28"/>
      <c r="BD54" s="28" t="e">
        <f>IF(OR(L54="x",L54="X",L54=""),0,IF(L54=3,2,1))</f>
        <v>#N/A</v>
      </c>
      <c r="BE54" s="28" t="e">
        <f>IF(OR(O54="x",O54="X",O54=""),0,IF(O54=3,2,1))</f>
        <v>#N/A</v>
      </c>
      <c r="BF54" s="28" t="e">
        <f>IF(OR(R54="x",R54="X",R54=""),0,IF(R54=3,2,1))</f>
        <v>#N/A</v>
      </c>
      <c r="BG54" s="28" t="e">
        <f>IF(OR(U54="x",U54="X",U54=""),0,IF(U54=3,2,1))</f>
        <v>#N/A</v>
      </c>
      <c r="BH54" s="49"/>
      <c r="BI54" s="28"/>
      <c r="BJ54" s="28" t="e">
        <f>IF(OR(L54="x",L54="X"),0,L54)</f>
        <v>#N/A</v>
      </c>
      <c r="BK54" s="28" t="e">
        <f>IF(OR(O54="x",O54="X"),0,O54)</f>
        <v>#N/A</v>
      </c>
      <c r="BL54" s="28" t="e">
        <f>IF(OR(R54="x",R54="X"),0,R54)</f>
        <v>#N/A</v>
      </c>
      <c r="BM54" s="28" t="e">
        <f>IF(OR(U54="x",U54="X"),0,U54)</f>
        <v>#N/A</v>
      </c>
      <c r="BN54" s="49"/>
      <c r="BO54" s="28"/>
      <c r="BP54" s="28" t="e">
        <f>IF(OR(N54="x",N54="X"),0,N54)</f>
        <v>#N/A</v>
      </c>
      <c r="BQ54" s="28" t="e">
        <f>IF(OR(Q54="x",Q54="X"),0,Q54)</f>
        <v>#N/A</v>
      </c>
      <c r="BR54" s="28" t="e">
        <f>IF(OR(T54="x",T54="X"),0,T54)</f>
        <v>#N/A</v>
      </c>
      <c r="BS54" s="28" t="e">
        <f>IF(OR(W54="x",W54="X"),0,W54)</f>
        <v>#N/A</v>
      </c>
      <c r="BT54" s="49"/>
    </row>
    <row r="55" spans="1:75" s="32" customFormat="1" ht="45.75" thickBot="1">
      <c r="A55" s="10" t="str">
        <f>CONCATENATE(E53," 1-3")</f>
        <v>X 1-3</v>
      </c>
      <c r="B55" s="11" t="str">
        <f>CONCATENATE(E53,D55)</f>
        <v>X2</v>
      </c>
      <c r="C55" s="33"/>
      <c r="D55" s="34">
        <v>2</v>
      </c>
      <c r="E55" s="35" t="str">
        <f>IF(ISERROR(VLOOKUP($B55,[1]vylosovanie!$C$10:$M$269,8,0))=TRUE," ",VLOOKUP($B55,[1]vylosovanie!$C$10:$M$269,8,0))</f>
        <v xml:space="preserve"> </v>
      </c>
      <c r="F55" s="35" t="str">
        <f>IF(ISERROR(VLOOKUP($B55,[1]vylosovanie!$C$10:$M$269,9,0))=TRUE," ",VLOOKUP($B55,[1]vylosovanie!$C$10:$M$269,9,0))</f>
        <v xml:space="preserve"> </v>
      </c>
      <c r="G55" s="35" t="str">
        <f>IF(ISERROR(VLOOKUP($B55,[1]vylosovanie!$C$10:$M$269,10,0))=TRUE," ",VLOOKUP($B55,[1]vylosovanie!$C$10:$M$269,10,0))</f>
        <v xml:space="preserve"> </v>
      </c>
      <c r="H55" s="35" t="str">
        <f>IF(ISERROR(VLOOKUP($B55,[1]vylosovanie!$C$10:$M$269,11,0))=TRUE," ",VLOOKUP($B55,[1]vylosovanie!$C$10:$M$269,11,0))</f>
        <v xml:space="preserve"> </v>
      </c>
      <c r="I55" s="50" t="e">
        <f>N54</f>
        <v>#N/A</v>
      </c>
      <c r="J55" s="50" t="s">
        <v>22</v>
      </c>
      <c r="K55" s="51" t="e">
        <f>L54</f>
        <v>#N/A</v>
      </c>
      <c r="L55" s="36"/>
      <c r="M55" s="36"/>
      <c r="N55" s="37"/>
      <c r="O55" s="50" t="e">
        <f>VLOOKUP(A57,'[1]zapisy skupiny'!$A$5:$AA$6403,26,0)</f>
        <v>#N/A</v>
      </c>
      <c r="P55" s="50" t="s">
        <v>22</v>
      </c>
      <c r="Q55" s="51" t="e">
        <f>VLOOKUP(A57,'[1]zapisy skupiny'!$A$5:$AA$6403,27,0)</f>
        <v>#N/A</v>
      </c>
      <c r="R55" s="50" t="e">
        <f>VLOOKUP(A58,'[1]zapisy skupiny'!$A$5:$AA$6403,27,0)</f>
        <v>#N/A</v>
      </c>
      <c r="S55" s="50" t="s">
        <v>22</v>
      </c>
      <c r="T55" s="51" t="e">
        <f>VLOOKUP(A58,'[1]zapisy skupiny'!$A$5:$AA$6403,26,0)</f>
        <v>#N/A</v>
      </c>
      <c r="U55" s="50" t="e">
        <f>VLOOKUP(A60,'[1]zapisy skupiny'!$A$5:$AA$6403,26,0)</f>
        <v>#N/A</v>
      </c>
      <c r="V55" s="50" t="s">
        <v>22</v>
      </c>
      <c r="W55" s="51" t="e">
        <f>VLOOKUP(A60,'[1]zapisy skupiny'!$A$5:$AA$6403,27,0)</f>
        <v>#N/A</v>
      </c>
      <c r="X55" s="52" t="e">
        <f>SUM(BI55:BM55)</f>
        <v>#N/A</v>
      </c>
      <c r="Y55" s="53" t="s">
        <v>22</v>
      </c>
      <c r="Z55" s="52" t="e">
        <f>SUM(BO55:BS55)</f>
        <v>#N/A</v>
      </c>
      <c r="AA55" s="53" t="e">
        <f>IF((Z55=0)," ",X55/Z55)</f>
        <v>#N/A</v>
      </c>
      <c r="AB55" s="54" t="e">
        <f>IF(AND(SUM(BC55:BG55)=0,OR(E55=0,E55=" ",SUM(BC54:BG58)=0))," ",SUM(BC55:BG55))</f>
        <v>#N/A</v>
      </c>
      <c r="AC55" s="55" t="str">
        <f>IF(ISERROR(RANK(AB55,AB54:AB58,0))=TRUE," ",IF(OR(AND(I55="x",O55="x",R55="x"),AND(I55="x",O55="x",U55="x"),AND(I55="x",R55="x",U55="x"),AND(O55="x",R55="x",U55="x")),0,RANK(AB55,AB54:AB58,0)))</f>
        <v xml:space="preserve"> </v>
      </c>
      <c r="AD55" s="16" t="s">
        <v>27</v>
      </c>
      <c r="AE55" s="44" t="s">
        <v>28</v>
      </c>
      <c r="AF55" s="44"/>
      <c r="AG55" s="3"/>
      <c r="AH55" s="3" t="str">
        <f>CONCATENATE(5,2,AG53,C53,1)</f>
        <v>52X1</v>
      </c>
      <c r="AI55" s="3" t="str">
        <f>E53</f>
        <v>X</v>
      </c>
      <c r="AJ55" s="45">
        <f>IF(AU54=0,0,AU54+1)</f>
        <v>0</v>
      </c>
      <c r="AK55" s="45"/>
      <c r="AL55" s="45" t="s">
        <v>29</v>
      </c>
      <c r="AM55" s="46"/>
      <c r="AN55" s="46" t="e">
        <f>VLOOKUP(CONCATENATE(AI55,MID(AL55,2,1)),[1]vylosovanie!$C$10:$J$209,8,0)</f>
        <v>#N/A</v>
      </c>
      <c r="AO55" s="46" t="e">
        <f>VLOOKUP(CONCATENATE(AI55,RIGHT(AL55,1)),[1]vylosovanie!$C$10:$J$209,8,0)</f>
        <v>#N/A</v>
      </c>
      <c r="AP55" s="45" t="e">
        <f>VLOOKUP(CONCATENATE(AI55,VLOOKUP(AL55,$BW$4:$BX$16,2,0)),[1]vylosovanie!$C$10:$J$209,8,0)</f>
        <v>#N/A</v>
      </c>
      <c r="AQ55" s="47"/>
      <c r="AR55" s="3"/>
      <c r="AS55" s="3" t="str">
        <f>CONCATENATE(5,2,AR53,C53,2)</f>
        <v>52X2</v>
      </c>
      <c r="AT55" s="3" t="str">
        <f>E53</f>
        <v>X</v>
      </c>
      <c r="AU55" s="46">
        <f>IF(AJ55=0,0,AJ55+1)</f>
        <v>0</v>
      </c>
      <c r="AV55" s="46"/>
      <c r="AW55" s="46" t="s">
        <v>30</v>
      </c>
      <c r="AX55" s="46"/>
      <c r="AY55" s="46" t="e">
        <f>VLOOKUP(CONCATENATE(AT55,MID(AW55,2,1)),[1]vylosovanie!$C$10:$J$209,8,0)</f>
        <v>#N/A</v>
      </c>
      <c r="AZ55" s="46" t="e">
        <f>VLOOKUP(CONCATENATE(AT55,RIGHT(AW55,1)),[1]vylosovanie!$C$10:$J$209,8,0)</f>
        <v>#N/A</v>
      </c>
      <c r="BA55" s="45" t="e">
        <f>VLOOKUP(CONCATENATE(AT55,VLOOKUP(AW55,$BW$4:$BX$16,2,0)),[1]vylosovanie!$C$10:$J$209,8,0)</f>
        <v>#N/A</v>
      </c>
      <c r="BB55" s="48"/>
      <c r="BC55" s="28" t="e">
        <f>IF(OR(I55="x",I55="X",I55=""),0,IF(I55=3,2,1))</f>
        <v>#N/A</v>
      </c>
      <c r="BD55" s="28"/>
      <c r="BE55" s="28" t="e">
        <f>IF(OR(O55="x",O55="X",O55=""),0,IF(O55=3,2,1))</f>
        <v>#N/A</v>
      </c>
      <c r="BF55" s="28" t="e">
        <f>IF(OR(R55="x",R55="X",R55=""),0,IF(R55=3,2,1))</f>
        <v>#N/A</v>
      </c>
      <c r="BG55" s="28" t="e">
        <f>IF(OR(U55="x",U55="X",U55=""),0,IF(U55=3,2,1))</f>
        <v>#N/A</v>
      </c>
      <c r="BH55" s="49"/>
      <c r="BI55" s="28" t="e">
        <f>IF(OR(I55="x",I55="X"),0,I55)</f>
        <v>#N/A</v>
      </c>
      <c r="BJ55" s="28"/>
      <c r="BK55" s="28" t="e">
        <f>IF(OR(O55="x",O55="X"),0,O55)</f>
        <v>#N/A</v>
      </c>
      <c r="BL55" s="28" t="e">
        <f>IF(OR(R55="x",R55="X"),0,R55)</f>
        <v>#N/A</v>
      </c>
      <c r="BM55" s="28" t="e">
        <f>IF(OR(U55="x",U55="X"),0,U55)</f>
        <v>#N/A</v>
      </c>
      <c r="BN55" s="49"/>
      <c r="BO55" s="28" t="e">
        <f>IF(OR(K55="x",K55="X"),0,K55)</f>
        <v>#N/A</v>
      </c>
      <c r="BP55" s="28"/>
      <c r="BQ55" s="28" t="e">
        <f>IF(OR(Q55="x",Q55="X"),0,Q55)</f>
        <v>#N/A</v>
      </c>
      <c r="BR55" s="28" t="e">
        <f>IF(OR(T55="x",T55="X"),0,T55)</f>
        <v>#N/A</v>
      </c>
      <c r="BS55" s="28" t="e">
        <f>IF(OR(W55="x",W55="X"),0,W55)</f>
        <v>#N/A</v>
      </c>
      <c r="BT55" s="49"/>
    </row>
    <row r="56" spans="1:75" s="32" customFormat="1" ht="45.75" thickBot="1">
      <c r="A56" s="10" t="str">
        <f>CONCATENATE(E53," 1-2")</f>
        <v>X 1-2</v>
      </c>
      <c r="B56" s="11" t="str">
        <f>CONCATENATE(E53,D56)</f>
        <v>X3</v>
      </c>
      <c r="C56" s="33"/>
      <c r="D56" s="34">
        <v>3</v>
      </c>
      <c r="E56" s="35" t="str">
        <f>IF(ISERROR(VLOOKUP($B56,[1]vylosovanie!$C$10:$M$269,8,0))=TRUE," ",VLOOKUP($B56,[1]vylosovanie!$C$10:$M$269,8,0))</f>
        <v xml:space="preserve"> </v>
      </c>
      <c r="F56" s="35" t="str">
        <f>IF(ISERROR(VLOOKUP($B56,[1]vylosovanie!$C$10:$M$269,9,0))=TRUE," ",VLOOKUP($B56,[1]vylosovanie!$C$10:$M$269,9,0))</f>
        <v xml:space="preserve"> </v>
      </c>
      <c r="G56" s="35" t="str">
        <f>IF(ISERROR(VLOOKUP($B56,[1]vylosovanie!$C$10:$M$269,10,0))=TRUE," ",VLOOKUP($B56,[1]vylosovanie!$C$10:$M$269,10,0))</f>
        <v xml:space="preserve"> </v>
      </c>
      <c r="H56" s="35" t="str">
        <f>IF(ISERROR(VLOOKUP($B56,[1]vylosovanie!$C$10:$M$269,11,0))=TRUE," ",VLOOKUP($B56,[1]vylosovanie!$C$10:$M$269,11,0))</f>
        <v xml:space="preserve"> </v>
      </c>
      <c r="I56" s="50" t="e">
        <f>Q54</f>
        <v>#N/A</v>
      </c>
      <c r="J56" s="50" t="s">
        <v>22</v>
      </c>
      <c r="K56" s="51" t="e">
        <f>O54</f>
        <v>#N/A</v>
      </c>
      <c r="L56" s="50" t="e">
        <f>Q55</f>
        <v>#N/A</v>
      </c>
      <c r="M56" s="50" t="s">
        <v>22</v>
      </c>
      <c r="N56" s="51" t="e">
        <f>O55</f>
        <v>#N/A</v>
      </c>
      <c r="O56" s="36"/>
      <c r="P56" s="36"/>
      <c r="Q56" s="37"/>
      <c r="R56" s="50" t="e">
        <f>VLOOKUP(A61,'[1]zapisy skupiny'!$A$5:$AA$6403,26,0)</f>
        <v>#N/A</v>
      </c>
      <c r="S56" s="50" t="s">
        <v>22</v>
      </c>
      <c r="T56" s="51" t="e">
        <f>VLOOKUP(A61,'[1]zapisy skupiny'!$A$5:$AA$6403,27,0)</f>
        <v>#N/A</v>
      </c>
      <c r="U56" s="50" t="e">
        <f>VLOOKUP(A59,'[1]zapisy skupiny'!$A$5:$AA$6403,27,0)</f>
        <v>#N/A</v>
      </c>
      <c r="V56" s="50" t="s">
        <v>22</v>
      </c>
      <c r="W56" s="51" t="e">
        <f>VLOOKUP(A59,'[1]zapisy skupiny'!$A$5:$AA$6403,26,0)</f>
        <v>#N/A</v>
      </c>
      <c r="X56" s="52" t="e">
        <f>SUM(BI56:BM56)</f>
        <v>#N/A</v>
      </c>
      <c r="Y56" s="53" t="s">
        <v>22</v>
      </c>
      <c r="Z56" s="52" t="e">
        <f>SUM(BO56:BS56)</f>
        <v>#N/A</v>
      </c>
      <c r="AA56" s="53" t="e">
        <f>IF((Z56=0)," ",X56/Z56)</f>
        <v>#N/A</v>
      </c>
      <c r="AB56" s="54" t="e">
        <f>IF(AND(SUM(BC56:BG56)=0,OR(E56=0,E56=" ",SUM(BC54:BG58)=0))," ",SUM(BC56:BG56))</f>
        <v>#N/A</v>
      </c>
      <c r="AC56" s="55" t="str">
        <f>IF(ISERROR(RANK(AB56,AB54:AB58,0))=TRUE," ",IF(OR(AND(I56="x",L56="x",R56="x"),AND(I56="x",L56="x",U56="x"),AND(I56="x",R56="x",U56="x"),AND(L56="x",R56="x",U56="x")),0,RANK(AB56,AB54:AB58,0)))</f>
        <v xml:space="preserve"> </v>
      </c>
      <c r="AD56" s="16" t="s">
        <v>31</v>
      </c>
      <c r="AE56" s="44" t="s">
        <v>32</v>
      </c>
      <c r="AF56" s="44"/>
      <c r="AG56" s="3"/>
      <c r="AH56" s="3" t="str">
        <f>CONCATENATE(5,3,AG53,C53,1)</f>
        <v>53X1</v>
      </c>
      <c r="AI56" s="3" t="str">
        <f>E53</f>
        <v>X</v>
      </c>
      <c r="AJ56" s="45">
        <f>IF(AU55=0,0,AU55+1)</f>
        <v>0</v>
      </c>
      <c r="AK56" s="45"/>
      <c r="AL56" s="56" t="s">
        <v>33</v>
      </c>
      <c r="AM56" s="57"/>
      <c r="AN56" s="46" t="e">
        <f>VLOOKUP(CONCATENATE(AI56,MID(AL56,2,1)),[1]vylosovanie!$C$10:$J$209,8,0)</f>
        <v>#N/A</v>
      </c>
      <c r="AO56" s="46" t="e">
        <f>VLOOKUP(CONCATENATE(AI56,RIGHT(AL56,1)),[1]vylosovanie!$C$10:$J$209,8,0)</f>
        <v>#N/A</v>
      </c>
      <c r="AP56" s="45" t="e">
        <f>VLOOKUP(CONCATENATE(AI56,VLOOKUP(AL56,$BW$4:$BX$16,2,0)),[1]vylosovanie!$C$10:$J$209,8,0)</f>
        <v>#N/A</v>
      </c>
      <c r="AQ56" s="47"/>
      <c r="AR56" s="3"/>
      <c r="AS56" s="3" t="str">
        <f>CONCATENATE(5,3,AR53,C53,2)</f>
        <v>53X2</v>
      </c>
      <c r="AT56" s="3" t="str">
        <f>E53</f>
        <v>X</v>
      </c>
      <c r="AU56" s="46">
        <f>IF(AJ56=0,0,AJ56+1)</f>
        <v>0</v>
      </c>
      <c r="AV56" s="46"/>
      <c r="AW56" s="46" t="s">
        <v>34</v>
      </c>
      <c r="AX56" s="46"/>
      <c r="AY56" s="46" t="e">
        <f>VLOOKUP(CONCATENATE(AT56,MID(AW56,2,1)),[1]vylosovanie!$C$10:$J$209,8,0)</f>
        <v>#N/A</v>
      </c>
      <c r="AZ56" s="46" t="e">
        <f>VLOOKUP(CONCATENATE(AT56,RIGHT(AW56,1)),[1]vylosovanie!$C$10:$J$209,8,0)</f>
        <v>#N/A</v>
      </c>
      <c r="BA56" s="45" t="e">
        <f>VLOOKUP(CONCATENATE(AT56,VLOOKUP(AW56,$BW$4:$BX$16,2,0)),[1]vylosovanie!$C$10:$J$209,8,0)</f>
        <v>#N/A</v>
      </c>
      <c r="BB56" s="48"/>
      <c r="BC56" s="28" t="e">
        <f>IF(OR(I56="x",I56="X",I56=""),0,IF(I56=3,2,1))</f>
        <v>#N/A</v>
      </c>
      <c r="BD56" s="28" t="e">
        <f>IF(OR(L56="x",L56="X",L56=""),0,IF(L56=3,2,1))</f>
        <v>#N/A</v>
      </c>
      <c r="BE56" s="28"/>
      <c r="BF56" s="28" t="e">
        <f>IF(OR(R56="x",R56="X",R56=""),0,IF(R56=3,2,1))</f>
        <v>#N/A</v>
      </c>
      <c r="BG56" s="28" t="e">
        <f>IF(OR(U56="x",U56="X",U56=""),0,IF(U56=3,2,1))</f>
        <v>#N/A</v>
      </c>
      <c r="BH56" s="49"/>
      <c r="BI56" s="28" t="e">
        <f>IF(OR(I56="x",I56="X"),0,I56)</f>
        <v>#N/A</v>
      </c>
      <c r="BJ56" s="28" t="e">
        <f>IF(OR(L56="x",L56="X"),0,L56)</f>
        <v>#N/A</v>
      </c>
      <c r="BK56" s="28"/>
      <c r="BL56" s="28" t="e">
        <f>IF(OR(R56="x",R56="X"),0,R56)</f>
        <v>#N/A</v>
      </c>
      <c r="BM56" s="28" t="e">
        <f>IF(OR(U56="x",U56="X"),0,U56)</f>
        <v>#N/A</v>
      </c>
      <c r="BN56" s="49"/>
      <c r="BO56" s="28" t="e">
        <f>IF(OR(K56="x",K56="X"),0,K56)</f>
        <v>#N/A</v>
      </c>
      <c r="BP56" s="28" t="e">
        <f>IF(OR(N56="x",N56="X"),0,N56)</f>
        <v>#N/A</v>
      </c>
      <c r="BQ56" s="28"/>
      <c r="BR56" s="28" t="e">
        <f>IF(OR(T56="x",T56="X"),0,T56)</f>
        <v>#N/A</v>
      </c>
      <c r="BS56" s="28" t="e">
        <f>IF(OR(W56="x",W56="X"),0,W56)</f>
        <v>#N/A</v>
      </c>
      <c r="BT56" s="49"/>
    </row>
    <row r="57" spans="1:75" s="32" customFormat="1" ht="45.75" thickBot="1">
      <c r="A57" s="10" t="str">
        <f>CONCATENATE(E53," 2-3")</f>
        <v>X 2-3</v>
      </c>
      <c r="B57" s="11" t="str">
        <f>CONCATENATE(E53,D57)</f>
        <v>X4</v>
      </c>
      <c r="C57" s="33"/>
      <c r="D57" s="34">
        <v>4</v>
      </c>
      <c r="E57" s="35" t="str">
        <f>IF(ISERROR(VLOOKUP($B57,[1]vylosovanie!$C$10:$M$269,8,0))=TRUE," ",VLOOKUP($B57,[1]vylosovanie!$C$10:$M$269,8,0))</f>
        <v xml:space="preserve"> </v>
      </c>
      <c r="F57" s="35" t="str">
        <f>IF(ISERROR(VLOOKUP($B57,[1]vylosovanie!$C$10:$M$269,9,0))=TRUE," ",VLOOKUP($B57,[1]vylosovanie!$C$10:$M$269,9,0))</f>
        <v xml:space="preserve"> </v>
      </c>
      <c r="G57" s="35" t="str">
        <f>IF(ISERROR(VLOOKUP($B57,[1]vylosovanie!$C$10:$M$269,10,0))=TRUE," ",VLOOKUP($B57,[1]vylosovanie!$C$10:$M$269,10,0))</f>
        <v xml:space="preserve"> </v>
      </c>
      <c r="H57" s="35" t="str">
        <f>IF(ISERROR(VLOOKUP($B57,[1]vylosovanie!$C$10:$M$269,11,0))=TRUE," ",VLOOKUP($B57,[1]vylosovanie!$C$10:$M$269,11,0))</f>
        <v xml:space="preserve"> </v>
      </c>
      <c r="I57" s="50" t="e">
        <f>T54</f>
        <v>#N/A</v>
      </c>
      <c r="J57" s="50" t="s">
        <v>22</v>
      </c>
      <c r="K57" s="51" t="e">
        <f>R54</f>
        <v>#N/A</v>
      </c>
      <c r="L57" s="50" t="e">
        <f>T55</f>
        <v>#N/A</v>
      </c>
      <c r="M57" s="50" t="s">
        <v>22</v>
      </c>
      <c r="N57" s="51" t="e">
        <f>R55</f>
        <v>#N/A</v>
      </c>
      <c r="O57" s="50" t="e">
        <f>T56</f>
        <v>#N/A</v>
      </c>
      <c r="P57" s="50" t="s">
        <v>22</v>
      </c>
      <c r="Q57" s="51" t="e">
        <f>R56</f>
        <v>#N/A</v>
      </c>
      <c r="R57" s="36"/>
      <c r="S57" s="36"/>
      <c r="T57" s="37"/>
      <c r="U57" s="50" t="e">
        <f>VLOOKUP(A62,'[1]zapisy skupiny'!$A$5:$AA$6403,27,0)</f>
        <v>#N/A</v>
      </c>
      <c r="V57" s="50" t="s">
        <v>22</v>
      </c>
      <c r="W57" s="51" t="e">
        <f>VLOOKUP(A62,'[1]zapisy skupiny'!$A$5:$AA$6403,26,0)</f>
        <v>#N/A</v>
      </c>
      <c r="X57" s="52" t="e">
        <f>SUM(BI57:BM57)</f>
        <v>#N/A</v>
      </c>
      <c r="Y57" s="53" t="s">
        <v>22</v>
      </c>
      <c r="Z57" s="52" t="e">
        <f>SUM(BO57:BS57)</f>
        <v>#N/A</v>
      </c>
      <c r="AA57" s="53" t="e">
        <f>IF((Z57=0)," ",X57/Z57)</f>
        <v>#N/A</v>
      </c>
      <c r="AB57" s="54" t="e">
        <f>IF(AND(SUM(BC57:BG57)=0,OR(E57=0,E57=" ",SUM(BC54:BG58)=0))," ",SUM(BC57:BG57))</f>
        <v>#N/A</v>
      </c>
      <c r="AC57" s="55" t="str">
        <f>IF(ISERROR(RANK(AB57,AB54:AB58,0))=TRUE," ",IF(OR(AND(I57="x",L57="x",O57="x"),AND(I57="x",L57="x",U57="x"),AND(I57="x",O57="x",U57="x"),AND(L57="x",O57="x",U57="x")),0,RANK(AB57,AB54:AB58,0)))</f>
        <v xml:space="preserve"> </v>
      </c>
      <c r="AD57" s="16" t="s">
        <v>35</v>
      </c>
      <c r="AE57" s="44" t="s">
        <v>36</v>
      </c>
      <c r="AF57" s="44"/>
      <c r="AG57" s="58"/>
      <c r="AH57" s="3" t="str">
        <f>CONCATENATE(5,4,AG53,C53,1)</f>
        <v>54X1</v>
      </c>
      <c r="AI57" s="3" t="str">
        <f>E53</f>
        <v>X</v>
      </c>
      <c r="AJ57" s="45">
        <f>IF(AU56=0,0,AU56+1)</f>
        <v>0</v>
      </c>
      <c r="AK57" s="59"/>
      <c r="AL57" s="59" t="s">
        <v>37</v>
      </c>
      <c r="AM57" s="60"/>
      <c r="AN57" s="46" t="e">
        <f>VLOOKUP(CONCATENATE(AI57,MID(AL57,2,1)),[1]vylosovanie!$C$10:$J$209,8,0)</f>
        <v>#N/A</v>
      </c>
      <c r="AO57" s="46" t="e">
        <f>VLOOKUP(CONCATENATE(AI57,RIGHT(AL57,1)),[1]vylosovanie!$C$10:$J$209,8,0)</f>
        <v>#N/A</v>
      </c>
      <c r="AP57" s="45" t="e">
        <f>VLOOKUP(CONCATENATE(AI57,VLOOKUP(AL57,$BW$4:$BX$16,2,0)),[1]vylosovanie!$C$10:$J$209,8,0)</f>
        <v>#N/A</v>
      </c>
      <c r="AQ57" s="61"/>
      <c r="AR57" s="58"/>
      <c r="AS57" s="3" t="str">
        <f>CONCATENATE(5,4,AR53,C53,2)</f>
        <v>54X2</v>
      </c>
      <c r="AT57" s="3" t="str">
        <f>E53</f>
        <v>X</v>
      </c>
      <c r="AU57" s="46">
        <f>IF(AJ57=0,0,AJ57+1)</f>
        <v>0</v>
      </c>
      <c r="AV57" s="60"/>
      <c r="AW57" s="60" t="s">
        <v>38</v>
      </c>
      <c r="AX57" s="60"/>
      <c r="AY57" s="46" t="e">
        <f>VLOOKUP(CONCATENATE(AT57,MID(AW57,2,1)),[1]vylosovanie!$C$10:$J$209,8,0)</f>
        <v>#N/A</v>
      </c>
      <c r="AZ57" s="46" t="e">
        <f>VLOOKUP(CONCATENATE(AT57,RIGHT(AW57,1)),[1]vylosovanie!$C$10:$J$209,8,0)</f>
        <v>#N/A</v>
      </c>
      <c r="BA57" s="45" t="e">
        <f>VLOOKUP(CONCATENATE(AT57,VLOOKUP(AW57,$BW$4:$BX$16,2,0)),[1]vylosovanie!$C$10:$J$209,8,0)</f>
        <v>#N/A</v>
      </c>
      <c r="BB57" s="48"/>
      <c r="BC57" s="28" t="e">
        <f>IF(OR(I57="x",I57="X",I57=""),0,IF(I57=3,2,1))</f>
        <v>#N/A</v>
      </c>
      <c r="BD57" s="28" t="e">
        <f>IF(OR(L57="x",L57="X",L57=""),0,IF(L57=3,2,1))</f>
        <v>#N/A</v>
      </c>
      <c r="BE57" s="28" t="e">
        <f>IF(OR(O57="x",O57="X",O57=""),0,IF(O57=3,2,1))</f>
        <v>#N/A</v>
      </c>
      <c r="BF57" s="28"/>
      <c r="BG57" s="28" t="e">
        <f>IF(OR(U57="x",U57="X",U57=""),0,IF(U57=3,2,1))</f>
        <v>#N/A</v>
      </c>
      <c r="BH57" s="49"/>
      <c r="BI57" s="28" t="e">
        <f>IF(OR(I57="x",I57="X"),0,I57)</f>
        <v>#N/A</v>
      </c>
      <c r="BJ57" s="28" t="e">
        <f>IF(OR(L57="x",L57="X"),0,L57)</f>
        <v>#N/A</v>
      </c>
      <c r="BK57" s="28" t="e">
        <f>IF(OR(O57="x",O57="X"),0,O57)</f>
        <v>#N/A</v>
      </c>
      <c r="BL57" s="28"/>
      <c r="BM57" s="28" t="e">
        <f>IF(OR(U57="x",U57="X"),0,U57)</f>
        <v>#N/A</v>
      </c>
      <c r="BN57" s="49"/>
      <c r="BO57" s="28" t="e">
        <f>IF(OR(K57="x",K57="X"),0,K57)</f>
        <v>#N/A</v>
      </c>
      <c r="BP57" s="28" t="e">
        <f>IF(OR(N57="x",N57="X"),0,N57)</f>
        <v>#N/A</v>
      </c>
      <c r="BQ57" s="28" t="e">
        <f>IF(OR(Q57="x",Q57="X"),0,Q57)</f>
        <v>#N/A</v>
      </c>
      <c r="BR57" s="28"/>
      <c r="BS57" s="28" t="e">
        <f>IF(OR(W57="x",W57="X"),0,W57)</f>
        <v>#N/A</v>
      </c>
      <c r="BT57" s="49"/>
    </row>
    <row r="58" spans="1:75" s="32" customFormat="1" ht="45.75" thickBot="1">
      <c r="A58" s="10" t="str">
        <f>CONCATENATE(E53," 4-2")</f>
        <v>X 4-2</v>
      </c>
      <c r="B58" s="11" t="str">
        <f>CONCATENATE(E53,D58)</f>
        <v>X5</v>
      </c>
      <c r="C58" s="18"/>
      <c r="D58" s="34">
        <v>5</v>
      </c>
      <c r="E58" s="35" t="str">
        <f>IF(ISERROR(VLOOKUP($B58,[1]vylosovanie!$C$10:$M$269,8,0))=TRUE," ",VLOOKUP($B58,[1]vylosovanie!$C$10:$M$269,8,0))</f>
        <v xml:space="preserve"> </v>
      </c>
      <c r="F58" s="35" t="str">
        <f>IF(ISERROR(VLOOKUP($B58,[1]vylosovanie!$C$10:$M$269,9,0))=TRUE," ",VLOOKUP($B58,[1]vylosovanie!$C$10:$M$269,9,0))</f>
        <v xml:space="preserve"> </v>
      </c>
      <c r="G58" s="35" t="str">
        <f>IF(ISERROR(VLOOKUP($B58,[1]vylosovanie!$C$10:$M$269,10,0))=TRUE," ",VLOOKUP($B58,[1]vylosovanie!$C$10:$M$269,10,0))</f>
        <v xml:space="preserve"> </v>
      </c>
      <c r="H58" s="35" t="str">
        <f>IF(ISERROR(VLOOKUP($B58,[1]vylosovanie!$C$10:$M$269,11,0))=TRUE," ",VLOOKUP($B58,[1]vylosovanie!$C$10:$M$269,11,0))</f>
        <v xml:space="preserve"> </v>
      </c>
      <c r="I58" s="62" t="e">
        <f>W54</f>
        <v>#N/A</v>
      </c>
      <c r="J58" s="62" t="s">
        <v>22</v>
      </c>
      <c r="K58" s="63" t="e">
        <f>U54</f>
        <v>#N/A</v>
      </c>
      <c r="L58" s="62" t="e">
        <f>W55</f>
        <v>#N/A</v>
      </c>
      <c r="M58" s="62" t="s">
        <v>22</v>
      </c>
      <c r="N58" s="63" t="e">
        <f>U55</f>
        <v>#N/A</v>
      </c>
      <c r="O58" s="62" t="e">
        <f>W56</f>
        <v>#N/A</v>
      </c>
      <c r="P58" s="62" t="s">
        <v>22</v>
      </c>
      <c r="Q58" s="63" t="e">
        <f>U56</f>
        <v>#N/A</v>
      </c>
      <c r="R58" s="62" t="e">
        <f>W57</f>
        <v>#N/A</v>
      </c>
      <c r="S58" s="62" t="s">
        <v>22</v>
      </c>
      <c r="T58" s="63" t="e">
        <f>U57</f>
        <v>#N/A</v>
      </c>
      <c r="U58" s="36"/>
      <c r="V58" s="36"/>
      <c r="W58" s="37"/>
      <c r="X58" s="64" t="e">
        <f>SUM(BI58:BM58)</f>
        <v>#N/A</v>
      </c>
      <c r="Y58" s="65" t="s">
        <v>22</v>
      </c>
      <c r="Z58" s="64" t="e">
        <f>SUM(BO58:BS58)</f>
        <v>#N/A</v>
      </c>
      <c r="AA58" s="65" t="e">
        <f>IF((Z58=0)," ",X58/Z58)</f>
        <v>#N/A</v>
      </c>
      <c r="AB58" s="66" t="e">
        <f>IF(AND(SUM(BC58:BG58)=0,OR(E58=0,E58=" ",SUM(BC54:BG58)=0))," ",SUM(BC58:BG58))</f>
        <v>#N/A</v>
      </c>
      <c r="AC58" s="67" t="str">
        <f>IF(ISERROR(RANK(AB58,AB54:AB58,0))=TRUE," ",IF(OR(AND(I58="x",L58="x",O58="x"),AND(I58="x",L58="x",R58="x"),AND(I58="x",O58="x",R58="x"),AND(L58="x",O58="x",R58="x")),0,RANK(AB58,AB54:AB58,0)))</f>
        <v xml:space="preserve"> </v>
      </c>
      <c r="AD58" s="15" t="s">
        <v>39</v>
      </c>
      <c r="AE58" s="44" t="s">
        <v>40</v>
      </c>
      <c r="AF58" s="44"/>
      <c r="AG58" s="58"/>
      <c r="AH58" s="3" t="str">
        <f>CONCATENATE(5,5,AG53,C53,1)</f>
        <v>55X1</v>
      </c>
      <c r="AI58" s="3" t="str">
        <f>E53</f>
        <v>X</v>
      </c>
      <c r="AJ58" s="45">
        <f>IF(AU57=0,0,AU57+1)</f>
        <v>0</v>
      </c>
      <c r="AK58" s="59"/>
      <c r="AL58" s="59" t="s">
        <v>41</v>
      </c>
      <c r="AM58" s="60"/>
      <c r="AN58" s="46" t="e">
        <f>VLOOKUP(CONCATENATE(AI58,MID(AL58,2,1)),[1]vylosovanie!$C$10:$J$209,8,0)</f>
        <v>#N/A</v>
      </c>
      <c r="AO58" s="46" t="e">
        <f>VLOOKUP(CONCATENATE(AI58,RIGHT(AL58,1)),[1]vylosovanie!$C$10:$J$209,8,0)</f>
        <v>#N/A</v>
      </c>
      <c r="AP58" s="45" t="e">
        <f>VLOOKUP(CONCATENATE(AI58,VLOOKUP(AL58,$BW$4:$BX$16,2,0)),[1]vylosovanie!$C$10:$J$209,8,0)</f>
        <v>#N/A</v>
      </c>
      <c r="AQ58" s="61"/>
      <c r="AR58" s="58"/>
      <c r="AS58" s="3" t="str">
        <f>CONCATENATE(5,5,AR53,C53,2)</f>
        <v>55X2</v>
      </c>
      <c r="AT58" s="3" t="str">
        <f>E53</f>
        <v>X</v>
      </c>
      <c r="AU58" s="46">
        <f>IF(AJ58=0,0,AJ58+1)</f>
        <v>0</v>
      </c>
      <c r="AV58" s="60"/>
      <c r="AW58" s="60" t="s">
        <v>42</v>
      </c>
      <c r="AX58" s="60"/>
      <c r="AY58" s="46" t="e">
        <f>VLOOKUP(CONCATENATE(AT58,MID(AW58,2,1)),[1]vylosovanie!$C$10:$J$209,8,0)</f>
        <v>#N/A</v>
      </c>
      <c r="AZ58" s="46" t="e">
        <f>VLOOKUP(CONCATENATE(AT58,RIGHT(AW58,1)),[1]vylosovanie!$C$10:$J$209,8,0)</f>
        <v>#N/A</v>
      </c>
      <c r="BA58" s="45" t="e">
        <f>VLOOKUP(CONCATENATE(AT58,VLOOKUP(AW58,$BW$4:$BX$16,2,0)),[1]vylosovanie!$C$10:$J$209,8,0)</f>
        <v>#N/A</v>
      </c>
      <c r="BB58" s="48"/>
      <c r="BC58" s="28" t="e">
        <f>IF(OR(I58="x",I58="X",I58=""),0,IF(I58=3,2,1))</f>
        <v>#N/A</v>
      </c>
      <c r="BD58" s="28" t="e">
        <f>IF(OR(L58="x",L58="X",L58=""),0,IF(L58=3,2,1))</f>
        <v>#N/A</v>
      </c>
      <c r="BE58" s="28" t="e">
        <f>IF(OR(O58="x",O58="X",O58=""),0,IF(O58=3,2,1))</f>
        <v>#N/A</v>
      </c>
      <c r="BF58" s="28" t="e">
        <f>IF(OR(R58="x",R58="X",R58=""),0,IF(R58=3,2,1))</f>
        <v>#N/A</v>
      </c>
      <c r="BG58" s="28"/>
      <c r="BH58" s="49"/>
      <c r="BI58" s="28" t="e">
        <f>IF(OR(I58="x",I58="X"),0,I58)</f>
        <v>#N/A</v>
      </c>
      <c r="BJ58" s="28" t="e">
        <f>IF(OR(L58="x",L58="X"),0,L58)</f>
        <v>#N/A</v>
      </c>
      <c r="BK58" s="28" t="e">
        <f>IF(OR(O58="x",O58="X"),0,O58)</f>
        <v>#N/A</v>
      </c>
      <c r="BL58" s="28" t="e">
        <f>IF(OR(R58="x",R58="X"),0,R58)</f>
        <v>#N/A</v>
      </c>
      <c r="BM58" s="28"/>
      <c r="BN58" s="49"/>
      <c r="BO58" s="28" t="e">
        <f>IF(OR(K58="x",K58="X"),0,K58)</f>
        <v>#N/A</v>
      </c>
      <c r="BP58" s="28" t="e">
        <f>IF(OR(N58="x",N58="X"),0,N58)</f>
        <v>#N/A</v>
      </c>
      <c r="BQ58" s="28" t="e">
        <f>IF(OR(Q58="x",Q58="X"),0,Q58)</f>
        <v>#N/A</v>
      </c>
      <c r="BR58" s="28" t="e">
        <f>IF(OR(T58="x",T58="X"),0,T58)</f>
        <v>#N/A</v>
      </c>
      <c r="BS58" s="28"/>
      <c r="BT58" s="49"/>
    </row>
    <row r="59" spans="1:75" s="32" customFormat="1" ht="45">
      <c r="A59" s="10" t="str">
        <f>CONCATENATE(E53," 5-3")</f>
        <v>X 5-3</v>
      </c>
      <c r="B59" s="11"/>
      <c r="C59" s="18"/>
      <c r="D59" s="68"/>
      <c r="E59" s="69"/>
      <c r="F59" s="69"/>
      <c r="G59" s="69"/>
      <c r="H59" s="69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1"/>
      <c r="V59" s="71"/>
      <c r="W59" s="71"/>
      <c r="X59" s="72"/>
      <c r="Y59" s="73"/>
      <c r="Z59" s="72"/>
      <c r="AA59" s="73"/>
      <c r="AB59" s="72"/>
      <c r="AC59" s="48"/>
      <c r="AD59" s="15"/>
      <c r="AE59" s="44"/>
      <c r="AF59" s="44"/>
      <c r="AG59" s="58"/>
      <c r="AH59" s="3"/>
      <c r="AI59" s="3"/>
      <c r="AJ59" s="74"/>
      <c r="AK59" s="75"/>
      <c r="AL59" s="75"/>
      <c r="AM59" s="61"/>
      <c r="AN59" s="47"/>
      <c r="AO59" s="47"/>
      <c r="AP59" s="74"/>
      <c r="AQ59" s="61"/>
      <c r="AR59" s="58"/>
      <c r="AS59" s="3"/>
      <c r="AT59" s="3"/>
      <c r="AU59" s="47"/>
      <c r="AV59" s="61"/>
      <c r="AW59" s="61"/>
      <c r="AX59" s="61"/>
      <c r="AY59" s="47"/>
      <c r="AZ59" s="47"/>
      <c r="BA59" s="74"/>
      <c r="BB59" s="48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W59" s="59"/>
    </row>
    <row r="60" spans="1:75" s="32" customFormat="1" ht="45">
      <c r="A60" s="10" t="str">
        <f>CONCATENATE(E53," 2-5")</f>
        <v>X 2-5</v>
      </c>
      <c r="B60" s="11"/>
      <c r="C60" s="18"/>
      <c r="D60" s="68"/>
      <c r="E60" s="69"/>
      <c r="F60" s="69"/>
      <c r="G60" s="69"/>
      <c r="H60" s="69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1"/>
      <c r="V60" s="71"/>
      <c r="W60" s="71"/>
      <c r="X60" s="72"/>
      <c r="Y60" s="73"/>
      <c r="Z60" s="72"/>
      <c r="AA60" s="73"/>
      <c r="AB60" s="72"/>
      <c r="AC60" s="48"/>
      <c r="AD60" s="15"/>
      <c r="AE60" s="44"/>
      <c r="AF60" s="44"/>
      <c r="AG60" s="58"/>
      <c r="AH60" s="3"/>
      <c r="AI60" s="3"/>
      <c r="AJ60" s="74"/>
      <c r="AK60" s="75"/>
      <c r="AL60" s="75"/>
      <c r="AM60" s="61"/>
      <c r="AN60" s="47"/>
      <c r="AO60" s="47"/>
      <c r="AP60" s="74"/>
      <c r="AQ60" s="61"/>
      <c r="AR60" s="58"/>
      <c r="AS60" s="3"/>
      <c r="AT60" s="3"/>
      <c r="AU60" s="47"/>
      <c r="AV60" s="61"/>
      <c r="AW60" s="61"/>
      <c r="AX60" s="61"/>
      <c r="AY60" s="47"/>
      <c r="AZ60" s="47"/>
      <c r="BA60" s="74"/>
      <c r="BB60" s="48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W60" s="59"/>
    </row>
    <row r="61" spans="1:75" s="32" customFormat="1" ht="45">
      <c r="A61" s="10" t="str">
        <f>CONCATENATE(E53," 3-4")</f>
        <v>X 3-4</v>
      </c>
      <c r="B61" s="11"/>
      <c r="C61" s="18"/>
      <c r="D61" s="68"/>
      <c r="E61" s="69"/>
      <c r="F61" s="69"/>
      <c r="G61" s="69"/>
      <c r="H61" s="69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1"/>
      <c r="V61" s="71"/>
      <c r="W61" s="71"/>
      <c r="X61" s="72"/>
      <c r="Y61" s="73"/>
      <c r="Z61" s="72"/>
      <c r="AA61" s="73"/>
      <c r="AB61" s="72"/>
      <c r="AC61" s="48"/>
      <c r="AD61" s="15"/>
      <c r="AE61" s="44"/>
      <c r="AF61" s="44"/>
      <c r="AG61" s="58"/>
      <c r="AH61" s="3"/>
      <c r="AI61" s="3"/>
      <c r="AJ61" s="74"/>
      <c r="AK61" s="75"/>
      <c r="AL61" s="75"/>
      <c r="AM61" s="61"/>
      <c r="AN61" s="47"/>
      <c r="AO61" s="47"/>
      <c r="AP61" s="74"/>
      <c r="AQ61" s="61"/>
      <c r="AR61" s="58"/>
      <c r="AS61" s="3"/>
      <c r="AT61" s="3"/>
      <c r="AU61" s="47"/>
      <c r="AV61" s="61"/>
      <c r="AW61" s="61"/>
      <c r="AX61" s="61"/>
      <c r="AY61" s="47"/>
      <c r="AZ61" s="47"/>
      <c r="BA61" s="74"/>
      <c r="BB61" s="48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W61" s="59"/>
    </row>
    <row r="62" spans="1:75" ht="35.25" thickBot="1">
      <c r="A62" s="10" t="str">
        <f>CONCATENATE(E53," 5-4")</f>
        <v>X 5-4</v>
      </c>
    </row>
    <row r="63" spans="1:75" s="32" customFormat="1" ht="90.75" thickBot="1">
      <c r="A63" s="10" t="str">
        <f>CONCATENATE(E63," 1-5")</f>
        <v>X 1-5</v>
      </c>
      <c r="B63" s="11"/>
      <c r="C63" s="18" t="str">
        <f>IF(C53="X","X",IF(C53-$B$1&gt;=[1]vylosovanie!$O$3,"X",C53+1))</f>
        <v>X</v>
      </c>
      <c r="D63" s="3" t="s">
        <v>5</v>
      </c>
      <c r="E63" s="19" t="str">
        <f>IF(C63="X","X",VLOOKUP(C63,[1]vylosovanie!$T$10:$U$99,2,0))</f>
        <v>X</v>
      </c>
      <c r="F63" s="20" t="s">
        <v>6</v>
      </c>
      <c r="G63" s="20" t="s">
        <v>7</v>
      </c>
      <c r="H63" s="20" t="s">
        <v>8</v>
      </c>
      <c r="I63" s="21">
        <v>1</v>
      </c>
      <c r="J63" s="22"/>
      <c r="K63" s="23"/>
      <c r="L63" s="21">
        <v>2</v>
      </c>
      <c r="M63" s="22"/>
      <c r="N63" s="23"/>
      <c r="O63" s="21">
        <v>3</v>
      </c>
      <c r="P63" s="22"/>
      <c r="Q63" s="23"/>
      <c r="R63" s="21">
        <v>4</v>
      </c>
      <c r="S63" s="22"/>
      <c r="T63" s="23"/>
      <c r="U63" s="21">
        <v>5</v>
      </c>
      <c r="V63" s="22"/>
      <c r="W63" s="23"/>
      <c r="X63" s="24" t="s">
        <v>9</v>
      </c>
      <c r="Y63" s="22"/>
      <c r="Z63" s="25"/>
      <c r="AA63" s="26" t="s">
        <v>10</v>
      </c>
      <c r="AB63" s="26" t="s">
        <v>11</v>
      </c>
      <c r="AC63" s="26" t="s">
        <v>12</v>
      </c>
      <c r="AD63" s="15" t="s">
        <v>13</v>
      </c>
      <c r="AE63" s="15"/>
      <c r="AF63" s="15"/>
      <c r="AG63" s="3" t="str">
        <f>IF(C63&lt;10,0,"")</f>
        <v/>
      </c>
      <c r="AH63" s="3" t="s">
        <v>4</v>
      </c>
      <c r="AI63" s="3"/>
      <c r="AJ63" s="27" t="s">
        <v>14</v>
      </c>
      <c r="AK63" s="28" t="s">
        <v>15</v>
      </c>
      <c r="AL63" s="28" t="s">
        <v>16</v>
      </c>
      <c r="AM63" s="29" t="s">
        <v>17</v>
      </c>
      <c r="AN63" s="29" t="s">
        <v>18</v>
      </c>
      <c r="AO63" s="29" t="s">
        <v>18</v>
      </c>
      <c r="AP63" s="29" t="s">
        <v>19</v>
      </c>
      <c r="AQ63" s="30"/>
      <c r="AR63" s="3" t="str">
        <f>IF(C63&lt;10,0,"")</f>
        <v/>
      </c>
      <c r="AS63" s="3" t="s">
        <v>4</v>
      </c>
      <c r="AT63" s="3"/>
      <c r="AU63" s="31" t="s">
        <v>14</v>
      </c>
      <c r="AV63" s="29" t="s">
        <v>15</v>
      </c>
      <c r="AW63" s="29" t="s">
        <v>16</v>
      </c>
      <c r="AX63" s="29" t="s">
        <v>17</v>
      </c>
      <c r="AY63" s="29" t="s">
        <v>18</v>
      </c>
      <c r="AZ63" s="29" t="s">
        <v>18</v>
      </c>
      <c r="BA63" s="29" t="s">
        <v>19</v>
      </c>
      <c r="BC63" s="7">
        <v>1</v>
      </c>
      <c r="BD63" s="7">
        <v>2</v>
      </c>
      <c r="BE63" s="7">
        <v>3</v>
      </c>
      <c r="BF63" s="7">
        <v>4</v>
      </c>
      <c r="BG63" s="7">
        <v>5</v>
      </c>
      <c r="BH63" s="7"/>
      <c r="BI63" s="7" t="s">
        <v>20</v>
      </c>
      <c r="BJ63" s="7"/>
      <c r="BK63" s="7"/>
      <c r="BL63" s="7"/>
      <c r="BM63" s="7"/>
      <c r="BN63" s="7"/>
      <c r="BO63" s="7" t="s">
        <v>21</v>
      </c>
      <c r="BP63" s="7"/>
      <c r="BQ63" s="7"/>
      <c r="BR63" s="7"/>
      <c r="BS63" s="7"/>
      <c r="BT63" s="7"/>
    </row>
    <row r="64" spans="1:75" s="32" customFormat="1" ht="45.75" thickBot="1">
      <c r="A64" s="10" t="str">
        <f>CONCATENATE(E63," 1-4")</f>
        <v>X 1-4</v>
      </c>
      <c r="B64" s="11" t="str">
        <f>CONCATENATE(E63,D64)</f>
        <v>X1</v>
      </c>
      <c r="C64" s="33" t="str">
        <f>$E$1</f>
        <v>MŽ</v>
      </c>
      <c r="D64" s="34">
        <v>1</v>
      </c>
      <c r="E64" s="35" t="str">
        <f>IF(ISERROR(VLOOKUP($B64,[1]vylosovanie!$C$10:$M$269,8,0))=TRUE," ",VLOOKUP($B64,[1]vylosovanie!$C$10:$M$269,8,0))</f>
        <v xml:space="preserve"> </v>
      </c>
      <c r="F64" s="35" t="str">
        <f>IF(ISERROR(VLOOKUP($B64,[1]vylosovanie!$C$10:$M$269,9,0))=TRUE," ",VLOOKUP($B64,[1]vylosovanie!$C$10:$M$269,9,0))</f>
        <v xml:space="preserve"> </v>
      </c>
      <c r="G64" s="35" t="str">
        <f>IF(ISERROR(VLOOKUP($B64,[1]vylosovanie!$C$10:$M$269,10,0))=TRUE," ",VLOOKUP($B64,[1]vylosovanie!$C$10:$M$269,10,0))</f>
        <v xml:space="preserve"> </v>
      </c>
      <c r="H64" s="35" t="str">
        <f>IF(ISERROR(VLOOKUP($B64,[1]vylosovanie!$C$10:$M$269,11,0))=TRUE," ",VLOOKUP($B64,[1]vylosovanie!$C$10:$M$269,11,0))</f>
        <v xml:space="preserve"> </v>
      </c>
      <c r="I64" s="36"/>
      <c r="J64" s="36"/>
      <c r="K64" s="37"/>
      <c r="L64" s="38" t="e">
        <f>VLOOKUP(A66,'[1]zapisy skupiny'!$A$5:$AA$6403,26,0)</f>
        <v>#N/A</v>
      </c>
      <c r="M64" s="38" t="s">
        <v>22</v>
      </c>
      <c r="N64" s="39" t="e">
        <f>VLOOKUP(A66,'[1]zapisy skupiny'!$A$5:$AA$6403,27,0)</f>
        <v>#N/A</v>
      </c>
      <c r="O64" s="38" t="e">
        <f>VLOOKUP(A65,'[1]zapisy skupiny'!$A$5:$AA$6403,26,0)</f>
        <v>#N/A</v>
      </c>
      <c r="P64" s="38" t="s">
        <v>22</v>
      </c>
      <c r="Q64" s="39" t="e">
        <f>VLOOKUP(A65,'[1]zapisy skupiny'!$A$5:$AA$6403,27,0)</f>
        <v>#N/A</v>
      </c>
      <c r="R64" s="38" t="e">
        <f>VLOOKUP(A64,'[1]zapisy skupiny'!$A$5:$AA$6403,26,0)</f>
        <v>#N/A</v>
      </c>
      <c r="S64" s="38" t="s">
        <v>22</v>
      </c>
      <c r="T64" s="39" t="e">
        <f>VLOOKUP(A64,'[1]zapisy skupiny'!$A$5:$AA$6403,27,0)</f>
        <v>#N/A</v>
      </c>
      <c r="U64" s="38" t="e">
        <f>VLOOKUP(A63,'[1]zapisy skupiny'!$A$5:$AA$6403,26,0)</f>
        <v>#N/A</v>
      </c>
      <c r="V64" s="38" t="s">
        <v>22</v>
      </c>
      <c r="W64" s="39" t="e">
        <f>VLOOKUP(A63,'[1]zapisy skupiny'!$A$5:$AA$6403,27,0)</f>
        <v>#N/A</v>
      </c>
      <c r="X64" s="40" t="e">
        <f>SUM(BI64:BM64)</f>
        <v>#N/A</v>
      </c>
      <c r="Y64" s="41" t="s">
        <v>22</v>
      </c>
      <c r="Z64" s="40" t="e">
        <f>SUM(BO64:BS64)</f>
        <v>#N/A</v>
      </c>
      <c r="AA64" s="41" t="e">
        <f>IF((Z64=0)," ",X64/Z64)</f>
        <v>#N/A</v>
      </c>
      <c r="AB64" s="42" t="e">
        <f>IF(AND(SUM(BC64:BG64)=0,OR(E64=0,E64=" ",SUM(BC64:BG68)=0))," ",SUM(BC64:BG64))</f>
        <v>#N/A</v>
      </c>
      <c r="AC64" s="43" t="str">
        <f>IF(ISERROR(RANK(AB64,AB64:AB68,0))=TRUE," ",IF(OR(AND(L64="x",O64="x",R64="x"),AND(L64="x",O64="x",U64="x"),AND(L64="x",R64="x",U64="x"),AND(O64="x",R64="x",U64="x")),0,RANK(AB64,AB64:AB68,0)))</f>
        <v xml:space="preserve"> </v>
      </c>
      <c r="AD64" s="16" t="s">
        <v>23</v>
      </c>
      <c r="AE64" s="44" t="s">
        <v>24</v>
      </c>
      <c r="AF64" s="44"/>
      <c r="AG64" s="3"/>
      <c r="AH64" s="3" t="str">
        <f>CONCATENATE(5,1,AG63,C63,1)</f>
        <v>51X1</v>
      </c>
      <c r="AI64" s="3" t="str">
        <f>E63</f>
        <v>X</v>
      </c>
      <c r="AJ64" s="45">
        <f>IF(C63="X",0,AJ58+1)</f>
        <v>0</v>
      </c>
      <c r="AK64" s="45"/>
      <c r="AL64" s="45" t="s">
        <v>25</v>
      </c>
      <c r="AM64" s="46"/>
      <c r="AN64" s="46" t="e">
        <f>VLOOKUP(CONCATENATE(AI64,MID(AL64,2,1)),[1]vylosovanie!$C$10:$J$209,8,0)</f>
        <v>#N/A</v>
      </c>
      <c r="AO64" s="46" t="e">
        <f>VLOOKUP(CONCATENATE(AI64,RIGHT(AL64,1)),[1]vylosovanie!$C$10:$J$209,8,0)</f>
        <v>#N/A</v>
      </c>
      <c r="AP64" s="45" t="e">
        <f>VLOOKUP(CONCATENATE(AI64,VLOOKUP(AL64,$BW$4:$BX$16,2,0)),[1]vylosovanie!$C$10:$J$209,8,0)</f>
        <v>#N/A</v>
      </c>
      <c r="AQ64" s="47"/>
      <c r="AR64" s="3"/>
      <c r="AS64" s="3" t="str">
        <f>CONCATENATE(5,1,AR63,C63,2)</f>
        <v>51X2</v>
      </c>
      <c r="AT64" s="3" t="str">
        <f>E63</f>
        <v>X</v>
      </c>
      <c r="AU64" s="46">
        <f>IF(AJ64=0,0,AJ64+1)</f>
        <v>0</v>
      </c>
      <c r="AV64" s="46"/>
      <c r="AW64" s="46" t="s">
        <v>26</v>
      </c>
      <c r="AX64" s="46"/>
      <c r="AY64" s="46" t="e">
        <f>VLOOKUP(CONCATENATE(AT64,MID(AW64,2,1)),[1]vylosovanie!$C$10:$J$209,8,0)</f>
        <v>#N/A</v>
      </c>
      <c r="AZ64" s="46" t="e">
        <f>VLOOKUP(CONCATENATE(AT64,RIGHT(AW64,1)),[1]vylosovanie!$C$10:$J$209,8,0)</f>
        <v>#N/A</v>
      </c>
      <c r="BA64" s="45" t="e">
        <f>VLOOKUP(CONCATENATE(AT64,VLOOKUP(AW64,$BW$4:$BX$16,2,0)),[1]vylosovanie!$C$10:$J$209,8,0)</f>
        <v>#N/A</v>
      </c>
      <c r="BB64" s="48"/>
      <c r="BC64" s="28"/>
      <c r="BD64" s="28" t="e">
        <f>IF(OR(L64="x",L64="X",L64=""),0,IF(L64=3,2,1))</f>
        <v>#N/A</v>
      </c>
      <c r="BE64" s="28" t="e">
        <f>IF(OR(O64="x",O64="X",O64=""),0,IF(O64=3,2,1))</f>
        <v>#N/A</v>
      </c>
      <c r="BF64" s="28" t="e">
        <f>IF(OR(R64="x",R64="X",R64=""),0,IF(R64=3,2,1))</f>
        <v>#N/A</v>
      </c>
      <c r="BG64" s="28" t="e">
        <f>IF(OR(U64="x",U64="X",U64=""),0,IF(U64=3,2,1))</f>
        <v>#N/A</v>
      </c>
      <c r="BH64" s="49"/>
      <c r="BI64" s="28"/>
      <c r="BJ64" s="28" t="e">
        <f>IF(OR(L64="x",L64="X"),0,L64)</f>
        <v>#N/A</v>
      </c>
      <c r="BK64" s="28" t="e">
        <f>IF(OR(O64="x",O64="X"),0,O64)</f>
        <v>#N/A</v>
      </c>
      <c r="BL64" s="28" t="e">
        <f>IF(OR(R64="x",R64="X"),0,R64)</f>
        <v>#N/A</v>
      </c>
      <c r="BM64" s="28" t="e">
        <f>IF(OR(U64="x",U64="X"),0,U64)</f>
        <v>#N/A</v>
      </c>
      <c r="BN64" s="49"/>
      <c r="BO64" s="28"/>
      <c r="BP64" s="28" t="e">
        <f>IF(OR(N64="x",N64="X"),0,N64)</f>
        <v>#N/A</v>
      </c>
      <c r="BQ64" s="28" t="e">
        <f>IF(OR(Q64="x",Q64="X"),0,Q64)</f>
        <v>#N/A</v>
      </c>
      <c r="BR64" s="28" t="e">
        <f>IF(OR(T64="x",T64="X"),0,T64)</f>
        <v>#N/A</v>
      </c>
      <c r="BS64" s="28" t="e">
        <f>IF(OR(W64="x",W64="X"),0,W64)</f>
        <v>#N/A</v>
      </c>
      <c r="BT64" s="49"/>
    </row>
    <row r="65" spans="1:75" s="32" customFormat="1" ht="45.75" thickBot="1">
      <c r="A65" s="10" t="str">
        <f>CONCATENATE(E63," 1-3")</f>
        <v>X 1-3</v>
      </c>
      <c r="B65" s="11" t="str">
        <f>CONCATENATE(E63,D65)</f>
        <v>X2</v>
      </c>
      <c r="C65" s="33"/>
      <c r="D65" s="34">
        <v>2</v>
      </c>
      <c r="E65" s="35" t="str">
        <f>IF(ISERROR(VLOOKUP($B65,[1]vylosovanie!$C$10:$M$269,8,0))=TRUE," ",VLOOKUP($B65,[1]vylosovanie!$C$10:$M$269,8,0))</f>
        <v xml:space="preserve"> </v>
      </c>
      <c r="F65" s="35" t="str">
        <f>IF(ISERROR(VLOOKUP($B65,[1]vylosovanie!$C$10:$M$269,9,0))=TRUE," ",VLOOKUP($B65,[1]vylosovanie!$C$10:$M$269,9,0))</f>
        <v xml:space="preserve"> </v>
      </c>
      <c r="G65" s="35" t="str">
        <f>IF(ISERROR(VLOOKUP($B65,[1]vylosovanie!$C$10:$M$269,10,0))=TRUE," ",VLOOKUP($B65,[1]vylosovanie!$C$10:$M$269,10,0))</f>
        <v xml:space="preserve"> </v>
      </c>
      <c r="H65" s="35" t="str">
        <f>IF(ISERROR(VLOOKUP($B65,[1]vylosovanie!$C$10:$M$269,11,0))=TRUE," ",VLOOKUP($B65,[1]vylosovanie!$C$10:$M$269,11,0))</f>
        <v xml:space="preserve"> </v>
      </c>
      <c r="I65" s="50" t="e">
        <f>N64</f>
        <v>#N/A</v>
      </c>
      <c r="J65" s="50" t="s">
        <v>22</v>
      </c>
      <c r="K65" s="51" t="e">
        <f>L64</f>
        <v>#N/A</v>
      </c>
      <c r="L65" s="36"/>
      <c r="M65" s="36"/>
      <c r="N65" s="37"/>
      <c r="O65" s="50" t="e">
        <f>VLOOKUP(A67,'[1]zapisy skupiny'!$A$5:$AA$6403,26,0)</f>
        <v>#N/A</v>
      </c>
      <c r="P65" s="50" t="s">
        <v>22</v>
      </c>
      <c r="Q65" s="51" t="e">
        <f>VLOOKUP(A67,'[1]zapisy skupiny'!$A$5:$AA$6403,27,0)</f>
        <v>#N/A</v>
      </c>
      <c r="R65" s="50" t="e">
        <f>VLOOKUP(A68,'[1]zapisy skupiny'!$A$5:$AA$6403,27,0)</f>
        <v>#N/A</v>
      </c>
      <c r="S65" s="50" t="s">
        <v>22</v>
      </c>
      <c r="T65" s="51" t="e">
        <f>VLOOKUP(A68,'[1]zapisy skupiny'!$A$5:$AA$6403,26,0)</f>
        <v>#N/A</v>
      </c>
      <c r="U65" s="50" t="e">
        <f>VLOOKUP(A70,'[1]zapisy skupiny'!$A$5:$AA$6403,26,0)</f>
        <v>#N/A</v>
      </c>
      <c r="V65" s="50" t="s">
        <v>22</v>
      </c>
      <c r="W65" s="51" t="e">
        <f>VLOOKUP(A70,'[1]zapisy skupiny'!$A$5:$AA$6403,27,0)</f>
        <v>#N/A</v>
      </c>
      <c r="X65" s="52" t="e">
        <f>SUM(BI65:BM65)</f>
        <v>#N/A</v>
      </c>
      <c r="Y65" s="53" t="s">
        <v>22</v>
      </c>
      <c r="Z65" s="52" t="e">
        <f>SUM(BO65:BS65)</f>
        <v>#N/A</v>
      </c>
      <c r="AA65" s="53" t="e">
        <f>IF((Z65=0)," ",X65/Z65)</f>
        <v>#N/A</v>
      </c>
      <c r="AB65" s="54" t="e">
        <f>IF(AND(SUM(BC65:BG65)=0,OR(E65=0,E65=" ",SUM(BC64:BG68)=0))," ",SUM(BC65:BG65))</f>
        <v>#N/A</v>
      </c>
      <c r="AC65" s="55" t="str">
        <f>IF(ISERROR(RANK(AB65,AB64:AB68,0))=TRUE," ",IF(OR(AND(I65="x",O65="x",R65="x"),AND(I65="x",O65="x",U65="x"),AND(I65="x",R65="x",U65="x"),AND(O65="x",R65="x",U65="x")),0,RANK(AB65,AB64:AB68,0)))</f>
        <v xml:space="preserve"> </v>
      </c>
      <c r="AD65" s="16" t="s">
        <v>27</v>
      </c>
      <c r="AE65" s="44" t="s">
        <v>28</v>
      </c>
      <c r="AF65" s="44"/>
      <c r="AG65" s="3"/>
      <c r="AH65" s="3" t="str">
        <f>CONCATENATE(5,2,AG63,C63,1)</f>
        <v>52X1</v>
      </c>
      <c r="AI65" s="3" t="str">
        <f>E63</f>
        <v>X</v>
      </c>
      <c r="AJ65" s="45">
        <f>IF(AU64=0,0,AU64+1)</f>
        <v>0</v>
      </c>
      <c r="AK65" s="45"/>
      <c r="AL65" s="45" t="s">
        <v>29</v>
      </c>
      <c r="AM65" s="46"/>
      <c r="AN65" s="46" t="e">
        <f>VLOOKUP(CONCATENATE(AI65,MID(AL65,2,1)),[1]vylosovanie!$C$10:$J$209,8,0)</f>
        <v>#N/A</v>
      </c>
      <c r="AO65" s="46" t="e">
        <f>VLOOKUP(CONCATENATE(AI65,RIGHT(AL65,1)),[1]vylosovanie!$C$10:$J$209,8,0)</f>
        <v>#N/A</v>
      </c>
      <c r="AP65" s="45" t="e">
        <f>VLOOKUP(CONCATENATE(AI65,VLOOKUP(AL65,$BW$4:$BX$16,2,0)),[1]vylosovanie!$C$10:$J$209,8,0)</f>
        <v>#N/A</v>
      </c>
      <c r="AQ65" s="47"/>
      <c r="AR65" s="3"/>
      <c r="AS65" s="3" t="str">
        <f>CONCATENATE(5,2,AR63,C63,2)</f>
        <v>52X2</v>
      </c>
      <c r="AT65" s="3" t="str">
        <f>E63</f>
        <v>X</v>
      </c>
      <c r="AU65" s="46">
        <f>IF(AJ65=0,0,AJ65+1)</f>
        <v>0</v>
      </c>
      <c r="AV65" s="46"/>
      <c r="AW65" s="46" t="s">
        <v>30</v>
      </c>
      <c r="AX65" s="46"/>
      <c r="AY65" s="46" t="e">
        <f>VLOOKUP(CONCATENATE(AT65,MID(AW65,2,1)),[1]vylosovanie!$C$10:$J$209,8,0)</f>
        <v>#N/A</v>
      </c>
      <c r="AZ65" s="46" t="e">
        <f>VLOOKUP(CONCATENATE(AT65,RIGHT(AW65,1)),[1]vylosovanie!$C$10:$J$209,8,0)</f>
        <v>#N/A</v>
      </c>
      <c r="BA65" s="45" t="e">
        <f>VLOOKUP(CONCATENATE(AT65,VLOOKUP(AW65,$BW$4:$BX$16,2,0)),[1]vylosovanie!$C$10:$J$209,8,0)</f>
        <v>#N/A</v>
      </c>
      <c r="BB65" s="48"/>
      <c r="BC65" s="28" t="e">
        <f>IF(OR(I65="x",I65="X",I65=""),0,IF(I65=3,2,1))</f>
        <v>#N/A</v>
      </c>
      <c r="BD65" s="28"/>
      <c r="BE65" s="28" t="e">
        <f>IF(OR(O65="x",O65="X",O65=""),0,IF(O65=3,2,1))</f>
        <v>#N/A</v>
      </c>
      <c r="BF65" s="28" t="e">
        <f>IF(OR(R65="x",R65="X",R65=""),0,IF(R65=3,2,1))</f>
        <v>#N/A</v>
      </c>
      <c r="BG65" s="28" t="e">
        <f>IF(OR(U65="x",U65="X",U65=""),0,IF(U65=3,2,1))</f>
        <v>#N/A</v>
      </c>
      <c r="BH65" s="49"/>
      <c r="BI65" s="28" t="e">
        <f>IF(OR(I65="x",I65="X"),0,I65)</f>
        <v>#N/A</v>
      </c>
      <c r="BJ65" s="28"/>
      <c r="BK65" s="28" t="e">
        <f>IF(OR(O65="x",O65="X"),0,O65)</f>
        <v>#N/A</v>
      </c>
      <c r="BL65" s="28" t="e">
        <f>IF(OR(R65="x",R65="X"),0,R65)</f>
        <v>#N/A</v>
      </c>
      <c r="BM65" s="28" t="e">
        <f>IF(OR(U65="x",U65="X"),0,U65)</f>
        <v>#N/A</v>
      </c>
      <c r="BN65" s="49"/>
      <c r="BO65" s="28" t="e">
        <f>IF(OR(K65="x",K65="X"),0,K65)</f>
        <v>#N/A</v>
      </c>
      <c r="BP65" s="28"/>
      <c r="BQ65" s="28" t="e">
        <f>IF(OR(Q65="x",Q65="X"),0,Q65)</f>
        <v>#N/A</v>
      </c>
      <c r="BR65" s="28" t="e">
        <f>IF(OR(T65="x",T65="X"),0,T65)</f>
        <v>#N/A</v>
      </c>
      <c r="BS65" s="28" t="e">
        <f>IF(OR(W65="x",W65="X"),0,W65)</f>
        <v>#N/A</v>
      </c>
      <c r="BT65" s="49"/>
    </row>
    <row r="66" spans="1:75" s="32" customFormat="1" ht="45.75" thickBot="1">
      <c r="A66" s="10" t="str">
        <f>CONCATENATE(E63," 1-2")</f>
        <v>X 1-2</v>
      </c>
      <c r="B66" s="11" t="str">
        <f>CONCATENATE(E63,D66)</f>
        <v>X3</v>
      </c>
      <c r="C66" s="33"/>
      <c r="D66" s="34">
        <v>3</v>
      </c>
      <c r="E66" s="35" t="str">
        <f>IF(ISERROR(VLOOKUP($B66,[1]vylosovanie!$C$10:$M$269,8,0))=TRUE," ",VLOOKUP($B66,[1]vylosovanie!$C$10:$M$269,8,0))</f>
        <v xml:space="preserve"> </v>
      </c>
      <c r="F66" s="35" t="str">
        <f>IF(ISERROR(VLOOKUP($B66,[1]vylosovanie!$C$10:$M$269,9,0))=TRUE," ",VLOOKUP($B66,[1]vylosovanie!$C$10:$M$269,9,0))</f>
        <v xml:space="preserve"> </v>
      </c>
      <c r="G66" s="35" t="str">
        <f>IF(ISERROR(VLOOKUP($B66,[1]vylosovanie!$C$10:$M$269,10,0))=TRUE," ",VLOOKUP($B66,[1]vylosovanie!$C$10:$M$269,10,0))</f>
        <v xml:space="preserve"> </v>
      </c>
      <c r="H66" s="35" t="str">
        <f>IF(ISERROR(VLOOKUP($B66,[1]vylosovanie!$C$10:$M$269,11,0))=TRUE," ",VLOOKUP($B66,[1]vylosovanie!$C$10:$M$269,11,0))</f>
        <v xml:space="preserve"> </v>
      </c>
      <c r="I66" s="50" t="e">
        <f>Q64</f>
        <v>#N/A</v>
      </c>
      <c r="J66" s="50" t="s">
        <v>22</v>
      </c>
      <c r="K66" s="51" t="e">
        <f>O64</f>
        <v>#N/A</v>
      </c>
      <c r="L66" s="50" t="e">
        <f>Q65</f>
        <v>#N/A</v>
      </c>
      <c r="M66" s="50" t="s">
        <v>22</v>
      </c>
      <c r="N66" s="51" t="e">
        <f>O65</f>
        <v>#N/A</v>
      </c>
      <c r="O66" s="36"/>
      <c r="P66" s="36"/>
      <c r="Q66" s="37"/>
      <c r="R66" s="50" t="e">
        <f>VLOOKUP(A71,'[1]zapisy skupiny'!$A$5:$AA$6403,26,0)</f>
        <v>#N/A</v>
      </c>
      <c r="S66" s="50" t="s">
        <v>22</v>
      </c>
      <c r="T66" s="51" t="e">
        <f>VLOOKUP(A71,'[1]zapisy skupiny'!$A$5:$AA$6403,27,0)</f>
        <v>#N/A</v>
      </c>
      <c r="U66" s="50" t="e">
        <f>VLOOKUP(A69,'[1]zapisy skupiny'!$A$5:$AA$6403,27,0)</f>
        <v>#N/A</v>
      </c>
      <c r="V66" s="50" t="s">
        <v>22</v>
      </c>
      <c r="W66" s="51" t="e">
        <f>VLOOKUP(A69,'[1]zapisy skupiny'!$A$5:$AA$6403,26,0)</f>
        <v>#N/A</v>
      </c>
      <c r="X66" s="52" t="e">
        <f>SUM(BI66:BM66)</f>
        <v>#N/A</v>
      </c>
      <c r="Y66" s="53" t="s">
        <v>22</v>
      </c>
      <c r="Z66" s="52" t="e">
        <f>SUM(BO66:BS66)</f>
        <v>#N/A</v>
      </c>
      <c r="AA66" s="53" t="e">
        <f>IF((Z66=0)," ",X66/Z66)</f>
        <v>#N/A</v>
      </c>
      <c r="AB66" s="54" t="e">
        <f>IF(AND(SUM(BC66:BG66)=0,OR(E66=0,E66=" ",SUM(BC64:BG68)=0))," ",SUM(BC66:BG66))</f>
        <v>#N/A</v>
      </c>
      <c r="AC66" s="55" t="str">
        <f>IF(ISERROR(RANK(AB66,AB64:AB68,0))=TRUE," ",IF(OR(AND(I66="x",L66="x",R66="x"),AND(I66="x",L66="x",U66="x"),AND(I66="x",R66="x",U66="x"),AND(L66="x",R66="x",U66="x")),0,RANK(AB66,AB64:AB68,0)))</f>
        <v xml:space="preserve"> </v>
      </c>
      <c r="AD66" s="16" t="s">
        <v>31</v>
      </c>
      <c r="AE66" s="44" t="s">
        <v>32</v>
      </c>
      <c r="AF66" s="44"/>
      <c r="AG66" s="3"/>
      <c r="AH66" s="3" t="str">
        <f>CONCATENATE(5,3,AG63,C63,1)</f>
        <v>53X1</v>
      </c>
      <c r="AI66" s="3" t="str">
        <f>E63</f>
        <v>X</v>
      </c>
      <c r="AJ66" s="45">
        <f>IF(AU65=0,0,AU65+1)</f>
        <v>0</v>
      </c>
      <c r="AK66" s="45"/>
      <c r="AL66" s="56" t="s">
        <v>33</v>
      </c>
      <c r="AM66" s="57"/>
      <c r="AN66" s="46" t="e">
        <f>VLOOKUP(CONCATENATE(AI66,MID(AL66,2,1)),[1]vylosovanie!$C$10:$J$209,8,0)</f>
        <v>#N/A</v>
      </c>
      <c r="AO66" s="46" t="e">
        <f>VLOOKUP(CONCATENATE(AI66,RIGHT(AL66,1)),[1]vylosovanie!$C$10:$J$209,8,0)</f>
        <v>#N/A</v>
      </c>
      <c r="AP66" s="45" t="e">
        <f>VLOOKUP(CONCATENATE(AI66,VLOOKUP(AL66,$BW$4:$BX$16,2,0)),[1]vylosovanie!$C$10:$J$209,8,0)</f>
        <v>#N/A</v>
      </c>
      <c r="AQ66" s="47"/>
      <c r="AR66" s="3"/>
      <c r="AS66" s="3" t="str">
        <f>CONCATENATE(5,3,AR63,C63,2)</f>
        <v>53X2</v>
      </c>
      <c r="AT66" s="3" t="str">
        <f>E63</f>
        <v>X</v>
      </c>
      <c r="AU66" s="46">
        <f>IF(AJ66=0,0,AJ66+1)</f>
        <v>0</v>
      </c>
      <c r="AV66" s="46"/>
      <c r="AW66" s="46" t="s">
        <v>34</v>
      </c>
      <c r="AX66" s="46"/>
      <c r="AY66" s="46" t="e">
        <f>VLOOKUP(CONCATENATE(AT66,MID(AW66,2,1)),[1]vylosovanie!$C$10:$J$209,8,0)</f>
        <v>#N/A</v>
      </c>
      <c r="AZ66" s="46" t="e">
        <f>VLOOKUP(CONCATENATE(AT66,RIGHT(AW66,1)),[1]vylosovanie!$C$10:$J$209,8,0)</f>
        <v>#N/A</v>
      </c>
      <c r="BA66" s="45" t="e">
        <f>VLOOKUP(CONCATENATE(AT66,VLOOKUP(AW66,$BW$4:$BX$16,2,0)),[1]vylosovanie!$C$10:$J$209,8,0)</f>
        <v>#N/A</v>
      </c>
      <c r="BB66" s="48"/>
      <c r="BC66" s="28" t="e">
        <f>IF(OR(I66="x",I66="X",I66=""),0,IF(I66=3,2,1))</f>
        <v>#N/A</v>
      </c>
      <c r="BD66" s="28" t="e">
        <f>IF(OR(L66="x",L66="X",L66=""),0,IF(L66=3,2,1))</f>
        <v>#N/A</v>
      </c>
      <c r="BE66" s="28"/>
      <c r="BF66" s="28" t="e">
        <f>IF(OR(R66="x",R66="X",R66=""),0,IF(R66=3,2,1))</f>
        <v>#N/A</v>
      </c>
      <c r="BG66" s="28" t="e">
        <f>IF(OR(U66="x",U66="X",U66=""),0,IF(U66=3,2,1))</f>
        <v>#N/A</v>
      </c>
      <c r="BH66" s="49"/>
      <c r="BI66" s="28" t="e">
        <f>IF(OR(I66="x",I66="X"),0,I66)</f>
        <v>#N/A</v>
      </c>
      <c r="BJ66" s="28" t="e">
        <f>IF(OR(L66="x",L66="X"),0,L66)</f>
        <v>#N/A</v>
      </c>
      <c r="BK66" s="28"/>
      <c r="BL66" s="28" t="e">
        <f>IF(OR(R66="x",R66="X"),0,R66)</f>
        <v>#N/A</v>
      </c>
      <c r="BM66" s="28" t="e">
        <f>IF(OR(U66="x",U66="X"),0,U66)</f>
        <v>#N/A</v>
      </c>
      <c r="BN66" s="49"/>
      <c r="BO66" s="28" t="e">
        <f>IF(OR(K66="x",K66="X"),0,K66)</f>
        <v>#N/A</v>
      </c>
      <c r="BP66" s="28" t="e">
        <f>IF(OR(N66="x",N66="X"),0,N66)</f>
        <v>#N/A</v>
      </c>
      <c r="BQ66" s="28"/>
      <c r="BR66" s="28" t="e">
        <f>IF(OR(T66="x",T66="X"),0,T66)</f>
        <v>#N/A</v>
      </c>
      <c r="BS66" s="28" t="e">
        <f>IF(OR(W66="x",W66="X"),0,W66)</f>
        <v>#N/A</v>
      </c>
      <c r="BT66" s="49"/>
    </row>
    <row r="67" spans="1:75" s="32" customFormat="1" ht="45.75" thickBot="1">
      <c r="A67" s="10" t="str">
        <f>CONCATENATE(E63," 2-3")</f>
        <v>X 2-3</v>
      </c>
      <c r="B67" s="11" t="str">
        <f>CONCATENATE(E63,D67)</f>
        <v>X4</v>
      </c>
      <c r="C67" s="33"/>
      <c r="D67" s="34">
        <v>4</v>
      </c>
      <c r="E67" s="35" t="str">
        <f>IF(ISERROR(VLOOKUP($B67,[1]vylosovanie!$C$10:$M$269,8,0))=TRUE," ",VLOOKUP($B67,[1]vylosovanie!$C$10:$M$269,8,0))</f>
        <v xml:space="preserve"> </v>
      </c>
      <c r="F67" s="35" t="str">
        <f>IF(ISERROR(VLOOKUP($B67,[1]vylosovanie!$C$10:$M$269,9,0))=TRUE," ",VLOOKUP($B67,[1]vylosovanie!$C$10:$M$269,9,0))</f>
        <v xml:space="preserve"> </v>
      </c>
      <c r="G67" s="35" t="str">
        <f>IF(ISERROR(VLOOKUP($B67,[1]vylosovanie!$C$10:$M$269,10,0))=TRUE," ",VLOOKUP($B67,[1]vylosovanie!$C$10:$M$269,10,0))</f>
        <v xml:space="preserve"> </v>
      </c>
      <c r="H67" s="35" t="str">
        <f>IF(ISERROR(VLOOKUP($B67,[1]vylosovanie!$C$10:$M$269,11,0))=TRUE," ",VLOOKUP($B67,[1]vylosovanie!$C$10:$M$269,11,0))</f>
        <v xml:space="preserve"> </v>
      </c>
      <c r="I67" s="50" t="e">
        <f>T64</f>
        <v>#N/A</v>
      </c>
      <c r="J67" s="50" t="s">
        <v>22</v>
      </c>
      <c r="K67" s="51" t="e">
        <f>R64</f>
        <v>#N/A</v>
      </c>
      <c r="L67" s="50" t="e">
        <f>T65</f>
        <v>#N/A</v>
      </c>
      <c r="M67" s="50" t="s">
        <v>22</v>
      </c>
      <c r="N67" s="51" t="e">
        <f>R65</f>
        <v>#N/A</v>
      </c>
      <c r="O67" s="50" t="e">
        <f>T66</f>
        <v>#N/A</v>
      </c>
      <c r="P67" s="50" t="s">
        <v>22</v>
      </c>
      <c r="Q67" s="51" t="e">
        <f>R66</f>
        <v>#N/A</v>
      </c>
      <c r="R67" s="36"/>
      <c r="S67" s="36"/>
      <c r="T67" s="37"/>
      <c r="U67" s="50" t="e">
        <f>VLOOKUP(A72,'[1]zapisy skupiny'!$A$5:$AA$6403,27,0)</f>
        <v>#N/A</v>
      </c>
      <c r="V67" s="50" t="s">
        <v>22</v>
      </c>
      <c r="W67" s="51" t="e">
        <f>VLOOKUP(A72,'[1]zapisy skupiny'!$A$5:$AA$6403,26,0)</f>
        <v>#N/A</v>
      </c>
      <c r="X67" s="52" t="e">
        <f>SUM(BI67:BM67)</f>
        <v>#N/A</v>
      </c>
      <c r="Y67" s="53" t="s">
        <v>22</v>
      </c>
      <c r="Z67" s="52" t="e">
        <f>SUM(BO67:BS67)</f>
        <v>#N/A</v>
      </c>
      <c r="AA67" s="53" t="e">
        <f>IF((Z67=0)," ",X67/Z67)</f>
        <v>#N/A</v>
      </c>
      <c r="AB67" s="54" t="e">
        <f>IF(AND(SUM(BC67:BG67)=0,OR(E67=0,E67=" ",SUM(BC64:BG68)=0))," ",SUM(BC67:BG67))</f>
        <v>#N/A</v>
      </c>
      <c r="AC67" s="55" t="str">
        <f>IF(ISERROR(RANK(AB67,AB64:AB68,0))=TRUE," ",IF(OR(AND(I67="x",L67="x",O67="x"),AND(I67="x",L67="x",U67="x"),AND(I67="x",O67="x",U67="x"),AND(L67="x",O67="x",U67="x")),0,RANK(AB67,AB64:AB68,0)))</f>
        <v xml:space="preserve"> </v>
      </c>
      <c r="AD67" s="16" t="s">
        <v>35</v>
      </c>
      <c r="AE67" s="44" t="s">
        <v>36</v>
      </c>
      <c r="AF67" s="44"/>
      <c r="AG67" s="58"/>
      <c r="AH67" s="3" t="str">
        <f>CONCATENATE(5,4,AG63,C63,1)</f>
        <v>54X1</v>
      </c>
      <c r="AI67" s="3" t="str">
        <f>E63</f>
        <v>X</v>
      </c>
      <c r="AJ67" s="45">
        <f>IF(AU66=0,0,AU66+1)</f>
        <v>0</v>
      </c>
      <c r="AK67" s="59"/>
      <c r="AL67" s="59" t="s">
        <v>37</v>
      </c>
      <c r="AM67" s="60"/>
      <c r="AN67" s="46" t="e">
        <f>VLOOKUP(CONCATENATE(AI67,MID(AL67,2,1)),[1]vylosovanie!$C$10:$J$209,8,0)</f>
        <v>#N/A</v>
      </c>
      <c r="AO67" s="46" t="e">
        <f>VLOOKUP(CONCATENATE(AI67,RIGHT(AL67,1)),[1]vylosovanie!$C$10:$J$209,8,0)</f>
        <v>#N/A</v>
      </c>
      <c r="AP67" s="45" t="e">
        <f>VLOOKUP(CONCATENATE(AI67,VLOOKUP(AL67,$BW$4:$BX$16,2,0)),[1]vylosovanie!$C$10:$J$209,8,0)</f>
        <v>#N/A</v>
      </c>
      <c r="AQ67" s="61"/>
      <c r="AR67" s="58"/>
      <c r="AS67" s="3" t="str">
        <f>CONCATENATE(5,4,AR63,C63,2)</f>
        <v>54X2</v>
      </c>
      <c r="AT67" s="3" t="str">
        <f>E63</f>
        <v>X</v>
      </c>
      <c r="AU67" s="46">
        <f>IF(AJ67=0,0,AJ67+1)</f>
        <v>0</v>
      </c>
      <c r="AV67" s="60"/>
      <c r="AW67" s="60" t="s">
        <v>38</v>
      </c>
      <c r="AX67" s="60"/>
      <c r="AY67" s="46" t="e">
        <f>VLOOKUP(CONCATENATE(AT67,MID(AW67,2,1)),[1]vylosovanie!$C$10:$J$209,8,0)</f>
        <v>#N/A</v>
      </c>
      <c r="AZ67" s="46" t="e">
        <f>VLOOKUP(CONCATENATE(AT67,RIGHT(AW67,1)),[1]vylosovanie!$C$10:$J$209,8,0)</f>
        <v>#N/A</v>
      </c>
      <c r="BA67" s="45" t="e">
        <f>VLOOKUP(CONCATENATE(AT67,VLOOKUP(AW67,$BW$4:$BX$16,2,0)),[1]vylosovanie!$C$10:$J$209,8,0)</f>
        <v>#N/A</v>
      </c>
      <c r="BB67" s="48"/>
      <c r="BC67" s="28" t="e">
        <f>IF(OR(I67="x",I67="X",I67=""),0,IF(I67=3,2,1))</f>
        <v>#N/A</v>
      </c>
      <c r="BD67" s="28" t="e">
        <f>IF(OR(L67="x",L67="X",L67=""),0,IF(L67=3,2,1))</f>
        <v>#N/A</v>
      </c>
      <c r="BE67" s="28" t="e">
        <f>IF(OR(O67="x",O67="X",O67=""),0,IF(O67=3,2,1))</f>
        <v>#N/A</v>
      </c>
      <c r="BF67" s="28"/>
      <c r="BG67" s="28" t="e">
        <f>IF(OR(U67="x",U67="X",U67=""),0,IF(U67=3,2,1))</f>
        <v>#N/A</v>
      </c>
      <c r="BH67" s="49"/>
      <c r="BI67" s="28" t="e">
        <f>IF(OR(I67="x",I67="X"),0,I67)</f>
        <v>#N/A</v>
      </c>
      <c r="BJ67" s="28" t="e">
        <f>IF(OR(L67="x",L67="X"),0,L67)</f>
        <v>#N/A</v>
      </c>
      <c r="BK67" s="28" t="e">
        <f>IF(OR(O67="x",O67="X"),0,O67)</f>
        <v>#N/A</v>
      </c>
      <c r="BL67" s="28"/>
      <c r="BM67" s="28" t="e">
        <f>IF(OR(U67="x",U67="X"),0,U67)</f>
        <v>#N/A</v>
      </c>
      <c r="BN67" s="49"/>
      <c r="BO67" s="28" t="e">
        <f>IF(OR(K67="x",K67="X"),0,K67)</f>
        <v>#N/A</v>
      </c>
      <c r="BP67" s="28" t="e">
        <f>IF(OR(N67="x",N67="X"),0,N67)</f>
        <v>#N/A</v>
      </c>
      <c r="BQ67" s="28" t="e">
        <f>IF(OR(Q67="x",Q67="X"),0,Q67)</f>
        <v>#N/A</v>
      </c>
      <c r="BR67" s="28"/>
      <c r="BS67" s="28" t="e">
        <f>IF(OR(W67="x",W67="X"),0,W67)</f>
        <v>#N/A</v>
      </c>
      <c r="BT67" s="49"/>
    </row>
    <row r="68" spans="1:75" s="32" customFormat="1" ht="45.75" thickBot="1">
      <c r="A68" s="10" t="str">
        <f>CONCATENATE(E63," 4-2")</f>
        <v>X 4-2</v>
      </c>
      <c r="B68" s="11" t="str">
        <f>CONCATENATE(E63,D68)</f>
        <v>X5</v>
      </c>
      <c r="C68" s="18"/>
      <c r="D68" s="34">
        <v>5</v>
      </c>
      <c r="E68" s="35" t="str">
        <f>IF(ISERROR(VLOOKUP($B68,[1]vylosovanie!$C$10:$M$269,8,0))=TRUE," ",VLOOKUP($B68,[1]vylosovanie!$C$10:$M$269,8,0))</f>
        <v xml:space="preserve"> </v>
      </c>
      <c r="F68" s="35" t="str">
        <f>IF(ISERROR(VLOOKUP($B68,[1]vylosovanie!$C$10:$M$269,9,0))=TRUE," ",VLOOKUP($B68,[1]vylosovanie!$C$10:$M$269,9,0))</f>
        <v xml:space="preserve"> </v>
      </c>
      <c r="G68" s="35" t="str">
        <f>IF(ISERROR(VLOOKUP($B68,[1]vylosovanie!$C$10:$M$269,10,0))=TRUE," ",VLOOKUP($B68,[1]vylosovanie!$C$10:$M$269,10,0))</f>
        <v xml:space="preserve"> </v>
      </c>
      <c r="H68" s="35" t="str">
        <f>IF(ISERROR(VLOOKUP($B68,[1]vylosovanie!$C$10:$M$269,11,0))=TRUE," ",VLOOKUP($B68,[1]vylosovanie!$C$10:$M$269,11,0))</f>
        <v xml:space="preserve"> </v>
      </c>
      <c r="I68" s="62" t="e">
        <f>W64</f>
        <v>#N/A</v>
      </c>
      <c r="J68" s="62" t="s">
        <v>22</v>
      </c>
      <c r="K68" s="63" t="e">
        <f>U64</f>
        <v>#N/A</v>
      </c>
      <c r="L68" s="62" t="e">
        <f>W65</f>
        <v>#N/A</v>
      </c>
      <c r="M68" s="62" t="s">
        <v>22</v>
      </c>
      <c r="N68" s="63" t="e">
        <f>U65</f>
        <v>#N/A</v>
      </c>
      <c r="O68" s="62" t="e">
        <f>W66</f>
        <v>#N/A</v>
      </c>
      <c r="P68" s="62" t="s">
        <v>22</v>
      </c>
      <c r="Q68" s="63" t="e">
        <f>U66</f>
        <v>#N/A</v>
      </c>
      <c r="R68" s="62" t="e">
        <f>W67</f>
        <v>#N/A</v>
      </c>
      <c r="S68" s="62" t="s">
        <v>22</v>
      </c>
      <c r="T68" s="63" t="e">
        <f>U67</f>
        <v>#N/A</v>
      </c>
      <c r="U68" s="36"/>
      <c r="V68" s="36"/>
      <c r="W68" s="37"/>
      <c r="X68" s="64" t="e">
        <f>SUM(BI68:BM68)</f>
        <v>#N/A</v>
      </c>
      <c r="Y68" s="65" t="s">
        <v>22</v>
      </c>
      <c r="Z68" s="64" t="e">
        <f>SUM(BO68:BS68)</f>
        <v>#N/A</v>
      </c>
      <c r="AA68" s="65" t="e">
        <f>IF((Z68=0)," ",X68/Z68)</f>
        <v>#N/A</v>
      </c>
      <c r="AB68" s="66" t="e">
        <f>IF(AND(SUM(BC68:BG68)=0,OR(E68=0,E68=" ",SUM(BC64:BG68)=0))," ",SUM(BC68:BG68))</f>
        <v>#N/A</v>
      </c>
      <c r="AC68" s="67" t="str">
        <f>IF(ISERROR(RANK(AB68,AB64:AB68,0))=TRUE," ",IF(OR(AND(I68="x",L68="x",O68="x"),AND(I68="x",L68="x",R68="x"),AND(I68="x",O68="x",R68="x"),AND(L68="x",O68="x",R68="x")),0,RANK(AB68,AB64:AB68,0)))</f>
        <v xml:space="preserve"> </v>
      </c>
      <c r="AD68" s="15" t="s">
        <v>39</v>
      </c>
      <c r="AE68" s="44" t="s">
        <v>40</v>
      </c>
      <c r="AF68" s="44"/>
      <c r="AG68" s="58"/>
      <c r="AH68" s="3" t="str">
        <f>CONCATENATE(5,5,AG63,C63,1)</f>
        <v>55X1</v>
      </c>
      <c r="AI68" s="3" t="str">
        <f>E63</f>
        <v>X</v>
      </c>
      <c r="AJ68" s="45">
        <f>IF(AU67=0,0,AU67+1)</f>
        <v>0</v>
      </c>
      <c r="AK68" s="59"/>
      <c r="AL68" s="59" t="s">
        <v>41</v>
      </c>
      <c r="AM68" s="60"/>
      <c r="AN68" s="46" t="e">
        <f>VLOOKUP(CONCATENATE(AI68,MID(AL68,2,1)),[1]vylosovanie!$C$10:$J$209,8,0)</f>
        <v>#N/A</v>
      </c>
      <c r="AO68" s="46" t="e">
        <f>VLOOKUP(CONCATENATE(AI68,RIGHT(AL68,1)),[1]vylosovanie!$C$10:$J$209,8,0)</f>
        <v>#N/A</v>
      </c>
      <c r="AP68" s="45" t="e">
        <f>VLOOKUP(CONCATENATE(AI68,VLOOKUP(AL68,$BW$4:$BX$16,2,0)),[1]vylosovanie!$C$10:$J$209,8,0)</f>
        <v>#N/A</v>
      </c>
      <c r="AQ68" s="61"/>
      <c r="AR68" s="58"/>
      <c r="AS68" s="3" t="str">
        <f>CONCATENATE(5,5,AR63,C63,2)</f>
        <v>55X2</v>
      </c>
      <c r="AT68" s="3" t="str">
        <f>E63</f>
        <v>X</v>
      </c>
      <c r="AU68" s="46">
        <f>IF(AJ68=0,0,AJ68+1)</f>
        <v>0</v>
      </c>
      <c r="AV68" s="60"/>
      <c r="AW68" s="60" t="s">
        <v>42</v>
      </c>
      <c r="AX68" s="60"/>
      <c r="AY68" s="46" t="e">
        <f>VLOOKUP(CONCATENATE(AT68,MID(AW68,2,1)),[1]vylosovanie!$C$10:$J$209,8,0)</f>
        <v>#N/A</v>
      </c>
      <c r="AZ68" s="46" t="e">
        <f>VLOOKUP(CONCATENATE(AT68,RIGHT(AW68,1)),[1]vylosovanie!$C$10:$J$209,8,0)</f>
        <v>#N/A</v>
      </c>
      <c r="BA68" s="45" t="e">
        <f>VLOOKUP(CONCATENATE(AT68,VLOOKUP(AW68,$BW$4:$BX$16,2,0)),[1]vylosovanie!$C$10:$J$209,8,0)</f>
        <v>#N/A</v>
      </c>
      <c r="BB68" s="48"/>
      <c r="BC68" s="28" t="e">
        <f>IF(OR(I68="x",I68="X",I68=""),0,IF(I68=3,2,1))</f>
        <v>#N/A</v>
      </c>
      <c r="BD68" s="28" t="e">
        <f>IF(OR(L68="x",L68="X",L68=""),0,IF(L68=3,2,1))</f>
        <v>#N/A</v>
      </c>
      <c r="BE68" s="28" t="e">
        <f>IF(OR(O68="x",O68="X",O68=""),0,IF(O68=3,2,1))</f>
        <v>#N/A</v>
      </c>
      <c r="BF68" s="28" t="e">
        <f>IF(OR(R68="x",R68="X",R68=""),0,IF(R68=3,2,1))</f>
        <v>#N/A</v>
      </c>
      <c r="BG68" s="28"/>
      <c r="BH68" s="49"/>
      <c r="BI68" s="28" t="e">
        <f>IF(OR(I68="x",I68="X"),0,I68)</f>
        <v>#N/A</v>
      </c>
      <c r="BJ68" s="28" t="e">
        <f>IF(OR(L68="x",L68="X"),0,L68)</f>
        <v>#N/A</v>
      </c>
      <c r="BK68" s="28" t="e">
        <f>IF(OR(O68="x",O68="X"),0,O68)</f>
        <v>#N/A</v>
      </c>
      <c r="BL68" s="28" t="e">
        <f>IF(OR(R68="x",R68="X"),0,R68)</f>
        <v>#N/A</v>
      </c>
      <c r="BM68" s="28"/>
      <c r="BN68" s="49"/>
      <c r="BO68" s="28" t="e">
        <f>IF(OR(K68="x",K68="X"),0,K68)</f>
        <v>#N/A</v>
      </c>
      <c r="BP68" s="28" t="e">
        <f>IF(OR(N68="x",N68="X"),0,N68)</f>
        <v>#N/A</v>
      </c>
      <c r="BQ68" s="28" t="e">
        <f>IF(OR(Q68="x",Q68="X"),0,Q68)</f>
        <v>#N/A</v>
      </c>
      <c r="BR68" s="28" t="e">
        <f>IF(OR(T68="x",T68="X"),0,T68)</f>
        <v>#N/A</v>
      </c>
      <c r="BS68" s="28"/>
      <c r="BT68" s="49"/>
    </row>
    <row r="69" spans="1:75" s="32" customFormat="1" ht="45">
      <c r="A69" s="10" t="str">
        <f>CONCATENATE(E63," 5-3")</f>
        <v>X 5-3</v>
      </c>
      <c r="B69" s="11"/>
      <c r="C69" s="18"/>
      <c r="D69" s="68"/>
      <c r="E69" s="69"/>
      <c r="F69" s="69"/>
      <c r="G69" s="69"/>
      <c r="H69" s="69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1"/>
      <c r="V69" s="71"/>
      <c r="W69" s="71"/>
      <c r="X69" s="72"/>
      <c r="Y69" s="73"/>
      <c r="Z69" s="72"/>
      <c r="AA69" s="73"/>
      <c r="AB69" s="72"/>
      <c r="AC69" s="48"/>
      <c r="AD69" s="15"/>
      <c r="AE69" s="44"/>
      <c r="AF69" s="44"/>
      <c r="AG69" s="58"/>
      <c r="AH69" s="3"/>
      <c r="AI69" s="3"/>
      <c r="AJ69" s="74"/>
      <c r="AK69" s="75"/>
      <c r="AL69" s="75"/>
      <c r="AM69" s="61"/>
      <c r="AN69" s="47"/>
      <c r="AO69" s="47"/>
      <c r="AP69" s="74"/>
      <c r="AQ69" s="61"/>
      <c r="AR69" s="58"/>
      <c r="AS69" s="3"/>
      <c r="AT69" s="3"/>
      <c r="AU69" s="47"/>
      <c r="AV69" s="61"/>
      <c r="AW69" s="61"/>
      <c r="AX69" s="61"/>
      <c r="AY69" s="47"/>
      <c r="AZ69" s="47"/>
      <c r="BA69" s="74"/>
      <c r="BB69" s="48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W69" s="59"/>
    </row>
    <row r="70" spans="1:75" s="32" customFormat="1" ht="45">
      <c r="A70" s="10" t="str">
        <f>CONCATENATE(E63," 2-5")</f>
        <v>X 2-5</v>
      </c>
      <c r="B70" s="11"/>
      <c r="C70" s="18"/>
      <c r="D70" s="68"/>
      <c r="E70" s="69"/>
      <c r="F70" s="69"/>
      <c r="G70" s="69"/>
      <c r="H70" s="69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1"/>
      <c r="V70" s="71"/>
      <c r="W70" s="71"/>
      <c r="X70" s="72"/>
      <c r="Y70" s="73"/>
      <c r="Z70" s="72"/>
      <c r="AA70" s="73"/>
      <c r="AB70" s="72"/>
      <c r="AC70" s="48"/>
      <c r="AD70" s="15"/>
      <c r="AE70" s="44"/>
      <c r="AF70" s="44"/>
      <c r="AG70" s="58"/>
      <c r="AH70" s="3"/>
      <c r="AI70" s="3"/>
      <c r="AJ70" s="74"/>
      <c r="AK70" s="75"/>
      <c r="AL70" s="75"/>
      <c r="AM70" s="61"/>
      <c r="AN70" s="47"/>
      <c r="AO70" s="47"/>
      <c r="AP70" s="74"/>
      <c r="AQ70" s="61"/>
      <c r="AR70" s="58"/>
      <c r="AS70" s="3"/>
      <c r="AT70" s="3"/>
      <c r="AU70" s="47"/>
      <c r="AV70" s="61"/>
      <c r="AW70" s="61"/>
      <c r="AX70" s="61"/>
      <c r="AY70" s="47"/>
      <c r="AZ70" s="47"/>
      <c r="BA70" s="74"/>
      <c r="BB70" s="48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W70" s="59"/>
    </row>
    <row r="71" spans="1:75" s="32" customFormat="1" ht="45">
      <c r="A71" s="10" t="str">
        <f>CONCATENATE(E63," 3-4")</f>
        <v>X 3-4</v>
      </c>
      <c r="B71" s="11"/>
      <c r="C71" s="18"/>
      <c r="D71" s="68"/>
      <c r="E71" s="69"/>
      <c r="F71" s="69"/>
      <c r="G71" s="69"/>
      <c r="H71" s="69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1"/>
      <c r="V71" s="71"/>
      <c r="W71" s="71"/>
      <c r="X71" s="72"/>
      <c r="Y71" s="73"/>
      <c r="Z71" s="72"/>
      <c r="AA71" s="73"/>
      <c r="AB71" s="72"/>
      <c r="AC71" s="48"/>
      <c r="AD71" s="15"/>
      <c r="AE71" s="44"/>
      <c r="AF71" s="44"/>
      <c r="AG71" s="58"/>
      <c r="AH71" s="3"/>
      <c r="AI71" s="3"/>
      <c r="AJ71" s="74"/>
      <c r="AK71" s="75"/>
      <c r="AL71" s="75"/>
      <c r="AM71" s="61"/>
      <c r="AN71" s="47"/>
      <c r="AO71" s="47"/>
      <c r="AP71" s="74"/>
      <c r="AQ71" s="61"/>
      <c r="AR71" s="58"/>
      <c r="AS71" s="3"/>
      <c r="AT71" s="3"/>
      <c r="AU71" s="47"/>
      <c r="AV71" s="61"/>
      <c r="AW71" s="61"/>
      <c r="AX71" s="61"/>
      <c r="AY71" s="47"/>
      <c r="AZ71" s="47"/>
      <c r="BA71" s="74"/>
      <c r="BB71" s="48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W71" s="59"/>
    </row>
    <row r="72" spans="1:75" ht="35.25" thickBot="1">
      <c r="A72" s="10" t="str">
        <f>CONCATENATE(E63," 5-4")</f>
        <v>X 5-4</v>
      </c>
    </row>
    <row r="73" spans="1:75" s="32" customFormat="1" ht="90.75" thickBot="1">
      <c r="A73" s="10" t="str">
        <f>CONCATENATE(E73," 1-5")</f>
        <v>X 1-5</v>
      </c>
      <c r="B73" s="11"/>
      <c r="C73" s="18" t="str">
        <f>IF(C63="X","X",IF(C63-$B$1&gt;=[1]vylosovanie!$O$3,"X",C63+1))</f>
        <v>X</v>
      </c>
      <c r="D73" s="3" t="s">
        <v>5</v>
      </c>
      <c r="E73" s="19" t="str">
        <f>IF(C73="X","X",VLOOKUP(C73,[1]vylosovanie!$T$10:$U$99,2,0))</f>
        <v>X</v>
      </c>
      <c r="F73" s="20" t="s">
        <v>6</v>
      </c>
      <c r="G73" s="20" t="s">
        <v>7</v>
      </c>
      <c r="H73" s="20" t="s">
        <v>8</v>
      </c>
      <c r="I73" s="21">
        <v>1</v>
      </c>
      <c r="J73" s="22"/>
      <c r="K73" s="23"/>
      <c r="L73" s="21">
        <v>2</v>
      </c>
      <c r="M73" s="22"/>
      <c r="N73" s="23"/>
      <c r="O73" s="21">
        <v>3</v>
      </c>
      <c r="P73" s="22"/>
      <c r="Q73" s="23"/>
      <c r="R73" s="21">
        <v>4</v>
      </c>
      <c r="S73" s="22"/>
      <c r="T73" s="23"/>
      <c r="U73" s="21">
        <v>5</v>
      </c>
      <c r="V73" s="22"/>
      <c r="W73" s="23"/>
      <c r="X73" s="24" t="s">
        <v>9</v>
      </c>
      <c r="Y73" s="22"/>
      <c r="Z73" s="25"/>
      <c r="AA73" s="26" t="s">
        <v>10</v>
      </c>
      <c r="AB73" s="26" t="s">
        <v>11</v>
      </c>
      <c r="AC73" s="26" t="s">
        <v>12</v>
      </c>
      <c r="AD73" s="15" t="s">
        <v>13</v>
      </c>
      <c r="AE73" s="15"/>
      <c r="AF73" s="15"/>
      <c r="AG73" s="3" t="str">
        <f>IF(C73&lt;10,0,"")</f>
        <v/>
      </c>
      <c r="AH73" s="3" t="s">
        <v>4</v>
      </c>
      <c r="AI73" s="3"/>
      <c r="AJ73" s="27" t="s">
        <v>14</v>
      </c>
      <c r="AK73" s="28" t="s">
        <v>15</v>
      </c>
      <c r="AL73" s="28" t="s">
        <v>16</v>
      </c>
      <c r="AM73" s="29" t="s">
        <v>17</v>
      </c>
      <c r="AN73" s="29" t="s">
        <v>18</v>
      </c>
      <c r="AO73" s="29" t="s">
        <v>18</v>
      </c>
      <c r="AP73" s="29" t="s">
        <v>19</v>
      </c>
      <c r="AQ73" s="30"/>
      <c r="AR73" s="3" t="str">
        <f>IF(C73&lt;10,0,"")</f>
        <v/>
      </c>
      <c r="AS73" s="3" t="s">
        <v>4</v>
      </c>
      <c r="AT73" s="3"/>
      <c r="AU73" s="31" t="s">
        <v>14</v>
      </c>
      <c r="AV73" s="29" t="s">
        <v>15</v>
      </c>
      <c r="AW73" s="29" t="s">
        <v>16</v>
      </c>
      <c r="AX73" s="29" t="s">
        <v>17</v>
      </c>
      <c r="AY73" s="29" t="s">
        <v>18</v>
      </c>
      <c r="AZ73" s="29" t="s">
        <v>18</v>
      </c>
      <c r="BA73" s="29" t="s">
        <v>19</v>
      </c>
      <c r="BC73" s="7">
        <v>1</v>
      </c>
      <c r="BD73" s="7">
        <v>2</v>
      </c>
      <c r="BE73" s="7">
        <v>3</v>
      </c>
      <c r="BF73" s="7">
        <v>4</v>
      </c>
      <c r="BG73" s="7">
        <v>5</v>
      </c>
      <c r="BH73" s="7"/>
      <c r="BI73" s="7" t="s">
        <v>20</v>
      </c>
      <c r="BJ73" s="7"/>
      <c r="BK73" s="7"/>
      <c r="BL73" s="7"/>
      <c r="BM73" s="7"/>
      <c r="BN73" s="7"/>
      <c r="BO73" s="7" t="s">
        <v>21</v>
      </c>
      <c r="BP73" s="7"/>
      <c r="BQ73" s="7"/>
      <c r="BR73" s="7"/>
      <c r="BS73" s="7"/>
      <c r="BT73" s="7"/>
    </row>
    <row r="74" spans="1:75" s="32" customFormat="1" ht="45.75" thickBot="1">
      <c r="A74" s="10" t="str">
        <f>CONCATENATE(E73," 1-4")</f>
        <v>X 1-4</v>
      </c>
      <c r="B74" s="11" t="str">
        <f>CONCATENATE(E73,D74)</f>
        <v>X1</v>
      </c>
      <c r="C74" s="33" t="str">
        <f>$E$1</f>
        <v>MŽ</v>
      </c>
      <c r="D74" s="34">
        <v>1</v>
      </c>
      <c r="E74" s="35" t="str">
        <f>IF(ISERROR(VLOOKUP($B74,[1]vylosovanie!$C$10:$M$269,8,0))=TRUE," ",VLOOKUP($B74,[1]vylosovanie!$C$10:$M$269,8,0))</f>
        <v xml:space="preserve"> </v>
      </c>
      <c r="F74" s="35" t="str">
        <f>IF(ISERROR(VLOOKUP($B74,[1]vylosovanie!$C$10:$M$269,9,0))=TRUE," ",VLOOKUP($B74,[1]vylosovanie!$C$10:$M$269,9,0))</f>
        <v xml:space="preserve"> </v>
      </c>
      <c r="G74" s="35" t="str">
        <f>IF(ISERROR(VLOOKUP($B74,[1]vylosovanie!$C$10:$M$269,10,0))=TRUE," ",VLOOKUP($B74,[1]vylosovanie!$C$10:$M$269,10,0))</f>
        <v xml:space="preserve"> </v>
      </c>
      <c r="H74" s="35" t="str">
        <f>IF(ISERROR(VLOOKUP($B74,[1]vylosovanie!$C$10:$M$269,11,0))=TRUE," ",VLOOKUP($B74,[1]vylosovanie!$C$10:$M$269,11,0))</f>
        <v xml:space="preserve"> </v>
      </c>
      <c r="I74" s="36"/>
      <c r="J74" s="36"/>
      <c r="K74" s="37"/>
      <c r="L74" s="38" t="e">
        <f>VLOOKUP(A76,'[1]zapisy skupiny'!$A$5:$AA$6403,26,0)</f>
        <v>#N/A</v>
      </c>
      <c r="M74" s="38" t="s">
        <v>22</v>
      </c>
      <c r="N74" s="39" t="e">
        <f>VLOOKUP(A76,'[1]zapisy skupiny'!$A$5:$AA$6403,27,0)</f>
        <v>#N/A</v>
      </c>
      <c r="O74" s="38" t="e">
        <f>VLOOKUP(A75,'[1]zapisy skupiny'!$A$5:$AA$6403,26,0)</f>
        <v>#N/A</v>
      </c>
      <c r="P74" s="38" t="s">
        <v>22</v>
      </c>
      <c r="Q74" s="39" t="e">
        <f>VLOOKUP(A75,'[1]zapisy skupiny'!$A$5:$AA$6403,27,0)</f>
        <v>#N/A</v>
      </c>
      <c r="R74" s="38" t="e">
        <f>VLOOKUP(A74,'[1]zapisy skupiny'!$A$5:$AA$6403,26,0)</f>
        <v>#N/A</v>
      </c>
      <c r="S74" s="38" t="s">
        <v>22</v>
      </c>
      <c r="T74" s="39" t="e">
        <f>VLOOKUP(A74,'[1]zapisy skupiny'!$A$5:$AA$6403,27,0)</f>
        <v>#N/A</v>
      </c>
      <c r="U74" s="38" t="e">
        <f>VLOOKUP(A73,'[1]zapisy skupiny'!$A$5:$AA$6403,26,0)</f>
        <v>#N/A</v>
      </c>
      <c r="V74" s="38" t="s">
        <v>22</v>
      </c>
      <c r="W74" s="39" t="e">
        <f>VLOOKUP(A73,'[1]zapisy skupiny'!$A$5:$AA$6403,27,0)</f>
        <v>#N/A</v>
      </c>
      <c r="X74" s="40" t="e">
        <f>SUM(BI74:BM74)</f>
        <v>#N/A</v>
      </c>
      <c r="Y74" s="41" t="s">
        <v>22</v>
      </c>
      <c r="Z74" s="40" t="e">
        <f>SUM(BO74:BS74)</f>
        <v>#N/A</v>
      </c>
      <c r="AA74" s="41" t="e">
        <f>IF((Z74=0)," ",X74/Z74)</f>
        <v>#N/A</v>
      </c>
      <c r="AB74" s="42" t="e">
        <f>IF(AND(SUM(BC74:BG74)=0,OR(E74=0,E74=" ",SUM(BC74:BG78)=0))," ",SUM(BC74:BG74))</f>
        <v>#N/A</v>
      </c>
      <c r="AC74" s="43" t="str">
        <f>IF(ISERROR(RANK(AB74,AB74:AB78,0))=TRUE," ",IF(OR(AND(L74="x",O74="x",R74="x"),AND(L74="x",O74="x",U74="x"),AND(L74="x",R74="x",U74="x"),AND(O74="x",R74="x",U74="x")),0,RANK(AB74,AB74:AB78,0)))</f>
        <v xml:space="preserve"> </v>
      </c>
      <c r="AD74" s="16" t="s">
        <v>23</v>
      </c>
      <c r="AE74" s="44" t="s">
        <v>24</v>
      </c>
      <c r="AF74" s="44"/>
      <c r="AG74" s="3"/>
      <c r="AH74" s="3" t="str">
        <f>CONCATENATE(5,1,AG73,C73,1)</f>
        <v>51X1</v>
      </c>
      <c r="AI74" s="3" t="str">
        <f>E73</f>
        <v>X</v>
      </c>
      <c r="AJ74" s="45">
        <f>IF(C73="X",0,AJ68+1)</f>
        <v>0</v>
      </c>
      <c r="AK74" s="45"/>
      <c r="AL74" s="45" t="s">
        <v>25</v>
      </c>
      <c r="AM74" s="46"/>
      <c r="AN74" s="46" t="e">
        <f>VLOOKUP(CONCATENATE(AI74,MID(AL74,2,1)),[1]vylosovanie!$C$10:$J$209,8,0)</f>
        <v>#N/A</v>
      </c>
      <c r="AO74" s="46" t="e">
        <f>VLOOKUP(CONCATENATE(AI74,RIGHT(AL74,1)),[1]vylosovanie!$C$10:$J$209,8,0)</f>
        <v>#N/A</v>
      </c>
      <c r="AP74" s="45" t="e">
        <f>VLOOKUP(CONCATENATE(AI74,VLOOKUP(AL74,$BW$4:$BX$16,2,0)),[1]vylosovanie!$C$10:$J$209,8,0)</f>
        <v>#N/A</v>
      </c>
      <c r="AQ74" s="47"/>
      <c r="AR74" s="3"/>
      <c r="AS74" s="3" t="str">
        <f>CONCATENATE(5,1,AR73,C73,2)</f>
        <v>51X2</v>
      </c>
      <c r="AT74" s="3" t="str">
        <f>E73</f>
        <v>X</v>
      </c>
      <c r="AU74" s="46">
        <f>IF(AJ74=0,0,AJ74+1)</f>
        <v>0</v>
      </c>
      <c r="AV74" s="46"/>
      <c r="AW74" s="46" t="s">
        <v>26</v>
      </c>
      <c r="AX74" s="46"/>
      <c r="AY74" s="46" t="e">
        <f>VLOOKUP(CONCATENATE(AT74,MID(AW74,2,1)),[1]vylosovanie!$C$10:$J$209,8,0)</f>
        <v>#N/A</v>
      </c>
      <c r="AZ74" s="46" t="e">
        <f>VLOOKUP(CONCATENATE(AT74,RIGHT(AW74,1)),[1]vylosovanie!$C$10:$J$209,8,0)</f>
        <v>#N/A</v>
      </c>
      <c r="BA74" s="45" t="e">
        <f>VLOOKUP(CONCATENATE(AT74,VLOOKUP(AW74,$BW$4:$BX$16,2,0)),[1]vylosovanie!$C$10:$J$209,8,0)</f>
        <v>#N/A</v>
      </c>
      <c r="BB74" s="48"/>
      <c r="BC74" s="28"/>
      <c r="BD74" s="28" t="e">
        <f>IF(OR(L74="x",L74="X",L74=""),0,IF(L74=3,2,1))</f>
        <v>#N/A</v>
      </c>
      <c r="BE74" s="28" t="e">
        <f>IF(OR(O74="x",O74="X",O74=""),0,IF(O74=3,2,1))</f>
        <v>#N/A</v>
      </c>
      <c r="BF74" s="28" t="e">
        <f>IF(OR(R74="x",R74="X",R74=""),0,IF(R74=3,2,1))</f>
        <v>#N/A</v>
      </c>
      <c r="BG74" s="28" t="e">
        <f>IF(OR(U74="x",U74="X",U74=""),0,IF(U74=3,2,1))</f>
        <v>#N/A</v>
      </c>
      <c r="BH74" s="49"/>
      <c r="BI74" s="28"/>
      <c r="BJ74" s="28" t="e">
        <f>IF(OR(L74="x",L74="X"),0,L74)</f>
        <v>#N/A</v>
      </c>
      <c r="BK74" s="28" t="e">
        <f>IF(OR(O74="x",O74="X"),0,O74)</f>
        <v>#N/A</v>
      </c>
      <c r="BL74" s="28" t="e">
        <f>IF(OR(R74="x",R74="X"),0,R74)</f>
        <v>#N/A</v>
      </c>
      <c r="BM74" s="28" t="e">
        <f>IF(OR(U74="x",U74="X"),0,U74)</f>
        <v>#N/A</v>
      </c>
      <c r="BN74" s="49"/>
      <c r="BO74" s="28"/>
      <c r="BP74" s="28" t="e">
        <f>IF(OR(N74="x",N74="X"),0,N74)</f>
        <v>#N/A</v>
      </c>
      <c r="BQ74" s="28" t="e">
        <f>IF(OR(Q74="x",Q74="X"),0,Q74)</f>
        <v>#N/A</v>
      </c>
      <c r="BR74" s="28" t="e">
        <f>IF(OR(T74="x",T74="X"),0,T74)</f>
        <v>#N/A</v>
      </c>
      <c r="BS74" s="28" t="e">
        <f>IF(OR(W74="x",W74="X"),0,W74)</f>
        <v>#N/A</v>
      </c>
      <c r="BT74" s="49"/>
    </row>
    <row r="75" spans="1:75" s="32" customFormat="1" ht="45.75" thickBot="1">
      <c r="A75" s="10" t="str">
        <f>CONCATENATE(E73," 1-3")</f>
        <v>X 1-3</v>
      </c>
      <c r="B75" s="11" t="str">
        <f>CONCATENATE(E73,D75)</f>
        <v>X2</v>
      </c>
      <c r="C75" s="33"/>
      <c r="D75" s="34">
        <v>2</v>
      </c>
      <c r="E75" s="35" t="str">
        <f>IF(ISERROR(VLOOKUP($B75,[1]vylosovanie!$C$10:$M$269,8,0))=TRUE," ",VLOOKUP($B75,[1]vylosovanie!$C$10:$M$269,8,0))</f>
        <v xml:space="preserve"> </v>
      </c>
      <c r="F75" s="35" t="str">
        <f>IF(ISERROR(VLOOKUP($B75,[1]vylosovanie!$C$10:$M$269,9,0))=TRUE," ",VLOOKUP($B75,[1]vylosovanie!$C$10:$M$269,9,0))</f>
        <v xml:space="preserve"> </v>
      </c>
      <c r="G75" s="35" t="str">
        <f>IF(ISERROR(VLOOKUP($B75,[1]vylosovanie!$C$10:$M$269,10,0))=TRUE," ",VLOOKUP($B75,[1]vylosovanie!$C$10:$M$269,10,0))</f>
        <v xml:space="preserve"> </v>
      </c>
      <c r="H75" s="35" t="str">
        <f>IF(ISERROR(VLOOKUP($B75,[1]vylosovanie!$C$10:$M$269,11,0))=TRUE," ",VLOOKUP($B75,[1]vylosovanie!$C$10:$M$269,11,0))</f>
        <v xml:space="preserve"> </v>
      </c>
      <c r="I75" s="50" t="e">
        <f>N74</f>
        <v>#N/A</v>
      </c>
      <c r="J75" s="50" t="s">
        <v>22</v>
      </c>
      <c r="K75" s="51" t="e">
        <f>L74</f>
        <v>#N/A</v>
      </c>
      <c r="L75" s="36"/>
      <c r="M75" s="36"/>
      <c r="N75" s="37"/>
      <c r="O75" s="50" t="e">
        <f>VLOOKUP(A77,'[1]zapisy skupiny'!$A$5:$AA$6403,26,0)</f>
        <v>#N/A</v>
      </c>
      <c r="P75" s="50" t="s">
        <v>22</v>
      </c>
      <c r="Q75" s="51" t="e">
        <f>VLOOKUP(A77,'[1]zapisy skupiny'!$A$5:$AA$6403,27,0)</f>
        <v>#N/A</v>
      </c>
      <c r="R75" s="50" t="e">
        <f>VLOOKUP(A78,'[1]zapisy skupiny'!$A$5:$AA$6403,27,0)</f>
        <v>#N/A</v>
      </c>
      <c r="S75" s="50" t="s">
        <v>22</v>
      </c>
      <c r="T75" s="51" t="e">
        <f>VLOOKUP(A78,'[1]zapisy skupiny'!$A$5:$AA$6403,26,0)</f>
        <v>#N/A</v>
      </c>
      <c r="U75" s="50" t="e">
        <f>VLOOKUP(A80,'[1]zapisy skupiny'!$A$5:$AA$6403,26,0)</f>
        <v>#N/A</v>
      </c>
      <c r="V75" s="50" t="s">
        <v>22</v>
      </c>
      <c r="W75" s="51" t="e">
        <f>VLOOKUP(A80,'[1]zapisy skupiny'!$A$5:$AA$6403,27,0)</f>
        <v>#N/A</v>
      </c>
      <c r="X75" s="52" t="e">
        <f>SUM(BI75:BM75)</f>
        <v>#N/A</v>
      </c>
      <c r="Y75" s="53" t="s">
        <v>22</v>
      </c>
      <c r="Z75" s="52" t="e">
        <f>SUM(BO75:BS75)</f>
        <v>#N/A</v>
      </c>
      <c r="AA75" s="53" t="e">
        <f>IF((Z75=0)," ",X75/Z75)</f>
        <v>#N/A</v>
      </c>
      <c r="AB75" s="54" t="e">
        <f>IF(AND(SUM(BC75:BG75)=0,OR(E75=0,E75=" ",SUM(BC74:BG78)=0))," ",SUM(BC75:BG75))</f>
        <v>#N/A</v>
      </c>
      <c r="AC75" s="55" t="str">
        <f>IF(ISERROR(RANK(AB75,AB74:AB78,0))=TRUE," ",IF(OR(AND(I75="x",O75="x",R75="x"),AND(I75="x",O75="x",U75="x"),AND(I75="x",R75="x",U75="x"),AND(O75="x",R75="x",U75="x")),0,RANK(AB75,AB74:AB78,0)))</f>
        <v xml:space="preserve"> </v>
      </c>
      <c r="AD75" s="16" t="s">
        <v>27</v>
      </c>
      <c r="AE75" s="44" t="s">
        <v>28</v>
      </c>
      <c r="AF75" s="44"/>
      <c r="AG75" s="3"/>
      <c r="AH75" s="3" t="str">
        <f>CONCATENATE(5,2,AG73,C73,1)</f>
        <v>52X1</v>
      </c>
      <c r="AI75" s="3" t="str">
        <f>E73</f>
        <v>X</v>
      </c>
      <c r="AJ75" s="45">
        <f>IF(AU74=0,0,AU74+1)</f>
        <v>0</v>
      </c>
      <c r="AK75" s="45"/>
      <c r="AL75" s="45" t="s">
        <v>29</v>
      </c>
      <c r="AM75" s="46"/>
      <c r="AN75" s="46" t="e">
        <f>VLOOKUP(CONCATENATE(AI75,MID(AL75,2,1)),[1]vylosovanie!$C$10:$J$209,8,0)</f>
        <v>#N/A</v>
      </c>
      <c r="AO75" s="46" t="e">
        <f>VLOOKUP(CONCATENATE(AI75,RIGHT(AL75,1)),[1]vylosovanie!$C$10:$J$209,8,0)</f>
        <v>#N/A</v>
      </c>
      <c r="AP75" s="45" t="e">
        <f>VLOOKUP(CONCATENATE(AI75,VLOOKUP(AL75,$BW$4:$BX$16,2,0)),[1]vylosovanie!$C$10:$J$209,8,0)</f>
        <v>#N/A</v>
      </c>
      <c r="AQ75" s="47"/>
      <c r="AR75" s="3"/>
      <c r="AS75" s="3" t="str">
        <f>CONCATENATE(5,2,AR73,C73,2)</f>
        <v>52X2</v>
      </c>
      <c r="AT75" s="3" t="str">
        <f>E73</f>
        <v>X</v>
      </c>
      <c r="AU75" s="46">
        <f>IF(AJ75=0,0,AJ75+1)</f>
        <v>0</v>
      </c>
      <c r="AV75" s="46"/>
      <c r="AW75" s="46" t="s">
        <v>30</v>
      </c>
      <c r="AX75" s="46"/>
      <c r="AY75" s="46" t="e">
        <f>VLOOKUP(CONCATENATE(AT75,MID(AW75,2,1)),[1]vylosovanie!$C$10:$J$209,8,0)</f>
        <v>#N/A</v>
      </c>
      <c r="AZ75" s="46" t="e">
        <f>VLOOKUP(CONCATENATE(AT75,RIGHT(AW75,1)),[1]vylosovanie!$C$10:$J$209,8,0)</f>
        <v>#N/A</v>
      </c>
      <c r="BA75" s="45" t="e">
        <f>VLOOKUP(CONCATENATE(AT75,VLOOKUP(AW75,$BW$4:$BX$16,2,0)),[1]vylosovanie!$C$10:$J$209,8,0)</f>
        <v>#N/A</v>
      </c>
      <c r="BB75" s="48"/>
      <c r="BC75" s="28" t="e">
        <f>IF(OR(I75="x",I75="X",I75=""),0,IF(I75=3,2,1))</f>
        <v>#N/A</v>
      </c>
      <c r="BD75" s="28"/>
      <c r="BE75" s="28" t="e">
        <f>IF(OR(O75="x",O75="X",O75=""),0,IF(O75=3,2,1))</f>
        <v>#N/A</v>
      </c>
      <c r="BF75" s="28" t="e">
        <f>IF(OR(R75="x",R75="X",R75=""),0,IF(R75=3,2,1))</f>
        <v>#N/A</v>
      </c>
      <c r="BG75" s="28" t="e">
        <f>IF(OR(U75="x",U75="X",U75=""),0,IF(U75=3,2,1))</f>
        <v>#N/A</v>
      </c>
      <c r="BH75" s="49"/>
      <c r="BI75" s="28" t="e">
        <f>IF(OR(I75="x",I75="X"),0,I75)</f>
        <v>#N/A</v>
      </c>
      <c r="BJ75" s="28"/>
      <c r="BK75" s="28" t="e">
        <f>IF(OR(O75="x",O75="X"),0,O75)</f>
        <v>#N/A</v>
      </c>
      <c r="BL75" s="28" t="e">
        <f>IF(OR(R75="x",R75="X"),0,R75)</f>
        <v>#N/A</v>
      </c>
      <c r="BM75" s="28" t="e">
        <f>IF(OR(U75="x",U75="X"),0,U75)</f>
        <v>#N/A</v>
      </c>
      <c r="BN75" s="49"/>
      <c r="BO75" s="28" t="e">
        <f>IF(OR(K75="x",K75="X"),0,K75)</f>
        <v>#N/A</v>
      </c>
      <c r="BP75" s="28"/>
      <c r="BQ75" s="28" t="e">
        <f>IF(OR(Q75="x",Q75="X"),0,Q75)</f>
        <v>#N/A</v>
      </c>
      <c r="BR75" s="28" t="e">
        <f>IF(OR(T75="x",T75="X"),0,T75)</f>
        <v>#N/A</v>
      </c>
      <c r="BS75" s="28" t="e">
        <f>IF(OR(W75="x",W75="X"),0,W75)</f>
        <v>#N/A</v>
      </c>
      <c r="BT75" s="49"/>
    </row>
    <row r="76" spans="1:75" s="32" customFormat="1" ht="45.75" thickBot="1">
      <c r="A76" s="10" t="str">
        <f>CONCATENATE(E73," 1-2")</f>
        <v>X 1-2</v>
      </c>
      <c r="B76" s="11" t="str">
        <f>CONCATENATE(E73,D76)</f>
        <v>X3</v>
      </c>
      <c r="C76" s="33"/>
      <c r="D76" s="34">
        <v>3</v>
      </c>
      <c r="E76" s="35" t="str">
        <f>IF(ISERROR(VLOOKUP($B76,[1]vylosovanie!$C$10:$M$269,8,0))=TRUE," ",VLOOKUP($B76,[1]vylosovanie!$C$10:$M$269,8,0))</f>
        <v xml:space="preserve"> </v>
      </c>
      <c r="F76" s="35" t="str">
        <f>IF(ISERROR(VLOOKUP($B76,[1]vylosovanie!$C$10:$M$269,9,0))=TRUE," ",VLOOKUP($B76,[1]vylosovanie!$C$10:$M$269,9,0))</f>
        <v xml:space="preserve"> </v>
      </c>
      <c r="G76" s="35" t="str">
        <f>IF(ISERROR(VLOOKUP($B76,[1]vylosovanie!$C$10:$M$269,10,0))=TRUE," ",VLOOKUP($B76,[1]vylosovanie!$C$10:$M$269,10,0))</f>
        <v xml:space="preserve"> </v>
      </c>
      <c r="H76" s="35" t="str">
        <f>IF(ISERROR(VLOOKUP($B76,[1]vylosovanie!$C$10:$M$269,11,0))=TRUE," ",VLOOKUP($B76,[1]vylosovanie!$C$10:$M$269,11,0))</f>
        <v xml:space="preserve"> </v>
      </c>
      <c r="I76" s="50" t="e">
        <f>Q74</f>
        <v>#N/A</v>
      </c>
      <c r="J76" s="50" t="s">
        <v>22</v>
      </c>
      <c r="K76" s="51" t="e">
        <f>O74</f>
        <v>#N/A</v>
      </c>
      <c r="L76" s="50" t="e">
        <f>Q75</f>
        <v>#N/A</v>
      </c>
      <c r="M76" s="50" t="s">
        <v>22</v>
      </c>
      <c r="N76" s="51" t="e">
        <f>O75</f>
        <v>#N/A</v>
      </c>
      <c r="O76" s="36"/>
      <c r="P76" s="36"/>
      <c r="Q76" s="37"/>
      <c r="R76" s="50" t="e">
        <f>VLOOKUP(A81,'[1]zapisy skupiny'!$A$5:$AA$6403,26,0)</f>
        <v>#N/A</v>
      </c>
      <c r="S76" s="50" t="s">
        <v>22</v>
      </c>
      <c r="T76" s="51" t="e">
        <f>VLOOKUP(A81,'[1]zapisy skupiny'!$A$5:$AA$6403,27,0)</f>
        <v>#N/A</v>
      </c>
      <c r="U76" s="50" t="e">
        <f>VLOOKUP(A79,'[1]zapisy skupiny'!$A$5:$AA$6403,27,0)</f>
        <v>#N/A</v>
      </c>
      <c r="V76" s="50" t="s">
        <v>22</v>
      </c>
      <c r="W76" s="51" t="e">
        <f>VLOOKUP(A79,'[1]zapisy skupiny'!$A$5:$AA$6403,26,0)</f>
        <v>#N/A</v>
      </c>
      <c r="X76" s="52" t="e">
        <f>SUM(BI76:BM76)</f>
        <v>#N/A</v>
      </c>
      <c r="Y76" s="53" t="s">
        <v>22</v>
      </c>
      <c r="Z76" s="52" t="e">
        <f>SUM(BO76:BS76)</f>
        <v>#N/A</v>
      </c>
      <c r="AA76" s="53" t="e">
        <f>IF((Z76=0)," ",X76/Z76)</f>
        <v>#N/A</v>
      </c>
      <c r="AB76" s="54" t="e">
        <f>IF(AND(SUM(BC76:BG76)=0,OR(E76=0,E76=" ",SUM(BC74:BG78)=0))," ",SUM(BC76:BG76))</f>
        <v>#N/A</v>
      </c>
      <c r="AC76" s="55" t="str">
        <f>IF(ISERROR(RANK(AB76,AB74:AB78,0))=TRUE," ",IF(OR(AND(I76="x",L76="x",R76="x"),AND(I76="x",L76="x",U76="x"),AND(I76="x",R76="x",U76="x"),AND(L76="x",R76="x",U76="x")),0,RANK(AB76,AB74:AB78,0)))</f>
        <v xml:space="preserve"> </v>
      </c>
      <c r="AD76" s="16" t="s">
        <v>31</v>
      </c>
      <c r="AE76" s="44" t="s">
        <v>32</v>
      </c>
      <c r="AF76" s="44"/>
      <c r="AG76" s="3"/>
      <c r="AH76" s="3" t="str">
        <f>CONCATENATE(5,3,AG73,C73,1)</f>
        <v>53X1</v>
      </c>
      <c r="AI76" s="3" t="str">
        <f>E73</f>
        <v>X</v>
      </c>
      <c r="AJ76" s="45">
        <f>IF(AU75=0,0,AU75+1)</f>
        <v>0</v>
      </c>
      <c r="AK76" s="45"/>
      <c r="AL76" s="56" t="s">
        <v>33</v>
      </c>
      <c r="AM76" s="57"/>
      <c r="AN76" s="46" t="e">
        <f>VLOOKUP(CONCATENATE(AI76,MID(AL76,2,1)),[1]vylosovanie!$C$10:$J$209,8,0)</f>
        <v>#N/A</v>
      </c>
      <c r="AO76" s="46" t="e">
        <f>VLOOKUP(CONCATENATE(AI76,RIGHT(AL76,1)),[1]vylosovanie!$C$10:$J$209,8,0)</f>
        <v>#N/A</v>
      </c>
      <c r="AP76" s="45" t="e">
        <f>VLOOKUP(CONCATENATE(AI76,VLOOKUP(AL76,$BW$4:$BX$16,2,0)),[1]vylosovanie!$C$10:$J$209,8,0)</f>
        <v>#N/A</v>
      </c>
      <c r="AQ76" s="47"/>
      <c r="AR76" s="3"/>
      <c r="AS76" s="3" t="str">
        <f>CONCATENATE(5,3,AR73,C73,2)</f>
        <v>53X2</v>
      </c>
      <c r="AT76" s="3" t="str">
        <f>E73</f>
        <v>X</v>
      </c>
      <c r="AU76" s="46">
        <f>IF(AJ76=0,0,AJ76+1)</f>
        <v>0</v>
      </c>
      <c r="AV76" s="46"/>
      <c r="AW76" s="46" t="s">
        <v>34</v>
      </c>
      <c r="AX76" s="46"/>
      <c r="AY76" s="46" t="e">
        <f>VLOOKUP(CONCATENATE(AT76,MID(AW76,2,1)),[1]vylosovanie!$C$10:$J$209,8,0)</f>
        <v>#N/A</v>
      </c>
      <c r="AZ76" s="46" t="e">
        <f>VLOOKUP(CONCATENATE(AT76,RIGHT(AW76,1)),[1]vylosovanie!$C$10:$J$209,8,0)</f>
        <v>#N/A</v>
      </c>
      <c r="BA76" s="45" t="e">
        <f>VLOOKUP(CONCATENATE(AT76,VLOOKUP(AW76,$BW$4:$BX$16,2,0)),[1]vylosovanie!$C$10:$J$209,8,0)</f>
        <v>#N/A</v>
      </c>
      <c r="BB76" s="48"/>
      <c r="BC76" s="28" t="e">
        <f>IF(OR(I76="x",I76="X",I76=""),0,IF(I76=3,2,1))</f>
        <v>#N/A</v>
      </c>
      <c r="BD76" s="28" t="e">
        <f>IF(OR(L76="x",L76="X",L76=""),0,IF(L76=3,2,1))</f>
        <v>#N/A</v>
      </c>
      <c r="BE76" s="28"/>
      <c r="BF76" s="28" t="e">
        <f>IF(OR(R76="x",R76="X",R76=""),0,IF(R76=3,2,1))</f>
        <v>#N/A</v>
      </c>
      <c r="BG76" s="28" t="e">
        <f>IF(OR(U76="x",U76="X",U76=""),0,IF(U76=3,2,1))</f>
        <v>#N/A</v>
      </c>
      <c r="BH76" s="49"/>
      <c r="BI76" s="28" t="e">
        <f>IF(OR(I76="x",I76="X"),0,I76)</f>
        <v>#N/A</v>
      </c>
      <c r="BJ76" s="28" t="e">
        <f>IF(OR(L76="x",L76="X"),0,L76)</f>
        <v>#N/A</v>
      </c>
      <c r="BK76" s="28"/>
      <c r="BL76" s="28" t="e">
        <f>IF(OR(R76="x",R76="X"),0,R76)</f>
        <v>#N/A</v>
      </c>
      <c r="BM76" s="28" t="e">
        <f>IF(OR(U76="x",U76="X"),0,U76)</f>
        <v>#N/A</v>
      </c>
      <c r="BN76" s="49"/>
      <c r="BO76" s="28" t="e">
        <f>IF(OR(K76="x",K76="X"),0,K76)</f>
        <v>#N/A</v>
      </c>
      <c r="BP76" s="28" t="e">
        <f>IF(OR(N76="x",N76="X"),0,N76)</f>
        <v>#N/A</v>
      </c>
      <c r="BQ76" s="28"/>
      <c r="BR76" s="28" t="e">
        <f>IF(OR(T76="x",T76="X"),0,T76)</f>
        <v>#N/A</v>
      </c>
      <c r="BS76" s="28" t="e">
        <f>IF(OR(W76="x",W76="X"),0,W76)</f>
        <v>#N/A</v>
      </c>
      <c r="BT76" s="49"/>
    </row>
    <row r="77" spans="1:75" s="32" customFormat="1" ht="45.75" thickBot="1">
      <c r="A77" s="10" t="str">
        <f>CONCATENATE(E73," 2-3")</f>
        <v>X 2-3</v>
      </c>
      <c r="B77" s="11" t="str">
        <f>CONCATENATE(E73,D77)</f>
        <v>X4</v>
      </c>
      <c r="C77" s="33"/>
      <c r="D77" s="34">
        <v>4</v>
      </c>
      <c r="E77" s="35" t="str">
        <f>IF(ISERROR(VLOOKUP($B77,[1]vylosovanie!$C$10:$M$269,8,0))=TRUE," ",VLOOKUP($B77,[1]vylosovanie!$C$10:$M$269,8,0))</f>
        <v xml:space="preserve"> </v>
      </c>
      <c r="F77" s="35" t="str">
        <f>IF(ISERROR(VLOOKUP($B77,[1]vylosovanie!$C$10:$M$269,9,0))=TRUE," ",VLOOKUP($B77,[1]vylosovanie!$C$10:$M$269,9,0))</f>
        <v xml:space="preserve"> </v>
      </c>
      <c r="G77" s="35" t="str">
        <f>IF(ISERROR(VLOOKUP($B77,[1]vylosovanie!$C$10:$M$269,10,0))=TRUE," ",VLOOKUP($B77,[1]vylosovanie!$C$10:$M$269,10,0))</f>
        <v xml:space="preserve"> </v>
      </c>
      <c r="H77" s="35" t="str">
        <f>IF(ISERROR(VLOOKUP($B77,[1]vylosovanie!$C$10:$M$269,11,0))=TRUE," ",VLOOKUP($B77,[1]vylosovanie!$C$10:$M$269,11,0))</f>
        <v xml:space="preserve"> </v>
      </c>
      <c r="I77" s="50" t="e">
        <f>T74</f>
        <v>#N/A</v>
      </c>
      <c r="J77" s="50" t="s">
        <v>22</v>
      </c>
      <c r="K77" s="51" t="e">
        <f>R74</f>
        <v>#N/A</v>
      </c>
      <c r="L77" s="50" t="e">
        <f>T75</f>
        <v>#N/A</v>
      </c>
      <c r="M77" s="50" t="s">
        <v>22</v>
      </c>
      <c r="N77" s="51" t="e">
        <f>R75</f>
        <v>#N/A</v>
      </c>
      <c r="O77" s="50" t="e">
        <f>T76</f>
        <v>#N/A</v>
      </c>
      <c r="P77" s="50" t="s">
        <v>22</v>
      </c>
      <c r="Q77" s="51" t="e">
        <f>R76</f>
        <v>#N/A</v>
      </c>
      <c r="R77" s="36"/>
      <c r="S77" s="36"/>
      <c r="T77" s="37"/>
      <c r="U77" s="50" t="e">
        <f>VLOOKUP(A82,'[1]zapisy skupiny'!$A$5:$AA$6403,27,0)</f>
        <v>#N/A</v>
      </c>
      <c r="V77" s="50" t="s">
        <v>22</v>
      </c>
      <c r="W77" s="51" t="e">
        <f>VLOOKUP(A82,'[1]zapisy skupiny'!$A$5:$AA$6403,26,0)</f>
        <v>#N/A</v>
      </c>
      <c r="X77" s="52" t="e">
        <f>SUM(BI77:BM77)</f>
        <v>#N/A</v>
      </c>
      <c r="Y77" s="53" t="s">
        <v>22</v>
      </c>
      <c r="Z77" s="52" t="e">
        <f>SUM(BO77:BS77)</f>
        <v>#N/A</v>
      </c>
      <c r="AA77" s="53" t="e">
        <f>IF((Z77=0)," ",X77/Z77)</f>
        <v>#N/A</v>
      </c>
      <c r="AB77" s="54" t="e">
        <f>IF(AND(SUM(BC77:BG77)=0,OR(E77=0,E77=" ",SUM(BC74:BG78)=0))," ",SUM(BC77:BG77))</f>
        <v>#N/A</v>
      </c>
      <c r="AC77" s="55" t="str">
        <f>IF(ISERROR(RANK(AB77,AB74:AB78,0))=TRUE," ",IF(OR(AND(I77="x",L77="x",O77="x"),AND(I77="x",L77="x",U77="x"),AND(I77="x",O77="x",U77="x"),AND(L77="x",O77="x",U77="x")),0,RANK(AB77,AB74:AB78,0)))</f>
        <v xml:space="preserve"> </v>
      </c>
      <c r="AD77" s="16" t="s">
        <v>35</v>
      </c>
      <c r="AE77" s="44" t="s">
        <v>36</v>
      </c>
      <c r="AF77" s="44"/>
      <c r="AG77" s="58"/>
      <c r="AH77" s="3" t="str">
        <f>CONCATENATE(5,4,AG73,C73,1)</f>
        <v>54X1</v>
      </c>
      <c r="AI77" s="3" t="str">
        <f>E73</f>
        <v>X</v>
      </c>
      <c r="AJ77" s="45">
        <f>IF(AU76=0,0,AU76+1)</f>
        <v>0</v>
      </c>
      <c r="AK77" s="59"/>
      <c r="AL77" s="59" t="s">
        <v>37</v>
      </c>
      <c r="AM77" s="60"/>
      <c r="AN77" s="46" t="e">
        <f>VLOOKUP(CONCATENATE(AI77,MID(AL77,2,1)),[1]vylosovanie!$C$10:$J$209,8,0)</f>
        <v>#N/A</v>
      </c>
      <c r="AO77" s="46" t="e">
        <f>VLOOKUP(CONCATENATE(AI77,RIGHT(AL77,1)),[1]vylosovanie!$C$10:$J$209,8,0)</f>
        <v>#N/A</v>
      </c>
      <c r="AP77" s="45" t="e">
        <f>VLOOKUP(CONCATENATE(AI77,VLOOKUP(AL77,$BW$4:$BX$16,2,0)),[1]vylosovanie!$C$10:$J$209,8,0)</f>
        <v>#N/A</v>
      </c>
      <c r="AQ77" s="61"/>
      <c r="AR77" s="58"/>
      <c r="AS77" s="3" t="str">
        <f>CONCATENATE(5,4,AR73,C73,2)</f>
        <v>54X2</v>
      </c>
      <c r="AT77" s="3" t="str">
        <f>E73</f>
        <v>X</v>
      </c>
      <c r="AU77" s="46">
        <f>IF(AJ77=0,0,AJ77+1)</f>
        <v>0</v>
      </c>
      <c r="AV77" s="60"/>
      <c r="AW77" s="60" t="s">
        <v>38</v>
      </c>
      <c r="AX77" s="60"/>
      <c r="AY77" s="46" t="e">
        <f>VLOOKUP(CONCATENATE(AT77,MID(AW77,2,1)),[1]vylosovanie!$C$10:$J$209,8,0)</f>
        <v>#N/A</v>
      </c>
      <c r="AZ77" s="46" t="e">
        <f>VLOOKUP(CONCATENATE(AT77,RIGHT(AW77,1)),[1]vylosovanie!$C$10:$J$209,8,0)</f>
        <v>#N/A</v>
      </c>
      <c r="BA77" s="45" t="e">
        <f>VLOOKUP(CONCATENATE(AT77,VLOOKUP(AW77,$BW$4:$BX$16,2,0)),[1]vylosovanie!$C$10:$J$209,8,0)</f>
        <v>#N/A</v>
      </c>
      <c r="BB77" s="48"/>
      <c r="BC77" s="28" t="e">
        <f>IF(OR(I77="x",I77="X",I77=""),0,IF(I77=3,2,1))</f>
        <v>#N/A</v>
      </c>
      <c r="BD77" s="28" t="e">
        <f>IF(OR(L77="x",L77="X",L77=""),0,IF(L77=3,2,1))</f>
        <v>#N/A</v>
      </c>
      <c r="BE77" s="28" t="e">
        <f>IF(OR(O77="x",O77="X",O77=""),0,IF(O77=3,2,1))</f>
        <v>#N/A</v>
      </c>
      <c r="BF77" s="28"/>
      <c r="BG77" s="28" t="e">
        <f>IF(OR(U77="x",U77="X",U77=""),0,IF(U77=3,2,1))</f>
        <v>#N/A</v>
      </c>
      <c r="BH77" s="49"/>
      <c r="BI77" s="28" t="e">
        <f>IF(OR(I77="x",I77="X"),0,I77)</f>
        <v>#N/A</v>
      </c>
      <c r="BJ77" s="28" t="e">
        <f>IF(OR(L77="x",L77="X"),0,L77)</f>
        <v>#N/A</v>
      </c>
      <c r="BK77" s="28" t="e">
        <f>IF(OR(O77="x",O77="X"),0,O77)</f>
        <v>#N/A</v>
      </c>
      <c r="BL77" s="28"/>
      <c r="BM77" s="28" t="e">
        <f>IF(OR(U77="x",U77="X"),0,U77)</f>
        <v>#N/A</v>
      </c>
      <c r="BN77" s="49"/>
      <c r="BO77" s="28" t="e">
        <f>IF(OR(K77="x",K77="X"),0,K77)</f>
        <v>#N/A</v>
      </c>
      <c r="BP77" s="28" t="e">
        <f>IF(OR(N77="x",N77="X"),0,N77)</f>
        <v>#N/A</v>
      </c>
      <c r="BQ77" s="28" t="e">
        <f>IF(OR(Q77="x",Q77="X"),0,Q77)</f>
        <v>#N/A</v>
      </c>
      <c r="BR77" s="28"/>
      <c r="BS77" s="28" t="e">
        <f>IF(OR(W77="x",W77="X"),0,W77)</f>
        <v>#N/A</v>
      </c>
      <c r="BT77" s="49"/>
    </row>
    <row r="78" spans="1:75" s="32" customFormat="1" ht="45.75" thickBot="1">
      <c r="A78" s="10" t="str">
        <f>CONCATENATE(E73," 4-2")</f>
        <v>X 4-2</v>
      </c>
      <c r="B78" s="11" t="str">
        <f>CONCATENATE(E73,D78)</f>
        <v>X5</v>
      </c>
      <c r="C78" s="18"/>
      <c r="D78" s="34">
        <v>5</v>
      </c>
      <c r="E78" s="35" t="str">
        <f>IF(ISERROR(VLOOKUP($B78,[1]vylosovanie!$C$10:$M$269,8,0))=TRUE," ",VLOOKUP($B78,[1]vylosovanie!$C$10:$M$269,8,0))</f>
        <v xml:space="preserve"> </v>
      </c>
      <c r="F78" s="35" t="str">
        <f>IF(ISERROR(VLOOKUP($B78,[1]vylosovanie!$C$10:$M$269,9,0))=TRUE," ",VLOOKUP($B78,[1]vylosovanie!$C$10:$M$269,9,0))</f>
        <v xml:space="preserve"> </v>
      </c>
      <c r="G78" s="35" t="str">
        <f>IF(ISERROR(VLOOKUP($B78,[1]vylosovanie!$C$10:$M$269,10,0))=TRUE," ",VLOOKUP($B78,[1]vylosovanie!$C$10:$M$269,10,0))</f>
        <v xml:space="preserve"> </v>
      </c>
      <c r="H78" s="35" t="str">
        <f>IF(ISERROR(VLOOKUP($B78,[1]vylosovanie!$C$10:$M$269,11,0))=TRUE," ",VLOOKUP($B78,[1]vylosovanie!$C$10:$M$269,11,0))</f>
        <v xml:space="preserve"> </v>
      </c>
      <c r="I78" s="62" t="e">
        <f>W74</f>
        <v>#N/A</v>
      </c>
      <c r="J78" s="62" t="s">
        <v>22</v>
      </c>
      <c r="K78" s="63" t="e">
        <f>U74</f>
        <v>#N/A</v>
      </c>
      <c r="L78" s="62" t="e">
        <f>W75</f>
        <v>#N/A</v>
      </c>
      <c r="M78" s="62" t="s">
        <v>22</v>
      </c>
      <c r="N78" s="63" t="e">
        <f>U75</f>
        <v>#N/A</v>
      </c>
      <c r="O78" s="62" t="e">
        <f>W76</f>
        <v>#N/A</v>
      </c>
      <c r="P78" s="62" t="s">
        <v>22</v>
      </c>
      <c r="Q78" s="63" t="e">
        <f>U76</f>
        <v>#N/A</v>
      </c>
      <c r="R78" s="62" t="e">
        <f>W77</f>
        <v>#N/A</v>
      </c>
      <c r="S78" s="62" t="s">
        <v>22</v>
      </c>
      <c r="T78" s="63" t="e">
        <f>U77</f>
        <v>#N/A</v>
      </c>
      <c r="U78" s="36"/>
      <c r="V78" s="36"/>
      <c r="W78" s="37"/>
      <c r="X78" s="64" t="e">
        <f>SUM(BI78:BM78)</f>
        <v>#N/A</v>
      </c>
      <c r="Y78" s="65" t="s">
        <v>22</v>
      </c>
      <c r="Z78" s="64" t="e">
        <f>SUM(BO78:BS78)</f>
        <v>#N/A</v>
      </c>
      <c r="AA78" s="65" t="e">
        <f>IF((Z78=0)," ",X78/Z78)</f>
        <v>#N/A</v>
      </c>
      <c r="AB78" s="66" t="e">
        <f>IF(AND(SUM(BC78:BG78)=0,OR(E78=0,E78=" ",SUM(BC74:BG78)=0))," ",SUM(BC78:BG78))</f>
        <v>#N/A</v>
      </c>
      <c r="AC78" s="67" t="str">
        <f>IF(ISERROR(RANK(AB78,AB74:AB78,0))=TRUE," ",IF(OR(AND(I78="x",L78="x",O78="x"),AND(I78="x",L78="x",R78="x"),AND(I78="x",O78="x",R78="x"),AND(L78="x",O78="x",R78="x")),0,RANK(AB78,AB74:AB78,0)))</f>
        <v xml:space="preserve"> </v>
      </c>
      <c r="AD78" s="15" t="s">
        <v>39</v>
      </c>
      <c r="AE78" s="44" t="s">
        <v>40</v>
      </c>
      <c r="AF78" s="44"/>
      <c r="AG78" s="58"/>
      <c r="AH78" s="3" t="str">
        <f>CONCATENATE(5,5,AG73,C73,1)</f>
        <v>55X1</v>
      </c>
      <c r="AI78" s="3" t="str">
        <f>E73</f>
        <v>X</v>
      </c>
      <c r="AJ78" s="45">
        <f>IF(AU77=0,0,AU77+1)</f>
        <v>0</v>
      </c>
      <c r="AK78" s="59"/>
      <c r="AL78" s="59" t="s">
        <v>41</v>
      </c>
      <c r="AM78" s="60"/>
      <c r="AN78" s="46" t="e">
        <f>VLOOKUP(CONCATENATE(AI78,MID(AL78,2,1)),[1]vylosovanie!$C$10:$J$209,8,0)</f>
        <v>#N/A</v>
      </c>
      <c r="AO78" s="46" t="e">
        <f>VLOOKUP(CONCATENATE(AI78,RIGHT(AL78,1)),[1]vylosovanie!$C$10:$J$209,8,0)</f>
        <v>#N/A</v>
      </c>
      <c r="AP78" s="45" t="e">
        <f>VLOOKUP(CONCATENATE(AI78,VLOOKUP(AL78,$BW$4:$BX$16,2,0)),[1]vylosovanie!$C$10:$J$209,8,0)</f>
        <v>#N/A</v>
      </c>
      <c r="AQ78" s="61"/>
      <c r="AR78" s="58"/>
      <c r="AS78" s="3" t="str">
        <f>CONCATENATE(5,5,AR73,C73,2)</f>
        <v>55X2</v>
      </c>
      <c r="AT78" s="3" t="str">
        <f>E73</f>
        <v>X</v>
      </c>
      <c r="AU78" s="46">
        <f>IF(AJ78=0,0,AJ78+1)</f>
        <v>0</v>
      </c>
      <c r="AV78" s="60"/>
      <c r="AW78" s="60" t="s">
        <v>42</v>
      </c>
      <c r="AX78" s="60"/>
      <c r="AY78" s="46" t="e">
        <f>VLOOKUP(CONCATENATE(AT78,MID(AW78,2,1)),[1]vylosovanie!$C$10:$J$209,8,0)</f>
        <v>#N/A</v>
      </c>
      <c r="AZ78" s="46" t="e">
        <f>VLOOKUP(CONCATENATE(AT78,RIGHT(AW78,1)),[1]vylosovanie!$C$10:$J$209,8,0)</f>
        <v>#N/A</v>
      </c>
      <c r="BA78" s="45" t="e">
        <f>VLOOKUP(CONCATENATE(AT78,VLOOKUP(AW78,$BW$4:$BX$16,2,0)),[1]vylosovanie!$C$10:$J$209,8,0)</f>
        <v>#N/A</v>
      </c>
      <c r="BB78" s="48"/>
      <c r="BC78" s="28" t="e">
        <f>IF(OR(I78="x",I78="X",I78=""),0,IF(I78=3,2,1))</f>
        <v>#N/A</v>
      </c>
      <c r="BD78" s="28" t="e">
        <f>IF(OR(L78="x",L78="X",L78=""),0,IF(L78=3,2,1))</f>
        <v>#N/A</v>
      </c>
      <c r="BE78" s="28" t="e">
        <f>IF(OR(O78="x",O78="X",O78=""),0,IF(O78=3,2,1))</f>
        <v>#N/A</v>
      </c>
      <c r="BF78" s="28" t="e">
        <f>IF(OR(R78="x",R78="X",R78=""),0,IF(R78=3,2,1))</f>
        <v>#N/A</v>
      </c>
      <c r="BG78" s="28"/>
      <c r="BH78" s="49"/>
      <c r="BI78" s="28" t="e">
        <f>IF(OR(I78="x",I78="X"),0,I78)</f>
        <v>#N/A</v>
      </c>
      <c r="BJ78" s="28" t="e">
        <f>IF(OR(L78="x",L78="X"),0,L78)</f>
        <v>#N/A</v>
      </c>
      <c r="BK78" s="28" t="e">
        <f>IF(OR(O78="x",O78="X"),0,O78)</f>
        <v>#N/A</v>
      </c>
      <c r="BL78" s="28" t="e">
        <f>IF(OR(R78="x",R78="X"),0,R78)</f>
        <v>#N/A</v>
      </c>
      <c r="BM78" s="28"/>
      <c r="BN78" s="49"/>
      <c r="BO78" s="28" t="e">
        <f>IF(OR(K78="x",K78="X"),0,K78)</f>
        <v>#N/A</v>
      </c>
      <c r="BP78" s="28" t="e">
        <f>IF(OR(N78="x",N78="X"),0,N78)</f>
        <v>#N/A</v>
      </c>
      <c r="BQ78" s="28" t="e">
        <f>IF(OR(Q78="x",Q78="X"),0,Q78)</f>
        <v>#N/A</v>
      </c>
      <c r="BR78" s="28" t="e">
        <f>IF(OR(T78="x",T78="X"),0,T78)</f>
        <v>#N/A</v>
      </c>
      <c r="BS78" s="28"/>
      <c r="BT78" s="49"/>
    </row>
    <row r="79" spans="1:75" s="32" customFormat="1" ht="45">
      <c r="A79" s="10" t="str">
        <f>CONCATENATE(E73," 5-3")</f>
        <v>X 5-3</v>
      </c>
      <c r="B79" s="11"/>
      <c r="C79" s="18"/>
      <c r="D79" s="68"/>
      <c r="E79" s="69"/>
      <c r="F79" s="69"/>
      <c r="G79" s="69"/>
      <c r="H79" s="69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1"/>
      <c r="V79" s="71"/>
      <c r="W79" s="71"/>
      <c r="X79" s="72"/>
      <c r="Y79" s="73"/>
      <c r="Z79" s="72"/>
      <c r="AA79" s="73"/>
      <c r="AB79" s="72"/>
      <c r="AC79" s="48"/>
      <c r="AD79" s="15"/>
      <c r="AE79" s="44"/>
      <c r="AF79" s="44"/>
      <c r="AG79" s="58"/>
      <c r="AH79" s="3"/>
      <c r="AI79" s="3"/>
      <c r="AJ79" s="74"/>
      <c r="AK79" s="75"/>
      <c r="AL79" s="75"/>
      <c r="AM79" s="61"/>
      <c r="AN79" s="47"/>
      <c r="AO79" s="47"/>
      <c r="AP79" s="74"/>
      <c r="AQ79" s="61"/>
      <c r="AR79" s="58"/>
      <c r="AS79" s="3"/>
      <c r="AT79" s="3"/>
      <c r="AU79" s="47"/>
      <c r="AV79" s="61"/>
      <c r="AW79" s="61"/>
      <c r="AX79" s="61"/>
      <c r="AY79" s="47"/>
      <c r="AZ79" s="47"/>
      <c r="BA79" s="74"/>
      <c r="BB79" s="48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W79" s="59"/>
    </row>
    <row r="80" spans="1:75" s="32" customFormat="1" ht="45">
      <c r="A80" s="10" t="str">
        <f>CONCATENATE(E73," 2-5")</f>
        <v>X 2-5</v>
      </c>
      <c r="B80" s="11"/>
      <c r="C80" s="18"/>
      <c r="D80" s="68"/>
      <c r="E80" s="69"/>
      <c r="F80" s="69"/>
      <c r="G80" s="69"/>
      <c r="H80" s="69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1"/>
      <c r="V80" s="71"/>
      <c r="W80" s="71"/>
      <c r="X80" s="72"/>
      <c r="Y80" s="73"/>
      <c r="Z80" s="72"/>
      <c r="AA80" s="73"/>
      <c r="AB80" s="72"/>
      <c r="AC80" s="48"/>
      <c r="AD80" s="15"/>
      <c r="AE80" s="44"/>
      <c r="AF80" s="44"/>
      <c r="AG80" s="58"/>
      <c r="AH80" s="3"/>
      <c r="AI80" s="3"/>
      <c r="AJ80" s="74"/>
      <c r="AK80" s="75"/>
      <c r="AL80" s="75"/>
      <c r="AM80" s="61"/>
      <c r="AN80" s="47"/>
      <c r="AO80" s="47"/>
      <c r="AP80" s="74"/>
      <c r="AQ80" s="61"/>
      <c r="AR80" s="58"/>
      <c r="AS80" s="3"/>
      <c r="AT80" s="3"/>
      <c r="AU80" s="47"/>
      <c r="AV80" s="61"/>
      <c r="AW80" s="61"/>
      <c r="AX80" s="61"/>
      <c r="AY80" s="47"/>
      <c r="AZ80" s="47"/>
      <c r="BA80" s="74"/>
      <c r="BB80" s="48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W80" s="59"/>
    </row>
    <row r="81" spans="1:75" s="32" customFormat="1" ht="45">
      <c r="A81" s="10" t="str">
        <f>CONCATENATE(E73," 3-4")</f>
        <v>X 3-4</v>
      </c>
      <c r="B81" s="11"/>
      <c r="C81" s="18"/>
      <c r="D81" s="68"/>
      <c r="E81" s="69"/>
      <c r="F81" s="69"/>
      <c r="G81" s="69"/>
      <c r="H81" s="69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1"/>
      <c r="V81" s="71"/>
      <c r="W81" s="71"/>
      <c r="X81" s="72"/>
      <c r="Y81" s="73"/>
      <c r="Z81" s="72"/>
      <c r="AA81" s="73"/>
      <c r="AB81" s="72"/>
      <c r="AC81" s="48"/>
      <c r="AD81" s="15"/>
      <c r="AE81" s="44"/>
      <c r="AF81" s="44"/>
      <c r="AG81" s="58"/>
      <c r="AH81" s="3"/>
      <c r="AI81" s="3"/>
      <c r="AJ81" s="74"/>
      <c r="AK81" s="75"/>
      <c r="AL81" s="75"/>
      <c r="AM81" s="61"/>
      <c r="AN81" s="47"/>
      <c r="AO81" s="47"/>
      <c r="AP81" s="74"/>
      <c r="AQ81" s="61"/>
      <c r="AR81" s="58"/>
      <c r="AS81" s="3"/>
      <c r="AT81" s="3"/>
      <c r="AU81" s="47"/>
      <c r="AV81" s="61"/>
      <c r="AW81" s="61"/>
      <c r="AX81" s="61"/>
      <c r="AY81" s="47"/>
      <c r="AZ81" s="47"/>
      <c r="BA81" s="74"/>
      <c r="BB81" s="48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W81" s="59"/>
    </row>
    <row r="82" spans="1:75" ht="35.25" thickBot="1">
      <c r="A82" s="10" t="str">
        <f>CONCATENATE(E73," 5-4")</f>
        <v>X 5-4</v>
      </c>
    </row>
    <row r="83" spans="1:75" s="32" customFormat="1" ht="90.75" thickBot="1">
      <c r="A83" s="10" t="str">
        <f>CONCATENATE(E83," 1-5")</f>
        <v>X 1-5</v>
      </c>
      <c r="B83" s="11"/>
      <c r="C83" s="18" t="str">
        <f>IF(C73="X","X",IF(C73-$B$1&gt;=[1]vylosovanie!$O$3,"X",C73+1))</f>
        <v>X</v>
      </c>
      <c r="D83" s="3" t="s">
        <v>5</v>
      </c>
      <c r="E83" s="19" t="str">
        <f>IF(C83="X","X",VLOOKUP(C83,[1]vylosovanie!$T$10:$U$99,2,0))</f>
        <v>X</v>
      </c>
      <c r="F83" s="20" t="s">
        <v>6</v>
      </c>
      <c r="G83" s="20" t="s">
        <v>7</v>
      </c>
      <c r="H83" s="20" t="s">
        <v>8</v>
      </c>
      <c r="I83" s="21">
        <v>1</v>
      </c>
      <c r="J83" s="22"/>
      <c r="K83" s="23"/>
      <c r="L83" s="21">
        <v>2</v>
      </c>
      <c r="M83" s="22"/>
      <c r="N83" s="23"/>
      <c r="O83" s="21">
        <v>3</v>
      </c>
      <c r="P83" s="22"/>
      <c r="Q83" s="23"/>
      <c r="R83" s="21">
        <v>4</v>
      </c>
      <c r="S83" s="22"/>
      <c r="T83" s="23"/>
      <c r="U83" s="21">
        <v>5</v>
      </c>
      <c r="V83" s="22"/>
      <c r="W83" s="23"/>
      <c r="X83" s="24" t="s">
        <v>9</v>
      </c>
      <c r="Y83" s="22"/>
      <c r="Z83" s="25"/>
      <c r="AA83" s="26" t="s">
        <v>10</v>
      </c>
      <c r="AB83" s="26" t="s">
        <v>11</v>
      </c>
      <c r="AC83" s="26" t="s">
        <v>12</v>
      </c>
      <c r="AD83" s="15" t="s">
        <v>13</v>
      </c>
      <c r="AE83" s="15"/>
      <c r="AF83" s="15"/>
      <c r="AG83" s="3" t="str">
        <f>IF(C83&lt;10,0,"")</f>
        <v/>
      </c>
      <c r="AH83" s="3" t="s">
        <v>4</v>
      </c>
      <c r="AI83" s="3"/>
      <c r="AJ83" s="27" t="s">
        <v>14</v>
      </c>
      <c r="AK83" s="28" t="s">
        <v>15</v>
      </c>
      <c r="AL83" s="28" t="s">
        <v>16</v>
      </c>
      <c r="AM83" s="29" t="s">
        <v>17</v>
      </c>
      <c r="AN83" s="29" t="s">
        <v>18</v>
      </c>
      <c r="AO83" s="29" t="s">
        <v>18</v>
      </c>
      <c r="AP83" s="29" t="s">
        <v>19</v>
      </c>
      <c r="AQ83" s="30"/>
      <c r="AR83" s="3" t="str">
        <f>IF(C83&lt;10,0,"")</f>
        <v/>
      </c>
      <c r="AS83" s="3" t="s">
        <v>4</v>
      </c>
      <c r="AT83" s="3"/>
      <c r="AU83" s="31" t="s">
        <v>14</v>
      </c>
      <c r="AV83" s="29" t="s">
        <v>15</v>
      </c>
      <c r="AW83" s="29" t="s">
        <v>16</v>
      </c>
      <c r="AX83" s="29" t="s">
        <v>17</v>
      </c>
      <c r="AY83" s="29" t="s">
        <v>18</v>
      </c>
      <c r="AZ83" s="29" t="s">
        <v>18</v>
      </c>
      <c r="BA83" s="29" t="s">
        <v>19</v>
      </c>
      <c r="BC83" s="7">
        <v>1</v>
      </c>
      <c r="BD83" s="7">
        <v>2</v>
      </c>
      <c r="BE83" s="7">
        <v>3</v>
      </c>
      <c r="BF83" s="7">
        <v>4</v>
      </c>
      <c r="BG83" s="7">
        <v>5</v>
      </c>
      <c r="BH83" s="7"/>
      <c r="BI83" s="7" t="s">
        <v>20</v>
      </c>
      <c r="BJ83" s="7"/>
      <c r="BK83" s="7"/>
      <c r="BL83" s="7"/>
      <c r="BM83" s="7"/>
      <c r="BN83" s="7"/>
      <c r="BO83" s="7" t="s">
        <v>21</v>
      </c>
      <c r="BP83" s="7"/>
      <c r="BQ83" s="7"/>
      <c r="BR83" s="7"/>
      <c r="BS83" s="7"/>
      <c r="BT83" s="7"/>
    </row>
    <row r="84" spans="1:75" s="32" customFormat="1" ht="45.75" thickBot="1">
      <c r="A84" s="10" t="str">
        <f>CONCATENATE(E83," 1-4")</f>
        <v>X 1-4</v>
      </c>
      <c r="B84" s="11" t="str">
        <f>CONCATENATE(E83,D84)</f>
        <v>X1</v>
      </c>
      <c r="C84" s="33" t="str">
        <f>$E$1</f>
        <v>MŽ</v>
      </c>
      <c r="D84" s="34">
        <v>1</v>
      </c>
      <c r="E84" s="35" t="str">
        <f>IF(ISERROR(VLOOKUP($B84,[1]vylosovanie!$C$10:$M$269,8,0))=TRUE," ",VLOOKUP($B84,[1]vylosovanie!$C$10:$M$269,8,0))</f>
        <v xml:space="preserve"> </v>
      </c>
      <c r="F84" s="35" t="str">
        <f>IF(ISERROR(VLOOKUP($B84,[1]vylosovanie!$C$10:$M$269,9,0))=TRUE," ",VLOOKUP($B84,[1]vylosovanie!$C$10:$M$269,9,0))</f>
        <v xml:space="preserve"> </v>
      </c>
      <c r="G84" s="35" t="str">
        <f>IF(ISERROR(VLOOKUP($B84,[1]vylosovanie!$C$10:$M$269,10,0))=TRUE," ",VLOOKUP($B84,[1]vylosovanie!$C$10:$M$269,10,0))</f>
        <v xml:space="preserve"> </v>
      </c>
      <c r="H84" s="35" t="str">
        <f>IF(ISERROR(VLOOKUP($B84,[1]vylosovanie!$C$10:$M$269,11,0))=TRUE," ",VLOOKUP($B84,[1]vylosovanie!$C$10:$M$269,11,0))</f>
        <v xml:space="preserve"> </v>
      </c>
      <c r="I84" s="36"/>
      <c r="J84" s="36"/>
      <c r="K84" s="37"/>
      <c r="L84" s="38" t="e">
        <f>VLOOKUP(A86,'[1]zapisy skupiny'!$A$5:$AA$6403,26,0)</f>
        <v>#N/A</v>
      </c>
      <c r="M84" s="38" t="s">
        <v>22</v>
      </c>
      <c r="N84" s="39" t="e">
        <f>VLOOKUP(A86,'[1]zapisy skupiny'!$A$5:$AA$6403,27,0)</f>
        <v>#N/A</v>
      </c>
      <c r="O84" s="38" t="e">
        <f>VLOOKUP(A85,'[1]zapisy skupiny'!$A$5:$AA$6403,26,0)</f>
        <v>#N/A</v>
      </c>
      <c r="P84" s="38" t="s">
        <v>22</v>
      </c>
      <c r="Q84" s="39" t="e">
        <f>VLOOKUP(A85,'[1]zapisy skupiny'!$A$5:$AA$6403,27,0)</f>
        <v>#N/A</v>
      </c>
      <c r="R84" s="38" t="e">
        <f>VLOOKUP(A84,'[1]zapisy skupiny'!$A$5:$AA$6403,26,0)</f>
        <v>#N/A</v>
      </c>
      <c r="S84" s="38" t="s">
        <v>22</v>
      </c>
      <c r="T84" s="39" t="e">
        <f>VLOOKUP(A84,'[1]zapisy skupiny'!$A$5:$AA$6403,27,0)</f>
        <v>#N/A</v>
      </c>
      <c r="U84" s="38" t="e">
        <f>VLOOKUP(A83,'[1]zapisy skupiny'!$A$5:$AA$6403,26,0)</f>
        <v>#N/A</v>
      </c>
      <c r="V84" s="38" t="s">
        <v>22</v>
      </c>
      <c r="W84" s="39" t="e">
        <f>VLOOKUP(A83,'[1]zapisy skupiny'!$A$5:$AA$6403,27,0)</f>
        <v>#N/A</v>
      </c>
      <c r="X84" s="40" t="e">
        <f>SUM(BI84:BM84)</f>
        <v>#N/A</v>
      </c>
      <c r="Y84" s="41" t="s">
        <v>22</v>
      </c>
      <c r="Z84" s="40" t="e">
        <f>SUM(BO84:BS84)</f>
        <v>#N/A</v>
      </c>
      <c r="AA84" s="41" t="e">
        <f>IF((Z84=0)," ",X84/Z84)</f>
        <v>#N/A</v>
      </c>
      <c r="AB84" s="42" t="e">
        <f>IF(AND(SUM(BC84:BG84)=0,OR(E84=0,E84=" ",SUM(BC84:BG88)=0))," ",SUM(BC84:BG84))</f>
        <v>#N/A</v>
      </c>
      <c r="AC84" s="43" t="str">
        <f>IF(ISERROR(RANK(AB84,AB84:AB88,0))=TRUE," ",IF(OR(AND(L84="x",O84="x",R84="x"),AND(L84="x",O84="x",U84="x"),AND(L84="x",R84="x",U84="x"),AND(O84="x",R84="x",U84="x")),0,RANK(AB84,AB84:AB88,0)))</f>
        <v xml:space="preserve"> </v>
      </c>
      <c r="AD84" s="16" t="s">
        <v>23</v>
      </c>
      <c r="AE84" s="44" t="s">
        <v>24</v>
      </c>
      <c r="AF84" s="44"/>
      <c r="AG84" s="3"/>
      <c r="AH84" s="3" t="str">
        <f>CONCATENATE(5,1,AG83,C83,1)</f>
        <v>51X1</v>
      </c>
      <c r="AI84" s="3" t="str">
        <f>E83</f>
        <v>X</v>
      </c>
      <c r="AJ84" s="45">
        <f>IF(C83="X",0,AJ78+1)</f>
        <v>0</v>
      </c>
      <c r="AK84" s="45"/>
      <c r="AL84" s="45" t="s">
        <v>25</v>
      </c>
      <c r="AM84" s="46"/>
      <c r="AN84" s="46" t="e">
        <f>VLOOKUP(CONCATENATE(AI84,MID(AL84,2,1)),[1]vylosovanie!$C$10:$J$209,8,0)</f>
        <v>#N/A</v>
      </c>
      <c r="AO84" s="46" t="e">
        <f>VLOOKUP(CONCATENATE(AI84,RIGHT(AL84,1)),[1]vylosovanie!$C$10:$J$209,8,0)</f>
        <v>#N/A</v>
      </c>
      <c r="AP84" s="45" t="e">
        <f>VLOOKUP(CONCATENATE(AI84,VLOOKUP(AL84,$BW$4:$BX$16,2,0)),[1]vylosovanie!$C$10:$J$209,8,0)</f>
        <v>#N/A</v>
      </c>
      <c r="AQ84" s="47"/>
      <c r="AR84" s="3"/>
      <c r="AS84" s="3" t="str">
        <f>CONCATENATE(5,1,AR83,C83,2)</f>
        <v>51X2</v>
      </c>
      <c r="AT84" s="3" t="str">
        <f>E83</f>
        <v>X</v>
      </c>
      <c r="AU84" s="46">
        <f>IF(AJ84=0,0,AJ84+1)</f>
        <v>0</v>
      </c>
      <c r="AV84" s="46"/>
      <c r="AW84" s="46" t="s">
        <v>26</v>
      </c>
      <c r="AX84" s="46"/>
      <c r="AY84" s="46" t="e">
        <f>VLOOKUP(CONCATENATE(AT84,MID(AW84,2,1)),[1]vylosovanie!$C$10:$J$209,8,0)</f>
        <v>#N/A</v>
      </c>
      <c r="AZ84" s="46" t="e">
        <f>VLOOKUP(CONCATENATE(AT84,RIGHT(AW84,1)),[1]vylosovanie!$C$10:$J$209,8,0)</f>
        <v>#N/A</v>
      </c>
      <c r="BA84" s="45" t="e">
        <f>VLOOKUP(CONCATENATE(AT84,VLOOKUP(AW84,$BW$4:$BX$16,2,0)),[1]vylosovanie!$C$10:$J$209,8,0)</f>
        <v>#N/A</v>
      </c>
      <c r="BB84" s="48"/>
      <c r="BC84" s="28"/>
      <c r="BD84" s="28" t="e">
        <f>IF(OR(L84="x",L84="X",L84=""),0,IF(L84=3,2,1))</f>
        <v>#N/A</v>
      </c>
      <c r="BE84" s="28" t="e">
        <f>IF(OR(O84="x",O84="X",O84=""),0,IF(O84=3,2,1))</f>
        <v>#N/A</v>
      </c>
      <c r="BF84" s="28" t="e">
        <f>IF(OR(R84="x",R84="X",R84=""),0,IF(R84=3,2,1))</f>
        <v>#N/A</v>
      </c>
      <c r="BG84" s="28" t="e">
        <f>IF(OR(U84="x",U84="X",U84=""),0,IF(U84=3,2,1))</f>
        <v>#N/A</v>
      </c>
      <c r="BH84" s="49"/>
      <c r="BI84" s="28"/>
      <c r="BJ84" s="28" t="e">
        <f>IF(OR(L84="x",L84="X"),0,L84)</f>
        <v>#N/A</v>
      </c>
      <c r="BK84" s="28" t="e">
        <f>IF(OR(O84="x",O84="X"),0,O84)</f>
        <v>#N/A</v>
      </c>
      <c r="BL84" s="28" t="e">
        <f>IF(OR(R84="x",R84="X"),0,R84)</f>
        <v>#N/A</v>
      </c>
      <c r="BM84" s="28" t="e">
        <f>IF(OR(U84="x",U84="X"),0,U84)</f>
        <v>#N/A</v>
      </c>
      <c r="BN84" s="49"/>
      <c r="BO84" s="28"/>
      <c r="BP84" s="28" t="e">
        <f>IF(OR(N84="x",N84="X"),0,N84)</f>
        <v>#N/A</v>
      </c>
      <c r="BQ84" s="28" t="e">
        <f>IF(OR(Q84="x",Q84="X"),0,Q84)</f>
        <v>#N/A</v>
      </c>
      <c r="BR84" s="28" t="e">
        <f>IF(OR(T84="x",T84="X"),0,T84)</f>
        <v>#N/A</v>
      </c>
      <c r="BS84" s="28" t="e">
        <f>IF(OR(W84="x",W84="X"),0,W84)</f>
        <v>#N/A</v>
      </c>
      <c r="BT84" s="49"/>
    </row>
    <row r="85" spans="1:75" s="32" customFormat="1" ht="45.75" thickBot="1">
      <c r="A85" s="10" t="str">
        <f>CONCATENATE(E83," 1-3")</f>
        <v>X 1-3</v>
      </c>
      <c r="B85" s="11" t="str">
        <f>CONCATENATE(E83,D85)</f>
        <v>X2</v>
      </c>
      <c r="C85" s="33"/>
      <c r="D85" s="34">
        <v>2</v>
      </c>
      <c r="E85" s="35" t="str">
        <f>IF(ISERROR(VLOOKUP($B85,[1]vylosovanie!$C$10:$M$269,8,0))=TRUE," ",VLOOKUP($B85,[1]vylosovanie!$C$10:$M$269,8,0))</f>
        <v xml:space="preserve"> </v>
      </c>
      <c r="F85" s="35" t="str">
        <f>IF(ISERROR(VLOOKUP($B85,[1]vylosovanie!$C$10:$M$269,9,0))=TRUE," ",VLOOKUP($B85,[1]vylosovanie!$C$10:$M$269,9,0))</f>
        <v xml:space="preserve"> </v>
      </c>
      <c r="G85" s="35" t="str">
        <f>IF(ISERROR(VLOOKUP($B85,[1]vylosovanie!$C$10:$M$269,10,0))=TRUE," ",VLOOKUP($B85,[1]vylosovanie!$C$10:$M$269,10,0))</f>
        <v xml:space="preserve"> </v>
      </c>
      <c r="H85" s="35" t="str">
        <f>IF(ISERROR(VLOOKUP($B85,[1]vylosovanie!$C$10:$M$269,11,0))=TRUE," ",VLOOKUP($B85,[1]vylosovanie!$C$10:$M$269,11,0))</f>
        <v xml:space="preserve"> </v>
      </c>
      <c r="I85" s="50" t="e">
        <f>N84</f>
        <v>#N/A</v>
      </c>
      <c r="J85" s="50" t="s">
        <v>22</v>
      </c>
      <c r="K85" s="51" t="e">
        <f>L84</f>
        <v>#N/A</v>
      </c>
      <c r="L85" s="36"/>
      <c r="M85" s="36"/>
      <c r="N85" s="37"/>
      <c r="O85" s="50" t="e">
        <f>VLOOKUP(A87,'[1]zapisy skupiny'!$A$5:$AA$6403,26,0)</f>
        <v>#N/A</v>
      </c>
      <c r="P85" s="50" t="s">
        <v>22</v>
      </c>
      <c r="Q85" s="51" t="e">
        <f>VLOOKUP(A87,'[1]zapisy skupiny'!$A$5:$AA$6403,27,0)</f>
        <v>#N/A</v>
      </c>
      <c r="R85" s="50" t="e">
        <f>VLOOKUP(A88,'[1]zapisy skupiny'!$A$5:$AA$6403,27,0)</f>
        <v>#N/A</v>
      </c>
      <c r="S85" s="50" t="s">
        <v>22</v>
      </c>
      <c r="T85" s="51" t="e">
        <f>VLOOKUP(A88,'[1]zapisy skupiny'!$A$5:$AA$6403,26,0)</f>
        <v>#N/A</v>
      </c>
      <c r="U85" s="50" t="e">
        <f>VLOOKUP(A90,'[1]zapisy skupiny'!$A$5:$AA$6403,26,0)</f>
        <v>#N/A</v>
      </c>
      <c r="V85" s="50" t="s">
        <v>22</v>
      </c>
      <c r="W85" s="51" t="e">
        <f>VLOOKUP(A90,'[1]zapisy skupiny'!$A$5:$AA$6403,27,0)</f>
        <v>#N/A</v>
      </c>
      <c r="X85" s="52" t="e">
        <f>SUM(BI85:BM85)</f>
        <v>#N/A</v>
      </c>
      <c r="Y85" s="53" t="s">
        <v>22</v>
      </c>
      <c r="Z85" s="52" t="e">
        <f>SUM(BO85:BS85)</f>
        <v>#N/A</v>
      </c>
      <c r="AA85" s="53" t="e">
        <f>IF((Z85=0)," ",X85/Z85)</f>
        <v>#N/A</v>
      </c>
      <c r="AB85" s="54" t="e">
        <f>IF(AND(SUM(BC85:BG85)=0,OR(E85=0,E85=" ",SUM(BC84:BG88)=0))," ",SUM(BC85:BG85))</f>
        <v>#N/A</v>
      </c>
      <c r="AC85" s="55" t="str">
        <f>IF(ISERROR(RANK(AB85,AB84:AB88,0))=TRUE," ",IF(OR(AND(I85="x",O85="x",R85="x"),AND(I85="x",O85="x",U85="x"),AND(I85="x",R85="x",U85="x"),AND(O85="x",R85="x",U85="x")),0,RANK(AB85,AB84:AB88,0)))</f>
        <v xml:space="preserve"> </v>
      </c>
      <c r="AD85" s="16" t="s">
        <v>27</v>
      </c>
      <c r="AE85" s="44" t="s">
        <v>28</v>
      </c>
      <c r="AF85" s="44"/>
      <c r="AG85" s="3"/>
      <c r="AH85" s="3" t="str">
        <f>CONCATENATE(5,2,AG83,C83,1)</f>
        <v>52X1</v>
      </c>
      <c r="AI85" s="3" t="str">
        <f>E83</f>
        <v>X</v>
      </c>
      <c r="AJ85" s="45">
        <f>IF(AU84=0,0,AU84+1)</f>
        <v>0</v>
      </c>
      <c r="AK85" s="45"/>
      <c r="AL85" s="45" t="s">
        <v>29</v>
      </c>
      <c r="AM85" s="46"/>
      <c r="AN85" s="46" t="e">
        <f>VLOOKUP(CONCATENATE(AI85,MID(AL85,2,1)),[1]vylosovanie!$C$10:$J$209,8,0)</f>
        <v>#N/A</v>
      </c>
      <c r="AO85" s="46" t="e">
        <f>VLOOKUP(CONCATENATE(AI85,RIGHT(AL85,1)),[1]vylosovanie!$C$10:$J$209,8,0)</f>
        <v>#N/A</v>
      </c>
      <c r="AP85" s="45" t="e">
        <f>VLOOKUP(CONCATENATE(AI85,VLOOKUP(AL85,$BW$4:$BX$16,2,0)),[1]vylosovanie!$C$10:$J$209,8,0)</f>
        <v>#N/A</v>
      </c>
      <c r="AQ85" s="47"/>
      <c r="AR85" s="3"/>
      <c r="AS85" s="3" t="str">
        <f>CONCATENATE(5,2,AR83,C83,2)</f>
        <v>52X2</v>
      </c>
      <c r="AT85" s="3" t="str">
        <f>E83</f>
        <v>X</v>
      </c>
      <c r="AU85" s="46">
        <f>IF(AJ85=0,0,AJ85+1)</f>
        <v>0</v>
      </c>
      <c r="AV85" s="46"/>
      <c r="AW85" s="46" t="s">
        <v>30</v>
      </c>
      <c r="AX85" s="46"/>
      <c r="AY85" s="46" t="e">
        <f>VLOOKUP(CONCATENATE(AT85,MID(AW85,2,1)),[1]vylosovanie!$C$10:$J$209,8,0)</f>
        <v>#N/A</v>
      </c>
      <c r="AZ85" s="46" t="e">
        <f>VLOOKUP(CONCATENATE(AT85,RIGHT(AW85,1)),[1]vylosovanie!$C$10:$J$209,8,0)</f>
        <v>#N/A</v>
      </c>
      <c r="BA85" s="45" t="e">
        <f>VLOOKUP(CONCATENATE(AT85,VLOOKUP(AW85,$BW$4:$BX$16,2,0)),[1]vylosovanie!$C$10:$J$209,8,0)</f>
        <v>#N/A</v>
      </c>
      <c r="BB85" s="48"/>
      <c r="BC85" s="28" t="e">
        <f>IF(OR(I85="x",I85="X",I85=""),0,IF(I85=3,2,1))</f>
        <v>#N/A</v>
      </c>
      <c r="BD85" s="28"/>
      <c r="BE85" s="28" t="e">
        <f>IF(OR(O85="x",O85="X",O85=""),0,IF(O85=3,2,1))</f>
        <v>#N/A</v>
      </c>
      <c r="BF85" s="28" t="e">
        <f>IF(OR(R85="x",R85="X",R85=""),0,IF(R85=3,2,1))</f>
        <v>#N/A</v>
      </c>
      <c r="BG85" s="28" t="e">
        <f>IF(OR(U85="x",U85="X",U85=""),0,IF(U85=3,2,1))</f>
        <v>#N/A</v>
      </c>
      <c r="BH85" s="49"/>
      <c r="BI85" s="28" t="e">
        <f>IF(OR(I85="x",I85="X"),0,I85)</f>
        <v>#N/A</v>
      </c>
      <c r="BJ85" s="28"/>
      <c r="BK85" s="28" t="e">
        <f>IF(OR(O85="x",O85="X"),0,O85)</f>
        <v>#N/A</v>
      </c>
      <c r="BL85" s="28" t="e">
        <f>IF(OR(R85="x",R85="X"),0,R85)</f>
        <v>#N/A</v>
      </c>
      <c r="BM85" s="28" t="e">
        <f>IF(OR(U85="x",U85="X"),0,U85)</f>
        <v>#N/A</v>
      </c>
      <c r="BN85" s="49"/>
      <c r="BO85" s="28" t="e">
        <f>IF(OR(K85="x",K85="X"),0,K85)</f>
        <v>#N/A</v>
      </c>
      <c r="BP85" s="28"/>
      <c r="BQ85" s="28" t="e">
        <f>IF(OR(Q85="x",Q85="X"),0,Q85)</f>
        <v>#N/A</v>
      </c>
      <c r="BR85" s="28" t="e">
        <f>IF(OR(T85="x",T85="X"),0,T85)</f>
        <v>#N/A</v>
      </c>
      <c r="BS85" s="28" t="e">
        <f>IF(OR(W85="x",W85="X"),0,W85)</f>
        <v>#N/A</v>
      </c>
      <c r="BT85" s="49"/>
    </row>
    <row r="86" spans="1:75" s="32" customFormat="1" ht="45.75" thickBot="1">
      <c r="A86" s="10" t="str">
        <f>CONCATENATE(E83," 1-2")</f>
        <v>X 1-2</v>
      </c>
      <c r="B86" s="11" t="str">
        <f>CONCATENATE(E83,D86)</f>
        <v>X3</v>
      </c>
      <c r="C86" s="33"/>
      <c r="D86" s="34">
        <v>3</v>
      </c>
      <c r="E86" s="35" t="str">
        <f>IF(ISERROR(VLOOKUP($B86,[1]vylosovanie!$C$10:$M$269,8,0))=TRUE," ",VLOOKUP($B86,[1]vylosovanie!$C$10:$M$269,8,0))</f>
        <v xml:space="preserve"> </v>
      </c>
      <c r="F86" s="35" t="str">
        <f>IF(ISERROR(VLOOKUP($B86,[1]vylosovanie!$C$10:$M$269,9,0))=TRUE," ",VLOOKUP($B86,[1]vylosovanie!$C$10:$M$269,9,0))</f>
        <v xml:space="preserve"> </v>
      </c>
      <c r="G86" s="35" t="str">
        <f>IF(ISERROR(VLOOKUP($B86,[1]vylosovanie!$C$10:$M$269,10,0))=TRUE," ",VLOOKUP($B86,[1]vylosovanie!$C$10:$M$269,10,0))</f>
        <v xml:space="preserve"> </v>
      </c>
      <c r="H86" s="35" t="str">
        <f>IF(ISERROR(VLOOKUP($B86,[1]vylosovanie!$C$10:$M$269,11,0))=TRUE," ",VLOOKUP($B86,[1]vylosovanie!$C$10:$M$269,11,0))</f>
        <v xml:space="preserve"> </v>
      </c>
      <c r="I86" s="50" t="e">
        <f>Q84</f>
        <v>#N/A</v>
      </c>
      <c r="J86" s="50" t="s">
        <v>22</v>
      </c>
      <c r="K86" s="51" t="e">
        <f>O84</f>
        <v>#N/A</v>
      </c>
      <c r="L86" s="50" t="e">
        <f>Q85</f>
        <v>#N/A</v>
      </c>
      <c r="M86" s="50" t="s">
        <v>22</v>
      </c>
      <c r="N86" s="51" t="e">
        <f>O85</f>
        <v>#N/A</v>
      </c>
      <c r="O86" s="36"/>
      <c r="P86" s="36"/>
      <c r="Q86" s="37"/>
      <c r="R86" s="50" t="e">
        <f>VLOOKUP(A91,'[1]zapisy skupiny'!$A$5:$AA$6403,26,0)</f>
        <v>#N/A</v>
      </c>
      <c r="S86" s="50" t="s">
        <v>22</v>
      </c>
      <c r="T86" s="51" t="e">
        <f>VLOOKUP(A91,'[1]zapisy skupiny'!$A$5:$AA$6403,27,0)</f>
        <v>#N/A</v>
      </c>
      <c r="U86" s="50" t="e">
        <f>VLOOKUP(A89,'[1]zapisy skupiny'!$A$5:$AA$6403,27,0)</f>
        <v>#N/A</v>
      </c>
      <c r="V86" s="50" t="s">
        <v>22</v>
      </c>
      <c r="W86" s="51" t="e">
        <f>VLOOKUP(A89,'[1]zapisy skupiny'!$A$5:$AA$6403,26,0)</f>
        <v>#N/A</v>
      </c>
      <c r="X86" s="52" t="e">
        <f>SUM(BI86:BM86)</f>
        <v>#N/A</v>
      </c>
      <c r="Y86" s="53" t="s">
        <v>22</v>
      </c>
      <c r="Z86" s="52" t="e">
        <f>SUM(BO86:BS86)</f>
        <v>#N/A</v>
      </c>
      <c r="AA86" s="53" t="e">
        <f>IF((Z86=0)," ",X86/Z86)</f>
        <v>#N/A</v>
      </c>
      <c r="AB86" s="54" t="e">
        <f>IF(AND(SUM(BC86:BG86)=0,OR(E86=0,E86=" ",SUM(BC84:BG88)=0))," ",SUM(BC86:BG86))</f>
        <v>#N/A</v>
      </c>
      <c r="AC86" s="55" t="str">
        <f>IF(ISERROR(RANK(AB86,AB84:AB88,0))=TRUE," ",IF(OR(AND(I86="x",L86="x",R86="x"),AND(I86="x",L86="x",U86="x"),AND(I86="x",R86="x",U86="x"),AND(L86="x",R86="x",U86="x")),0,RANK(AB86,AB84:AB88,0)))</f>
        <v xml:space="preserve"> </v>
      </c>
      <c r="AD86" s="16" t="s">
        <v>31</v>
      </c>
      <c r="AE86" s="44" t="s">
        <v>32</v>
      </c>
      <c r="AF86" s="44"/>
      <c r="AG86" s="3"/>
      <c r="AH86" s="3" t="str">
        <f>CONCATENATE(5,3,AG83,C83,1)</f>
        <v>53X1</v>
      </c>
      <c r="AI86" s="3" t="str">
        <f>E83</f>
        <v>X</v>
      </c>
      <c r="AJ86" s="45">
        <f>IF(AU85=0,0,AU85+1)</f>
        <v>0</v>
      </c>
      <c r="AK86" s="45"/>
      <c r="AL86" s="56" t="s">
        <v>33</v>
      </c>
      <c r="AM86" s="57"/>
      <c r="AN86" s="46" t="e">
        <f>VLOOKUP(CONCATENATE(AI86,MID(AL86,2,1)),[1]vylosovanie!$C$10:$J$209,8,0)</f>
        <v>#N/A</v>
      </c>
      <c r="AO86" s="46" t="e">
        <f>VLOOKUP(CONCATENATE(AI86,RIGHT(AL86,1)),[1]vylosovanie!$C$10:$J$209,8,0)</f>
        <v>#N/A</v>
      </c>
      <c r="AP86" s="45" t="e">
        <f>VLOOKUP(CONCATENATE(AI86,VLOOKUP(AL86,$BW$4:$BX$16,2,0)),[1]vylosovanie!$C$10:$J$209,8,0)</f>
        <v>#N/A</v>
      </c>
      <c r="AQ86" s="47"/>
      <c r="AR86" s="3"/>
      <c r="AS86" s="3" t="str">
        <f>CONCATENATE(5,3,AR83,C83,2)</f>
        <v>53X2</v>
      </c>
      <c r="AT86" s="3" t="str">
        <f>E83</f>
        <v>X</v>
      </c>
      <c r="AU86" s="46">
        <f>IF(AJ86=0,0,AJ86+1)</f>
        <v>0</v>
      </c>
      <c r="AV86" s="46"/>
      <c r="AW86" s="46" t="s">
        <v>34</v>
      </c>
      <c r="AX86" s="46"/>
      <c r="AY86" s="46" t="e">
        <f>VLOOKUP(CONCATENATE(AT86,MID(AW86,2,1)),[1]vylosovanie!$C$10:$J$209,8,0)</f>
        <v>#N/A</v>
      </c>
      <c r="AZ86" s="46" t="e">
        <f>VLOOKUP(CONCATENATE(AT86,RIGHT(AW86,1)),[1]vylosovanie!$C$10:$J$209,8,0)</f>
        <v>#N/A</v>
      </c>
      <c r="BA86" s="45" t="e">
        <f>VLOOKUP(CONCATENATE(AT86,VLOOKUP(AW86,$BW$4:$BX$16,2,0)),[1]vylosovanie!$C$10:$J$209,8,0)</f>
        <v>#N/A</v>
      </c>
      <c r="BB86" s="48"/>
      <c r="BC86" s="28" t="e">
        <f>IF(OR(I86="x",I86="X",I86=""),0,IF(I86=3,2,1))</f>
        <v>#N/A</v>
      </c>
      <c r="BD86" s="28" t="e">
        <f>IF(OR(L86="x",L86="X",L86=""),0,IF(L86=3,2,1))</f>
        <v>#N/A</v>
      </c>
      <c r="BE86" s="28"/>
      <c r="BF86" s="28" t="e">
        <f>IF(OR(R86="x",R86="X",R86=""),0,IF(R86=3,2,1))</f>
        <v>#N/A</v>
      </c>
      <c r="BG86" s="28" t="e">
        <f>IF(OR(U86="x",U86="X",U86=""),0,IF(U86=3,2,1))</f>
        <v>#N/A</v>
      </c>
      <c r="BH86" s="49"/>
      <c r="BI86" s="28" t="e">
        <f>IF(OR(I86="x",I86="X"),0,I86)</f>
        <v>#N/A</v>
      </c>
      <c r="BJ86" s="28" t="e">
        <f>IF(OR(L86="x",L86="X"),0,L86)</f>
        <v>#N/A</v>
      </c>
      <c r="BK86" s="28"/>
      <c r="BL86" s="28" t="e">
        <f>IF(OR(R86="x",R86="X"),0,R86)</f>
        <v>#N/A</v>
      </c>
      <c r="BM86" s="28" t="e">
        <f>IF(OR(U86="x",U86="X"),0,U86)</f>
        <v>#N/A</v>
      </c>
      <c r="BN86" s="49"/>
      <c r="BO86" s="28" t="e">
        <f>IF(OR(K86="x",K86="X"),0,K86)</f>
        <v>#N/A</v>
      </c>
      <c r="BP86" s="28" t="e">
        <f>IF(OR(N86="x",N86="X"),0,N86)</f>
        <v>#N/A</v>
      </c>
      <c r="BQ86" s="28"/>
      <c r="BR86" s="28" t="e">
        <f>IF(OR(T86="x",T86="X"),0,T86)</f>
        <v>#N/A</v>
      </c>
      <c r="BS86" s="28" t="e">
        <f>IF(OR(W86="x",W86="X"),0,W86)</f>
        <v>#N/A</v>
      </c>
      <c r="BT86" s="49"/>
    </row>
    <row r="87" spans="1:75" s="32" customFormat="1" ht="45.75" thickBot="1">
      <c r="A87" s="10" t="str">
        <f>CONCATENATE(E83," 2-3")</f>
        <v>X 2-3</v>
      </c>
      <c r="B87" s="11" t="str">
        <f>CONCATENATE(E83,D87)</f>
        <v>X4</v>
      </c>
      <c r="C87" s="33"/>
      <c r="D87" s="34">
        <v>4</v>
      </c>
      <c r="E87" s="35" t="str">
        <f>IF(ISERROR(VLOOKUP($B87,[1]vylosovanie!$C$10:$M$269,8,0))=TRUE," ",VLOOKUP($B87,[1]vylosovanie!$C$10:$M$269,8,0))</f>
        <v xml:space="preserve"> </v>
      </c>
      <c r="F87" s="35" t="str">
        <f>IF(ISERROR(VLOOKUP($B87,[1]vylosovanie!$C$10:$M$269,9,0))=TRUE," ",VLOOKUP($B87,[1]vylosovanie!$C$10:$M$269,9,0))</f>
        <v xml:space="preserve"> </v>
      </c>
      <c r="G87" s="35" t="str">
        <f>IF(ISERROR(VLOOKUP($B87,[1]vylosovanie!$C$10:$M$269,10,0))=TRUE," ",VLOOKUP($B87,[1]vylosovanie!$C$10:$M$269,10,0))</f>
        <v xml:space="preserve"> </v>
      </c>
      <c r="H87" s="35" t="str">
        <f>IF(ISERROR(VLOOKUP($B87,[1]vylosovanie!$C$10:$M$269,11,0))=TRUE," ",VLOOKUP($B87,[1]vylosovanie!$C$10:$M$269,11,0))</f>
        <v xml:space="preserve"> </v>
      </c>
      <c r="I87" s="50" t="e">
        <f>T84</f>
        <v>#N/A</v>
      </c>
      <c r="J87" s="50" t="s">
        <v>22</v>
      </c>
      <c r="K87" s="51" t="e">
        <f>R84</f>
        <v>#N/A</v>
      </c>
      <c r="L87" s="50" t="e">
        <f>T85</f>
        <v>#N/A</v>
      </c>
      <c r="M87" s="50" t="s">
        <v>22</v>
      </c>
      <c r="N87" s="51" t="e">
        <f>R85</f>
        <v>#N/A</v>
      </c>
      <c r="O87" s="50" t="e">
        <f>T86</f>
        <v>#N/A</v>
      </c>
      <c r="P87" s="50" t="s">
        <v>22</v>
      </c>
      <c r="Q87" s="51" t="e">
        <f>R86</f>
        <v>#N/A</v>
      </c>
      <c r="R87" s="36"/>
      <c r="S87" s="36"/>
      <c r="T87" s="37"/>
      <c r="U87" s="50" t="e">
        <f>VLOOKUP(A92,'[1]zapisy skupiny'!$A$5:$AA$6403,27,0)</f>
        <v>#N/A</v>
      </c>
      <c r="V87" s="50" t="s">
        <v>22</v>
      </c>
      <c r="W87" s="51" t="e">
        <f>VLOOKUP(A92,'[1]zapisy skupiny'!$A$5:$AA$6403,26,0)</f>
        <v>#N/A</v>
      </c>
      <c r="X87" s="52" t="e">
        <f>SUM(BI87:BM87)</f>
        <v>#N/A</v>
      </c>
      <c r="Y87" s="53" t="s">
        <v>22</v>
      </c>
      <c r="Z87" s="52" t="e">
        <f>SUM(BO87:BS87)</f>
        <v>#N/A</v>
      </c>
      <c r="AA87" s="53" t="e">
        <f>IF((Z87=0)," ",X87/Z87)</f>
        <v>#N/A</v>
      </c>
      <c r="AB87" s="54" t="e">
        <f>IF(AND(SUM(BC87:BG87)=0,OR(E87=0,E87=" ",SUM(BC84:BG88)=0))," ",SUM(BC87:BG87))</f>
        <v>#N/A</v>
      </c>
      <c r="AC87" s="55" t="str">
        <f>IF(ISERROR(RANK(AB87,AB84:AB88,0))=TRUE," ",IF(OR(AND(I87="x",L87="x",O87="x"),AND(I87="x",L87="x",U87="x"),AND(I87="x",O87="x",U87="x"),AND(L87="x",O87="x",U87="x")),0,RANK(AB87,AB84:AB88,0)))</f>
        <v xml:space="preserve"> </v>
      </c>
      <c r="AD87" s="16" t="s">
        <v>35</v>
      </c>
      <c r="AE87" s="44" t="s">
        <v>36</v>
      </c>
      <c r="AF87" s="44"/>
      <c r="AG87" s="58"/>
      <c r="AH87" s="3" t="str">
        <f>CONCATENATE(5,4,AG83,C83,1)</f>
        <v>54X1</v>
      </c>
      <c r="AI87" s="3" t="str">
        <f>E83</f>
        <v>X</v>
      </c>
      <c r="AJ87" s="45">
        <f>IF(AU86=0,0,AU86+1)</f>
        <v>0</v>
      </c>
      <c r="AK87" s="59"/>
      <c r="AL87" s="59" t="s">
        <v>37</v>
      </c>
      <c r="AM87" s="60"/>
      <c r="AN87" s="46" t="e">
        <f>VLOOKUP(CONCATENATE(AI87,MID(AL87,2,1)),[1]vylosovanie!$C$10:$J$209,8,0)</f>
        <v>#N/A</v>
      </c>
      <c r="AO87" s="46" t="e">
        <f>VLOOKUP(CONCATENATE(AI87,RIGHT(AL87,1)),[1]vylosovanie!$C$10:$J$209,8,0)</f>
        <v>#N/A</v>
      </c>
      <c r="AP87" s="45" t="e">
        <f>VLOOKUP(CONCATENATE(AI87,VLOOKUP(AL87,$BW$4:$BX$16,2,0)),[1]vylosovanie!$C$10:$J$209,8,0)</f>
        <v>#N/A</v>
      </c>
      <c r="AQ87" s="61"/>
      <c r="AR87" s="58"/>
      <c r="AS87" s="3" t="str">
        <f>CONCATENATE(5,4,AR83,C83,2)</f>
        <v>54X2</v>
      </c>
      <c r="AT87" s="3" t="str">
        <f>E83</f>
        <v>X</v>
      </c>
      <c r="AU87" s="46">
        <f>IF(AJ87=0,0,AJ87+1)</f>
        <v>0</v>
      </c>
      <c r="AV87" s="60"/>
      <c r="AW87" s="60" t="s">
        <v>38</v>
      </c>
      <c r="AX87" s="60"/>
      <c r="AY87" s="46" t="e">
        <f>VLOOKUP(CONCATENATE(AT87,MID(AW87,2,1)),[1]vylosovanie!$C$10:$J$209,8,0)</f>
        <v>#N/A</v>
      </c>
      <c r="AZ87" s="46" t="e">
        <f>VLOOKUP(CONCATENATE(AT87,RIGHT(AW87,1)),[1]vylosovanie!$C$10:$J$209,8,0)</f>
        <v>#N/A</v>
      </c>
      <c r="BA87" s="45" t="e">
        <f>VLOOKUP(CONCATENATE(AT87,VLOOKUP(AW87,$BW$4:$BX$16,2,0)),[1]vylosovanie!$C$10:$J$209,8,0)</f>
        <v>#N/A</v>
      </c>
      <c r="BB87" s="48"/>
      <c r="BC87" s="28" t="e">
        <f>IF(OR(I87="x",I87="X",I87=""),0,IF(I87=3,2,1))</f>
        <v>#N/A</v>
      </c>
      <c r="BD87" s="28" t="e">
        <f>IF(OR(L87="x",L87="X",L87=""),0,IF(L87=3,2,1))</f>
        <v>#N/A</v>
      </c>
      <c r="BE87" s="28" t="e">
        <f>IF(OR(O87="x",O87="X",O87=""),0,IF(O87=3,2,1))</f>
        <v>#N/A</v>
      </c>
      <c r="BF87" s="28"/>
      <c r="BG87" s="28" t="e">
        <f>IF(OR(U87="x",U87="X",U87=""),0,IF(U87=3,2,1))</f>
        <v>#N/A</v>
      </c>
      <c r="BH87" s="49"/>
      <c r="BI87" s="28" t="e">
        <f>IF(OR(I87="x",I87="X"),0,I87)</f>
        <v>#N/A</v>
      </c>
      <c r="BJ87" s="28" t="e">
        <f>IF(OR(L87="x",L87="X"),0,L87)</f>
        <v>#N/A</v>
      </c>
      <c r="BK87" s="28" t="e">
        <f>IF(OR(O87="x",O87="X"),0,O87)</f>
        <v>#N/A</v>
      </c>
      <c r="BL87" s="28"/>
      <c r="BM87" s="28" t="e">
        <f>IF(OR(U87="x",U87="X"),0,U87)</f>
        <v>#N/A</v>
      </c>
      <c r="BN87" s="49"/>
      <c r="BO87" s="28" t="e">
        <f>IF(OR(K87="x",K87="X"),0,K87)</f>
        <v>#N/A</v>
      </c>
      <c r="BP87" s="28" t="e">
        <f>IF(OR(N87="x",N87="X"),0,N87)</f>
        <v>#N/A</v>
      </c>
      <c r="BQ87" s="28" t="e">
        <f>IF(OR(Q87="x",Q87="X"),0,Q87)</f>
        <v>#N/A</v>
      </c>
      <c r="BR87" s="28"/>
      <c r="BS87" s="28" t="e">
        <f>IF(OR(W87="x",W87="X"),0,W87)</f>
        <v>#N/A</v>
      </c>
      <c r="BT87" s="49"/>
    </row>
    <row r="88" spans="1:75" s="32" customFormat="1" ht="45.75" thickBot="1">
      <c r="A88" s="10" t="str">
        <f>CONCATENATE(E83," 4-2")</f>
        <v>X 4-2</v>
      </c>
      <c r="B88" s="11" t="str">
        <f>CONCATENATE(E83,D88)</f>
        <v>X5</v>
      </c>
      <c r="C88" s="18"/>
      <c r="D88" s="34">
        <v>5</v>
      </c>
      <c r="E88" s="35" t="str">
        <f>IF(ISERROR(VLOOKUP($B88,[1]vylosovanie!$C$10:$M$269,8,0))=TRUE," ",VLOOKUP($B88,[1]vylosovanie!$C$10:$M$269,8,0))</f>
        <v xml:space="preserve"> </v>
      </c>
      <c r="F88" s="35" t="str">
        <f>IF(ISERROR(VLOOKUP($B88,[1]vylosovanie!$C$10:$M$269,9,0))=TRUE," ",VLOOKUP($B88,[1]vylosovanie!$C$10:$M$269,9,0))</f>
        <v xml:space="preserve"> </v>
      </c>
      <c r="G88" s="35" t="str">
        <f>IF(ISERROR(VLOOKUP($B88,[1]vylosovanie!$C$10:$M$269,10,0))=TRUE," ",VLOOKUP($B88,[1]vylosovanie!$C$10:$M$269,10,0))</f>
        <v xml:space="preserve"> </v>
      </c>
      <c r="H88" s="35" t="str">
        <f>IF(ISERROR(VLOOKUP($B88,[1]vylosovanie!$C$10:$M$269,11,0))=TRUE," ",VLOOKUP($B88,[1]vylosovanie!$C$10:$M$269,11,0))</f>
        <v xml:space="preserve"> </v>
      </c>
      <c r="I88" s="62" t="e">
        <f>W84</f>
        <v>#N/A</v>
      </c>
      <c r="J88" s="62" t="s">
        <v>22</v>
      </c>
      <c r="K88" s="63" t="e">
        <f>U84</f>
        <v>#N/A</v>
      </c>
      <c r="L88" s="62" t="e">
        <f>W85</f>
        <v>#N/A</v>
      </c>
      <c r="M88" s="62" t="s">
        <v>22</v>
      </c>
      <c r="N88" s="63" t="e">
        <f>U85</f>
        <v>#N/A</v>
      </c>
      <c r="O88" s="62" t="e">
        <f>W86</f>
        <v>#N/A</v>
      </c>
      <c r="P88" s="62" t="s">
        <v>22</v>
      </c>
      <c r="Q88" s="63" t="e">
        <f>U86</f>
        <v>#N/A</v>
      </c>
      <c r="R88" s="62" t="e">
        <f>W87</f>
        <v>#N/A</v>
      </c>
      <c r="S88" s="62" t="s">
        <v>22</v>
      </c>
      <c r="T88" s="63" t="e">
        <f>U87</f>
        <v>#N/A</v>
      </c>
      <c r="U88" s="36"/>
      <c r="V88" s="36"/>
      <c r="W88" s="37"/>
      <c r="X88" s="64" t="e">
        <f>SUM(BI88:BM88)</f>
        <v>#N/A</v>
      </c>
      <c r="Y88" s="65" t="s">
        <v>22</v>
      </c>
      <c r="Z88" s="64" t="e">
        <f>SUM(BO88:BS88)</f>
        <v>#N/A</v>
      </c>
      <c r="AA88" s="65" t="e">
        <f>IF((Z88=0)," ",X88/Z88)</f>
        <v>#N/A</v>
      </c>
      <c r="AB88" s="66" t="e">
        <f>IF(AND(SUM(BC88:BG88)=0,OR(E88=0,E88=" ",SUM(BC84:BG88)=0))," ",SUM(BC88:BG88))</f>
        <v>#N/A</v>
      </c>
      <c r="AC88" s="67" t="str">
        <f>IF(ISERROR(RANK(AB88,AB84:AB88,0))=TRUE," ",IF(OR(AND(I88="x",L88="x",O88="x"),AND(I88="x",L88="x",R88="x"),AND(I88="x",O88="x",R88="x"),AND(L88="x",O88="x",R88="x")),0,RANK(AB88,AB84:AB88,0)))</f>
        <v xml:space="preserve"> </v>
      </c>
      <c r="AD88" s="15" t="s">
        <v>39</v>
      </c>
      <c r="AE88" s="44" t="s">
        <v>40</v>
      </c>
      <c r="AF88" s="44"/>
      <c r="AG88" s="58"/>
      <c r="AH88" s="3" t="str">
        <f>CONCATENATE(5,5,AG83,C83,1)</f>
        <v>55X1</v>
      </c>
      <c r="AI88" s="3" t="str">
        <f>E83</f>
        <v>X</v>
      </c>
      <c r="AJ88" s="45">
        <f>IF(AU87=0,0,AU87+1)</f>
        <v>0</v>
      </c>
      <c r="AK88" s="59"/>
      <c r="AL88" s="59" t="s">
        <v>41</v>
      </c>
      <c r="AM88" s="60"/>
      <c r="AN88" s="46" t="e">
        <f>VLOOKUP(CONCATENATE(AI88,MID(AL88,2,1)),[1]vylosovanie!$C$10:$J$209,8,0)</f>
        <v>#N/A</v>
      </c>
      <c r="AO88" s="46" t="e">
        <f>VLOOKUP(CONCATENATE(AI88,RIGHT(AL88,1)),[1]vylosovanie!$C$10:$J$209,8,0)</f>
        <v>#N/A</v>
      </c>
      <c r="AP88" s="45" t="e">
        <f>VLOOKUP(CONCATENATE(AI88,VLOOKUP(AL88,$BW$4:$BX$16,2,0)),[1]vylosovanie!$C$10:$J$209,8,0)</f>
        <v>#N/A</v>
      </c>
      <c r="AQ88" s="61"/>
      <c r="AR88" s="58"/>
      <c r="AS88" s="3" t="str">
        <f>CONCATENATE(5,5,AR83,C83,2)</f>
        <v>55X2</v>
      </c>
      <c r="AT88" s="3" t="str">
        <f>E83</f>
        <v>X</v>
      </c>
      <c r="AU88" s="46">
        <f>IF(AJ88=0,0,AJ88+1)</f>
        <v>0</v>
      </c>
      <c r="AV88" s="60"/>
      <c r="AW88" s="60" t="s">
        <v>42</v>
      </c>
      <c r="AX88" s="60"/>
      <c r="AY88" s="46" t="e">
        <f>VLOOKUP(CONCATENATE(AT88,MID(AW88,2,1)),[1]vylosovanie!$C$10:$J$209,8,0)</f>
        <v>#N/A</v>
      </c>
      <c r="AZ88" s="46" t="e">
        <f>VLOOKUP(CONCATENATE(AT88,RIGHT(AW88,1)),[1]vylosovanie!$C$10:$J$209,8,0)</f>
        <v>#N/A</v>
      </c>
      <c r="BA88" s="45" t="e">
        <f>VLOOKUP(CONCATENATE(AT88,VLOOKUP(AW88,$BW$4:$BX$16,2,0)),[1]vylosovanie!$C$10:$J$209,8,0)</f>
        <v>#N/A</v>
      </c>
      <c r="BB88" s="48"/>
      <c r="BC88" s="28" t="e">
        <f>IF(OR(I88="x",I88="X",I88=""),0,IF(I88=3,2,1))</f>
        <v>#N/A</v>
      </c>
      <c r="BD88" s="28" t="e">
        <f>IF(OR(L88="x",L88="X",L88=""),0,IF(L88=3,2,1))</f>
        <v>#N/A</v>
      </c>
      <c r="BE88" s="28" t="e">
        <f>IF(OR(O88="x",O88="X",O88=""),0,IF(O88=3,2,1))</f>
        <v>#N/A</v>
      </c>
      <c r="BF88" s="28" t="e">
        <f>IF(OR(R88="x",R88="X",R88=""),0,IF(R88=3,2,1))</f>
        <v>#N/A</v>
      </c>
      <c r="BG88" s="28"/>
      <c r="BH88" s="49"/>
      <c r="BI88" s="28" t="e">
        <f>IF(OR(I88="x",I88="X"),0,I88)</f>
        <v>#N/A</v>
      </c>
      <c r="BJ88" s="28" t="e">
        <f>IF(OR(L88="x",L88="X"),0,L88)</f>
        <v>#N/A</v>
      </c>
      <c r="BK88" s="28" t="e">
        <f>IF(OR(O88="x",O88="X"),0,O88)</f>
        <v>#N/A</v>
      </c>
      <c r="BL88" s="28" t="e">
        <f>IF(OR(R88="x",R88="X"),0,R88)</f>
        <v>#N/A</v>
      </c>
      <c r="BM88" s="28"/>
      <c r="BN88" s="49"/>
      <c r="BO88" s="28" t="e">
        <f>IF(OR(K88="x",K88="X"),0,K88)</f>
        <v>#N/A</v>
      </c>
      <c r="BP88" s="28" t="e">
        <f>IF(OR(N88="x",N88="X"),0,N88)</f>
        <v>#N/A</v>
      </c>
      <c r="BQ88" s="28" t="e">
        <f>IF(OR(Q88="x",Q88="X"),0,Q88)</f>
        <v>#N/A</v>
      </c>
      <c r="BR88" s="28" t="e">
        <f>IF(OR(T88="x",T88="X"),0,T88)</f>
        <v>#N/A</v>
      </c>
      <c r="BS88" s="28"/>
      <c r="BT88" s="49"/>
    </row>
    <row r="89" spans="1:75" s="32" customFormat="1" ht="45">
      <c r="A89" s="10" t="str">
        <f>CONCATENATE(E83," 5-3")</f>
        <v>X 5-3</v>
      </c>
      <c r="B89" s="11"/>
      <c r="C89" s="18"/>
      <c r="D89" s="68"/>
      <c r="E89" s="69"/>
      <c r="F89" s="69"/>
      <c r="G89" s="69"/>
      <c r="H89" s="69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1"/>
      <c r="V89" s="71"/>
      <c r="W89" s="71"/>
      <c r="X89" s="72"/>
      <c r="Y89" s="73"/>
      <c r="Z89" s="72"/>
      <c r="AA89" s="73"/>
      <c r="AB89" s="72"/>
      <c r="AC89" s="48"/>
      <c r="AD89" s="15"/>
      <c r="AE89" s="44"/>
      <c r="AF89" s="44"/>
      <c r="AG89" s="58"/>
      <c r="AH89" s="3"/>
      <c r="AI89" s="3"/>
      <c r="AJ89" s="74"/>
      <c r="AK89" s="75"/>
      <c r="AL89" s="75"/>
      <c r="AM89" s="61"/>
      <c r="AN89" s="47"/>
      <c r="AO89" s="47"/>
      <c r="AP89" s="74"/>
      <c r="AQ89" s="61"/>
      <c r="AR89" s="58"/>
      <c r="AS89" s="3"/>
      <c r="AT89" s="3"/>
      <c r="AU89" s="47"/>
      <c r="AV89" s="61"/>
      <c r="AW89" s="61"/>
      <c r="AX89" s="61"/>
      <c r="AY89" s="47"/>
      <c r="AZ89" s="47"/>
      <c r="BA89" s="74"/>
      <c r="BB89" s="48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W89" s="59"/>
    </row>
    <row r="90" spans="1:75" s="32" customFormat="1" ht="45">
      <c r="A90" s="10" t="str">
        <f>CONCATENATE(E83," 2-5")</f>
        <v>X 2-5</v>
      </c>
      <c r="B90" s="11"/>
      <c r="C90" s="18"/>
      <c r="D90" s="68"/>
      <c r="E90" s="69"/>
      <c r="F90" s="69"/>
      <c r="G90" s="69"/>
      <c r="H90" s="69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1"/>
      <c r="V90" s="71"/>
      <c r="W90" s="71"/>
      <c r="X90" s="72"/>
      <c r="Y90" s="73"/>
      <c r="Z90" s="72"/>
      <c r="AA90" s="73"/>
      <c r="AB90" s="72"/>
      <c r="AC90" s="48"/>
      <c r="AD90" s="15"/>
      <c r="AE90" s="44"/>
      <c r="AF90" s="44"/>
      <c r="AG90" s="58"/>
      <c r="AH90" s="3"/>
      <c r="AI90" s="3"/>
      <c r="AJ90" s="74"/>
      <c r="AK90" s="75"/>
      <c r="AL90" s="75"/>
      <c r="AM90" s="61"/>
      <c r="AN90" s="47"/>
      <c r="AO90" s="47"/>
      <c r="AP90" s="74"/>
      <c r="AQ90" s="61"/>
      <c r="AR90" s="58"/>
      <c r="AS90" s="3"/>
      <c r="AT90" s="3"/>
      <c r="AU90" s="47"/>
      <c r="AV90" s="61"/>
      <c r="AW90" s="61"/>
      <c r="AX90" s="61"/>
      <c r="AY90" s="47"/>
      <c r="AZ90" s="47"/>
      <c r="BA90" s="74"/>
      <c r="BB90" s="48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W90" s="59"/>
    </row>
    <row r="91" spans="1:75" s="32" customFormat="1" ht="45">
      <c r="A91" s="10" t="str">
        <f>CONCATENATE(E83," 3-4")</f>
        <v>X 3-4</v>
      </c>
      <c r="B91" s="11"/>
      <c r="C91" s="18"/>
      <c r="D91" s="68"/>
      <c r="E91" s="69"/>
      <c r="F91" s="69"/>
      <c r="G91" s="69"/>
      <c r="H91" s="69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1"/>
      <c r="V91" s="71"/>
      <c r="W91" s="71"/>
      <c r="X91" s="72"/>
      <c r="Y91" s="73"/>
      <c r="Z91" s="72"/>
      <c r="AA91" s="73"/>
      <c r="AB91" s="72"/>
      <c r="AC91" s="48"/>
      <c r="AD91" s="15"/>
      <c r="AE91" s="44"/>
      <c r="AF91" s="44"/>
      <c r="AG91" s="58"/>
      <c r="AH91" s="3"/>
      <c r="AI91" s="3"/>
      <c r="AJ91" s="74"/>
      <c r="AK91" s="75"/>
      <c r="AL91" s="75"/>
      <c r="AM91" s="61"/>
      <c r="AN91" s="47"/>
      <c r="AO91" s="47"/>
      <c r="AP91" s="74"/>
      <c r="AQ91" s="61"/>
      <c r="AR91" s="58"/>
      <c r="AS91" s="3"/>
      <c r="AT91" s="3"/>
      <c r="AU91" s="47"/>
      <c r="AV91" s="61"/>
      <c r="AW91" s="61"/>
      <c r="AX91" s="61"/>
      <c r="AY91" s="47"/>
      <c r="AZ91" s="47"/>
      <c r="BA91" s="74"/>
      <c r="BB91" s="48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W91" s="59"/>
    </row>
    <row r="92" spans="1:75" ht="35.25" thickBot="1">
      <c r="A92" s="10" t="str">
        <f>CONCATENATE(E83," 5-4")</f>
        <v>X 5-4</v>
      </c>
    </row>
    <row r="93" spans="1:75" s="32" customFormat="1" ht="90.75" thickBot="1">
      <c r="A93" s="10" t="str">
        <f>CONCATENATE(E93," 1-5")</f>
        <v>X 1-5</v>
      </c>
      <c r="B93" s="11"/>
      <c r="C93" s="18" t="str">
        <f>IF(C83="X","X",IF(C83-$B$1&gt;=[1]vylosovanie!$O$3,"X",C83+1))</f>
        <v>X</v>
      </c>
      <c r="D93" s="3" t="s">
        <v>5</v>
      </c>
      <c r="E93" s="19" t="str">
        <f>IF(C93="X","X",VLOOKUP(C93,[1]vylosovanie!$T$10:$U$99,2,0))</f>
        <v>X</v>
      </c>
      <c r="F93" s="20" t="s">
        <v>6</v>
      </c>
      <c r="G93" s="20" t="s">
        <v>7</v>
      </c>
      <c r="H93" s="20" t="s">
        <v>8</v>
      </c>
      <c r="I93" s="21">
        <v>1</v>
      </c>
      <c r="J93" s="22"/>
      <c r="K93" s="23"/>
      <c r="L93" s="21">
        <v>2</v>
      </c>
      <c r="M93" s="22"/>
      <c r="N93" s="23"/>
      <c r="O93" s="21">
        <v>3</v>
      </c>
      <c r="P93" s="22"/>
      <c r="Q93" s="23"/>
      <c r="R93" s="21">
        <v>4</v>
      </c>
      <c r="S93" s="22"/>
      <c r="T93" s="23"/>
      <c r="U93" s="21">
        <v>5</v>
      </c>
      <c r="V93" s="22"/>
      <c r="W93" s="23"/>
      <c r="X93" s="24" t="s">
        <v>9</v>
      </c>
      <c r="Y93" s="22"/>
      <c r="Z93" s="25"/>
      <c r="AA93" s="26" t="s">
        <v>10</v>
      </c>
      <c r="AB93" s="26" t="s">
        <v>11</v>
      </c>
      <c r="AC93" s="26" t="s">
        <v>12</v>
      </c>
      <c r="AD93" s="15" t="s">
        <v>13</v>
      </c>
      <c r="AE93" s="15"/>
      <c r="AF93" s="15"/>
      <c r="AG93" s="3" t="str">
        <f>IF(C93&lt;10,0,"")</f>
        <v/>
      </c>
      <c r="AH93" s="3" t="s">
        <v>4</v>
      </c>
      <c r="AI93" s="3"/>
      <c r="AJ93" s="27" t="s">
        <v>14</v>
      </c>
      <c r="AK93" s="28" t="s">
        <v>15</v>
      </c>
      <c r="AL93" s="28" t="s">
        <v>16</v>
      </c>
      <c r="AM93" s="29" t="s">
        <v>17</v>
      </c>
      <c r="AN93" s="29" t="s">
        <v>18</v>
      </c>
      <c r="AO93" s="29" t="s">
        <v>18</v>
      </c>
      <c r="AP93" s="29" t="s">
        <v>19</v>
      </c>
      <c r="AQ93" s="30"/>
      <c r="AR93" s="3" t="str">
        <f>IF(C93&lt;10,0,"")</f>
        <v/>
      </c>
      <c r="AS93" s="3" t="s">
        <v>4</v>
      </c>
      <c r="AT93" s="3"/>
      <c r="AU93" s="31" t="s">
        <v>14</v>
      </c>
      <c r="AV93" s="29" t="s">
        <v>15</v>
      </c>
      <c r="AW93" s="29" t="s">
        <v>16</v>
      </c>
      <c r="AX93" s="29" t="s">
        <v>17</v>
      </c>
      <c r="AY93" s="29" t="s">
        <v>18</v>
      </c>
      <c r="AZ93" s="29" t="s">
        <v>18</v>
      </c>
      <c r="BA93" s="29" t="s">
        <v>19</v>
      </c>
      <c r="BC93" s="7">
        <v>1</v>
      </c>
      <c r="BD93" s="7">
        <v>2</v>
      </c>
      <c r="BE93" s="7">
        <v>3</v>
      </c>
      <c r="BF93" s="7">
        <v>4</v>
      </c>
      <c r="BG93" s="7">
        <v>5</v>
      </c>
      <c r="BH93" s="7"/>
      <c r="BI93" s="7" t="s">
        <v>20</v>
      </c>
      <c r="BJ93" s="7"/>
      <c r="BK93" s="7"/>
      <c r="BL93" s="7"/>
      <c r="BM93" s="7"/>
      <c r="BN93" s="7"/>
      <c r="BO93" s="7" t="s">
        <v>21</v>
      </c>
      <c r="BP93" s="7"/>
      <c r="BQ93" s="7"/>
      <c r="BR93" s="7"/>
      <c r="BS93" s="7"/>
      <c r="BT93" s="7"/>
    </row>
    <row r="94" spans="1:75" s="32" customFormat="1" ht="45.75" thickBot="1">
      <c r="A94" s="10" t="str">
        <f>CONCATENATE(E93," 1-4")</f>
        <v>X 1-4</v>
      </c>
      <c r="B94" s="11" t="str">
        <f>CONCATENATE(E93,D94)</f>
        <v>X1</v>
      </c>
      <c r="C94" s="33" t="str">
        <f>$E$1</f>
        <v>MŽ</v>
      </c>
      <c r="D94" s="34">
        <v>1</v>
      </c>
      <c r="E94" s="35" t="str">
        <f>IF(ISERROR(VLOOKUP($B94,[1]vylosovanie!$C$10:$M$269,8,0))=TRUE," ",VLOOKUP($B94,[1]vylosovanie!$C$10:$M$269,8,0))</f>
        <v xml:space="preserve"> </v>
      </c>
      <c r="F94" s="35" t="str">
        <f>IF(ISERROR(VLOOKUP($B94,[1]vylosovanie!$C$10:$M$269,9,0))=TRUE," ",VLOOKUP($B94,[1]vylosovanie!$C$10:$M$269,9,0))</f>
        <v xml:space="preserve"> </v>
      </c>
      <c r="G94" s="35" t="str">
        <f>IF(ISERROR(VLOOKUP($B94,[1]vylosovanie!$C$10:$M$269,10,0))=TRUE," ",VLOOKUP($B94,[1]vylosovanie!$C$10:$M$269,10,0))</f>
        <v xml:space="preserve"> </v>
      </c>
      <c r="H94" s="35" t="str">
        <f>IF(ISERROR(VLOOKUP($B94,[1]vylosovanie!$C$10:$M$269,11,0))=TRUE," ",VLOOKUP($B94,[1]vylosovanie!$C$10:$M$269,11,0))</f>
        <v xml:space="preserve"> </v>
      </c>
      <c r="I94" s="36"/>
      <c r="J94" s="36"/>
      <c r="K94" s="37"/>
      <c r="L94" s="38" t="e">
        <f>VLOOKUP(A96,'[1]zapisy skupiny'!$A$5:$AA$6403,26,0)</f>
        <v>#N/A</v>
      </c>
      <c r="M94" s="38" t="s">
        <v>22</v>
      </c>
      <c r="N94" s="39" t="e">
        <f>VLOOKUP(A96,'[1]zapisy skupiny'!$A$5:$AA$6403,27,0)</f>
        <v>#N/A</v>
      </c>
      <c r="O94" s="38" t="e">
        <f>VLOOKUP(A95,'[1]zapisy skupiny'!$A$5:$AA$6403,26,0)</f>
        <v>#N/A</v>
      </c>
      <c r="P94" s="38" t="s">
        <v>22</v>
      </c>
      <c r="Q94" s="39" t="e">
        <f>VLOOKUP(A95,'[1]zapisy skupiny'!$A$5:$AA$6403,27,0)</f>
        <v>#N/A</v>
      </c>
      <c r="R94" s="38" t="e">
        <f>VLOOKUP(A94,'[1]zapisy skupiny'!$A$5:$AA$6403,26,0)</f>
        <v>#N/A</v>
      </c>
      <c r="S94" s="38" t="s">
        <v>22</v>
      </c>
      <c r="T94" s="39" t="e">
        <f>VLOOKUP(A94,'[1]zapisy skupiny'!$A$5:$AA$6403,27,0)</f>
        <v>#N/A</v>
      </c>
      <c r="U94" s="38" t="e">
        <f>VLOOKUP(A93,'[1]zapisy skupiny'!$A$5:$AA$6403,26,0)</f>
        <v>#N/A</v>
      </c>
      <c r="V94" s="38" t="s">
        <v>22</v>
      </c>
      <c r="W94" s="39" t="e">
        <f>VLOOKUP(A93,'[1]zapisy skupiny'!$A$5:$AA$6403,27,0)</f>
        <v>#N/A</v>
      </c>
      <c r="X94" s="40" t="e">
        <f>SUM(BI94:BM94)</f>
        <v>#N/A</v>
      </c>
      <c r="Y94" s="41" t="s">
        <v>22</v>
      </c>
      <c r="Z94" s="40" t="e">
        <f>SUM(BO94:BS94)</f>
        <v>#N/A</v>
      </c>
      <c r="AA94" s="41" t="e">
        <f>IF((Z94=0)," ",X94/Z94)</f>
        <v>#N/A</v>
      </c>
      <c r="AB94" s="42" t="e">
        <f>IF(AND(SUM(BC94:BG94)=0,OR(E94=0,E94=" ",SUM(BC94:BG98)=0))," ",SUM(BC94:BG94))</f>
        <v>#N/A</v>
      </c>
      <c r="AC94" s="43" t="str">
        <f>IF(ISERROR(RANK(AB94,AB94:AB98,0))=TRUE," ",IF(OR(AND(L94="x",O94="x",R94="x"),AND(L94="x",O94="x",U94="x"),AND(L94="x",R94="x",U94="x"),AND(O94="x",R94="x",U94="x")),0,RANK(AB94,AB94:AB98,0)))</f>
        <v xml:space="preserve"> </v>
      </c>
      <c r="AD94" s="16" t="s">
        <v>23</v>
      </c>
      <c r="AE94" s="44" t="s">
        <v>24</v>
      </c>
      <c r="AF94" s="44"/>
      <c r="AG94" s="3"/>
      <c r="AH94" s="3" t="str">
        <f>CONCATENATE(5,1,AG93,C93,1)</f>
        <v>51X1</v>
      </c>
      <c r="AI94" s="3" t="str">
        <f>E93</f>
        <v>X</v>
      </c>
      <c r="AJ94" s="45">
        <f>IF(C93="X",0,AJ88+1)</f>
        <v>0</v>
      </c>
      <c r="AK94" s="45"/>
      <c r="AL94" s="45" t="s">
        <v>25</v>
      </c>
      <c r="AM94" s="46"/>
      <c r="AN94" s="46" t="e">
        <f>VLOOKUP(CONCATENATE(AI94,MID(AL94,2,1)),[1]vylosovanie!$C$10:$J$209,8,0)</f>
        <v>#N/A</v>
      </c>
      <c r="AO94" s="46" t="e">
        <f>VLOOKUP(CONCATENATE(AI94,RIGHT(AL94,1)),[1]vylosovanie!$C$10:$J$209,8,0)</f>
        <v>#N/A</v>
      </c>
      <c r="AP94" s="45" t="e">
        <f>VLOOKUP(CONCATENATE(AI94,VLOOKUP(AL94,$BW$4:$BX$16,2,0)),[1]vylosovanie!$C$10:$J$209,8,0)</f>
        <v>#N/A</v>
      </c>
      <c r="AQ94" s="47"/>
      <c r="AR94" s="3"/>
      <c r="AS94" s="3" t="str">
        <f>CONCATENATE(5,1,AR93,C93,2)</f>
        <v>51X2</v>
      </c>
      <c r="AT94" s="3" t="str">
        <f>E93</f>
        <v>X</v>
      </c>
      <c r="AU94" s="46">
        <f>IF(AJ94=0,0,AJ94+1)</f>
        <v>0</v>
      </c>
      <c r="AV94" s="46"/>
      <c r="AW94" s="46" t="s">
        <v>26</v>
      </c>
      <c r="AX94" s="46"/>
      <c r="AY94" s="46" t="e">
        <f>VLOOKUP(CONCATENATE(AT94,MID(AW94,2,1)),[1]vylosovanie!$C$10:$J$209,8,0)</f>
        <v>#N/A</v>
      </c>
      <c r="AZ94" s="46" t="e">
        <f>VLOOKUP(CONCATENATE(AT94,RIGHT(AW94,1)),[1]vylosovanie!$C$10:$J$209,8,0)</f>
        <v>#N/A</v>
      </c>
      <c r="BA94" s="45" t="e">
        <f>VLOOKUP(CONCATENATE(AT94,VLOOKUP(AW94,$BW$4:$BX$16,2,0)),[1]vylosovanie!$C$10:$J$209,8,0)</f>
        <v>#N/A</v>
      </c>
      <c r="BB94" s="48"/>
      <c r="BC94" s="28"/>
      <c r="BD94" s="28" t="e">
        <f>IF(OR(L94="x",L94="X",L94=""),0,IF(L94=3,2,1))</f>
        <v>#N/A</v>
      </c>
      <c r="BE94" s="28" t="e">
        <f>IF(OR(O94="x",O94="X",O94=""),0,IF(O94=3,2,1))</f>
        <v>#N/A</v>
      </c>
      <c r="BF94" s="28" t="e">
        <f>IF(OR(R94="x",R94="X",R94=""),0,IF(R94=3,2,1))</f>
        <v>#N/A</v>
      </c>
      <c r="BG94" s="28" t="e">
        <f>IF(OR(U94="x",U94="X",U94=""),0,IF(U94=3,2,1))</f>
        <v>#N/A</v>
      </c>
      <c r="BH94" s="49"/>
      <c r="BI94" s="28"/>
      <c r="BJ94" s="28" t="e">
        <f>IF(OR(L94="x",L94="X"),0,L94)</f>
        <v>#N/A</v>
      </c>
      <c r="BK94" s="28" t="e">
        <f>IF(OR(O94="x",O94="X"),0,O94)</f>
        <v>#N/A</v>
      </c>
      <c r="BL94" s="28" t="e">
        <f>IF(OR(R94="x",R94="X"),0,R94)</f>
        <v>#N/A</v>
      </c>
      <c r="BM94" s="28" t="e">
        <f>IF(OR(U94="x",U94="X"),0,U94)</f>
        <v>#N/A</v>
      </c>
      <c r="BN94" s="49"/>
      <c r="BO94" s="28"/>
      <c r="BP94" s="28" t="e">
        <f>IF(OR(N94="x",N94="X"),0,N94)</f>
        <v>#N/A</v>
      </c>
      <c r="BQ94" s="28" t="e">
        <f>IF(OR(Q94="x",Q94="X"),0,Q94)</f>
        <v>#N/A</v>
      </c>
      <c r="BR94" s="28" t="e">
        <f>IF(OR(T94="x",T94="X"),0,T94)</f>
        <v>#N/A</v>
      </c>
      <c r="BS94" s="28" t="e">
        <f>IF(OR(W94="x",W94="X"),0,W94)</f>
        <v>#N/A</v>
      </c>
      <c r="BT94" s="49"/>
    </row>
    <row r="95" spans="1:75" s="32" customFormat="1" ht="45.75" thickBot="1">
      <c r="A95" s="10" t="str">
        <f>CONCATENATE(E93," 1-3")</f>
        <v>X 1-3</v>
      </c>
      <c r="B95" s="11" t="str">
        <f>CONCATENATE(E93,D95)</f>
        <v>X2</v>
      </c>
      <c r="C95" s="33"/>
      <c r="D95" s="34">
        <v>2</v>
      </c>
      <c r="E95" s="35" t="str">
        <f>IF(ISERROR(VLOOKUP($B95,[1]vylosovanie!$C$10:$M$269,8,0))=TRUE," ",VLOOKUP($B95,[1]vylosovanie!$C$10:$M$269,8,0))</f>
        <v xml:space="preserve"> </v>
      </c>
      <c r="F95" s="35" t="str">
        <f>IF(ISERROR(VLOOKUP($B95,[1]vylosovanie!$C$10:$M$269,9,0))=TRUE," ",VLOOKUP($B95,[1]vylosovanie!$C$10:$M$269,9,0))</f>
        <v xml:space="preserve"> </v>
      </c>
      <c r="G95" s="35" t="str">
        <f>IF(ISERROR(VLOOKUP($B95,[1]vylosovanie!$C$10:$M$269,10,0))=TRUE," ",VLOOKUP($B95,[1]vylosovanie!$C$10:$M$269,10,0))</f>
        <v xml:space="preserve"> </v>
      </c>
      <c r="H95" s="35" t="str">
        <f>IF(ISERROR(VLOOKUP($B95,[1]vylosovanie!$C$10:$M$269,11,0))=TRUE," ",VLOOKUP($B95,[1]vylosovanie!$C$10:$M$269,11,0))</f>
        <v xml:space="preserve"> </v>
      </c>
      <c r="I95" s="50" t="e">
        <f>N94</f>
        <v>#N/A</v>
      </c>
      <c r="J95" s="50" t="s">
        <v>22</v>
      </c>
      <c r="K95" s="51" t="e">
        <f>L94</f>
        <v>#N/A</v>
      </c>
      <c r="L95" s="36"/>
      <c r="M95" s="36"/>
      <c r="N95" s="37"/>
      <c r="O95" s="50" t="e">
        <f>VLOOKUP(A97,'[1]zapisy skupiny'!$A$5:$AA$6403,26,0)</f>
        <v>#N/A</v>
      </c>
      <c r="P95" s="50" t="s">
        <v>22</v>
      </c>
      <c r="Q95" s="51" t="e">
        <f>VLOOKUP(A97,'[1]zapisy skupiny'!$A$5:$AA$6403,27,0)</f>
        <v>#N/A</v>
      </c>
      <c r="R95" s="50" t="e">
        <f>VLOOKUP(A98,'[1]zapisy skupiny'!$A$5:$AA$6403,27,0)</f>
        <v>#N/A</v>
      </c>
      <c r="S95" s="50" t="s">
        <v>22</v>
      </c>
      <c r="T95" s="51" t="e">
        <f>VLOOKUP(A98,'[1]zapisy skupiny'!$A$5:$AA$6403,26,0)</f>
        <v>#N/A</v>
      </c>
      <c r="U95" s="50" t="e">
        <f>VLOOKUP(A100,'[1]zapisy skupiny'!$A$5:$AA$6403,26,0)</f>
        <v>#N/A</v>
      </c>
      <c r="V95" s="50" t="s">
        <v>22</v>
      </c>
      <c r="W95" s="51" t="e">
        <f>VLOOKUP(A100,'[1]zapisy skupiny'!$A$5:$AA$6403,27,0)</f>
        <v>#N/A</v>
      </c>
      <c r="X95" s="52" t="e">
        <f>SUM(BI95:BM95)</f>
        <v>#N/A</v>
      </c>
      <c r="Y95" s="53" t="s">
        <v>22</v>
      </c>
      <c r="Z95" s="52" t="e">
        <f>SUM(BO95:BS95)</f>
        <v>#N/A</v>
      </c>
      <c r="AA95" s="53" t="e">
        <f>IF((Z95=0)," ",X95/Z95)</f>
        <v>#N/A</v>
      </c>
      <c r="AB95" s="54" t="e">
        <f>IF(AND(SUM(BC95:BG95)=0,OR(E95=0,E95=" ",SUM(BC94:BG98)=0))," ",SUM(BC95:BG95))</f>
        <v>#N/A</v>
      </c>
      <c r="AC95" s="55" t="str">
        <f>IF(ISERROR(RANK(AB95,AB94:AB98,0))=TRUE," ",IF(OR(AND(I95="x",O95="x",R95="x"),AND(I95="x",O95="x",U95="x"),AND(I95="x",R95="x",U95="x"),AND(O95="x",R95="x",U95="x")),0,RANK(AB95,AB94:AB98,0)))</f>
        <v xml:space="preserve"> </v>
      </c>
      <c r="AD95" s="16" t="s">
        <v>27</v>
      </c>
      <c r="AE95" s="44" t="s">
        <v>28</v>
      </c>
      <c r="AF95" s="44"/>
      <c r="AG95" s="3"/>
      <c r="AH95" s="3" t="str">
        <f>CONCATENATE(5,2,AG93,C93,1)</f>
        <v>52X1</v>
      </c>
      <c r="AI95" s="3" t="str">
        <f>E93</f>
        <v>X</v>
      </c>
      <c r="AJ95" s="45">
        <f>IF(AU94=0,0,AU94+1)</f>
        <v>0</v>
      </c>
      <c r="AK95" s="45"/>
      <c r="AL95" s="45" t="s">
        <v>29</v>
      </c>
      <c r="AM95" s="46"/>
      <c r="AN95" s="46" t="e">
        <f>VLOOKUP(CONCATENATE(AI95,MID(AL95,2,1)),[1]vylosovanie!$C$10:$J$209,8,0)</f>
        <v>#N/A</v>
      </c>
      <c r="AO95" s="46" t="e">
        <f>VLOOKUP(CONCATENATE(AI95,RIGHT(AL95,1)),[1]vylosovanie!$C$10:$J$209,8,0)</f>
        <v>#N/A</v>
      </c>
      <c r="AP95" s="45" t="e">
        <f>VLOOKUP(CONCATENATE(AI95,VLOOKUP(AL95,$BW$4:$BX$16,2,0)),[1]vylosovanie!$C$10:$J$209,8,0)</f>
        <v>#N/A</v>
      </c>
      <c r="AQ95" s="47"/>
      <c r="AR95" s="3"/>
      <c r="AS95" s="3" t="str">
        <f>CONCATENATE(5,2,AR93,C93,2)</f>
        <v>52X2</v>
      </c>
      <c r="AT95" s="3" t="str">
        <f>E93</f>
        <v>X</v>
      </c>
      <c r="AU95" s="46">
        <f>IF(AJ95=0,0,AJ95+1)</f>
        <v>0</v>
      </c>
      <c r="AV95" s="46"/>
      <c r="AW95" s="46" t="s">
        <v>30</v>
      </c>
      <c r="AX95" s="46"/>
      <c r="AY95" s="46" t="e">
        <f>VLOOKUP(CONCATENATE(AT95,MID(AW95,2,1)),[1]vylosovanie!$C$10:$J$209,8,0)</f>
        <v>#N/A</v>
      </c>
      <c r="AZ95" s="46" t="e">
        <f>VLOOKUP(CONCATENATE(AT95,RIGHT(AW95,1)),[1]vylosovanie!$C$10:$J$209,8,0)</f>
        <v>#N/A</v>
      </c>
      <c r="BA95" s="45" t="e">
        <f>VLOOKUP(CONCATENATE(AT95,VLOOKUP(AW95,$BW$4:$BX$16,2,0)),[1]vylosovanie!$C$10:$J$209,8,0)</f>
        <v>#N/A</v>
      </c>
      <c r="BB95" s="48"/>
      <c r="BC95" s="28" t="e">
        <f>IF(OR(I95="x",I95="X",I95=""),0,IF(I95=3,2,1))</f>
        <v>#N/A</v>
      </c>
      <c r="BD95" s="28"/>
      <c r="BE95" s="28" t="e">
        <f>IF(OR(O95="x",O95="X",O95=""),0,IF(O95=3,2,1))</f>
        <v>#N/A</v>
      </c>
      <c r="BF95" s="28" t="e">
        <f>IF(OR(R95="x",R95="X",R95=""),0,IF(R95=3,2,1))</f>
        <v>#N/A</v>
      </c>
      <c r="BG95" s="28" t="e">
        <f>IF(OR(U95="x",U95="X",U95=""),0,IF(U95=3,2,1))</f>
        <v>#N/A</v>
      </c>
      <c r="BH95" s="49"/>
      <c r="BI95" s="28" t="e">
        <f>IF(OR(I95="x",I95="X"),0,I95)</f>
        <v>#N/A</v>
      </c>
      <c r="BJ95" s="28"/>
      <c r="BK95" s="28" t="e">
        <f>IF(OR(O95="x",O95="X"),0,O95)</f>
        <v>#N/A</v>
      </c>
      <c r="BL95" s="28" t="e">
        <f>IF(OR(R95="x",R95="X"),0,R95)</f>
        <v>#N/A</v>
      </c>
      <c r="BM95" s="28" t="e">
        <f>IF(OR(U95="x",U95="X"),0,U95)</f>
        <v>#N/A</v>
      </c>
      <c r="BN95" s="49"/>
      <c r="BO95" s="28" t="e">
        <f>IF(OR(K95="x",K95="X"),0,K95)</f>
        <v>#N/A</v>
      </c>
      <c r="BP95" s="28"/>
      <c r="BQ95" s="28" t="e">
        <f>IF(OR(Q95="x",Q95="X"),0,Q95)</f>
        <v>#N/A</v>
      </c>
      <c r="BR95" s="28" t="e">
        <f>IF(OR(T95="x",T95="X"),0,T95)</f>
        <v>#N/A</v>
      </c>
      <c r="BS95" s="28" t="e">
        <f>IF(OR(W95="x",W95="X"),0,W95)</f>
        <v>#N/A</v>
      </c>
      <c r="BT95" s="49"/>
    </row>
    <row r="96" spans="1:75" s="32" customFormat="1" ht="45.75" thickBot="1">
      <c r="A96" s="10" t="str">
        <f>CONCATENATE(E93," 1-2")</f>
        <v>X 1-2</v>
      </c>
      <c r="B96" s="11" t="str">
        <f>CONCATENATE(E93,D96)</f>
        <v>X3</v>
      </c>
      <c r="C96" s="33"/>
      <c r="D96" s="34">
        <v>3</v>
      </c>
      <c r="E96" s="35" t="str">
        <f>IF(ISERROR(VLOOKUP($B96,[1]vylosovanie!$C$10:$M$269,8,0))=TRUE," ",VLOOKUP($B96,[1]vylosovanie!$C$10:$M$269,8,0))</f>
        <v xml:space="preserve"> </v>
      </c>
      <c r="F96" s="35" t="str">
        <f>IF(ISERROR(VLOOKUP($B96,[1]vylosovanie!$C$10:$M$269,9,0))=TRUE," ",VLOOKUP($B96,[1]vylosovanie!$C$10:$M$269,9,0))</f>
        <v xml:space="preserve"> </v>
      </c>
      <c r="G96" s="35" t="str">
        <f>IF(ISERROR(VLOOKUP($B96,[1]vylosovanie!$C$10:$M$269,10,0))=TRUE," ",VLOOKUP($B96,[1]vylosovanie!$C$10:$M$269,10,0))</f>
        <v xml:space="preserve"> </v>
      </c>
      <c r="H96" s="35" t="str">
        <f>IF(ISERROR(VLOOKUP($B96,[1]vylosovanie!$C$10:$M$269,11,0))=TRUE," ",VLOOKUP($B96,[1]vylosovanie!$C$10:$M$269,11,0))</f>
        <v xml:space="preserve"> </v>
      </c>
      <c r="I96" s="50" t="e">
        <f>Q94</f>
        <v>#N/A</v>
      </c>
      <c r="J96" s="50" t="s">
        <v>22</v>
      </c>
      <c r="K96" s="51" t="e">
        <f>O94</f>
        <v>#N/A</v>
      </c>
      <c r="L96" s="50" t="e">
        <f>Q95</f>
        <v>#N/A</v>
      </c>
      <c r="M96" s="50" t="s">
        <v>22</v>
      </c>
      <c r="N96" s="51" t="e">
        <f>O95</f>
        <v>#N/A</v>
      </c>
      <c r="O96" s="36"/>
      <c r="P96" s="36"/>
      <c r="Q96" s="37"/>
      <c r="R96" s="50" t="e">
        <f>VLOOKUP(A101,'[1]zapisy skupiny'!$A$5:$AA$6403,26,0)</f>
        <v>#N/A</v>
      </c>
      <c r="S96" s="50" t="s">
        <v>22</v>
      </c>
      <c r="T96" s="51" t="e">
        <f>VLOOKUP(A101,'[1]zapisy skupiny'!$A$5:$AA$6403,27,0)</f>
        <v>#N/A</v>
      </c>
      <c r="U96" s="50" t="e">
        <f>VLOOKUP(A99,'[1]zapisy skupiny'!$A$5:$AA$6403,27,0)</f>
        <v>#N/A</v>
      </c>
      <c r="V96" s="50" t="s">
        <v>22</v>
      </c>
      <c r="W96" s="51" t="e">
        <f>VLOOKUP(A99,'[1]zapisy skupiny'!$A$5:$AA$6403,26,0)</f>
        <v>#N/A</v>
      </c>
      <c r="X96" s="52" t="e">
        <f>SUM(BI96:BM96)</f>
        <v>#N/A</v>
      </c>
      <c r="Y96" s="53" t="s">
        <v>22</v>
      </c>
      <c r="Z96" s="52" t="e">
        <f>SUM(BO96:BS96)</f>
        <v>#N/A</v>
      </c>
      <c r="AA96" s="53" t="e">
        <f>IF((Z96=0)," ",X96/Z96)</f>
        <v>#N/A</v>
      </c>
      <c r="AB96" s="54" t="e">
        <f>IF(AND(SUM(BC96:BG96)=0,OR(E96=0,E96=" ",SUM(BC94:BG98)=0))," ",SUM(BC96:BG96))</f>
        <v>#N/A</v>
      </c>
      <c r="AC96" s="55" t="str">
        <f>IF(ISERROR(RANK(AB96,AB94:AB98,0))=TRUE," ",IF(OR(AND(I96="x",L96="x",R96="x"),AND(I96="x",L96="x",U96="x"),AND(I96="x",R96="x",U96="x"),AND(L96="x",R96="x",U96="x")),0,RANK(AB96,AB94:AB98,0)))</f>
        <v xml:space="preserve"> </v>
      </c>
      <c r="AD96" s="16" t="s">
        <v>31</v>
      </c>
      <c r="AE96" s="44" t="s">
        <v>32</v>
      </c>
      <c r="AF96" s="44"/>
      <c r="AG96" s="3"/>
      <c r="AH96" s="3" t="str">
        <f>CONCATENATE(5,3,AG93,C93,1)</f>
        <v>53X1</v>
      </c>
      <c r="AI96" s="3" t="str">
        <f>E93</f>
        <v>X</v>
      </c>
      <c r="AJ96" s="45">
        <f>IF(AU95=0,0,AU95+1)</f>
        <v>0</v>
      </c>
      <c r="AK96" s="45"/>
      <c r="AL96" s="56" t="s">
        <v>33</v>
      </c>
      <c r="AM96" s="57"/>
      <c r="AN96" s="46" t="e">
        <f>VLOOKUP(CONCATENATE(AI96,MID(AL96,2,1)),[1]vylosovanie!$C$10:$J$209,8,0)</f>
        <v>#N/A</v>
      </c>
      <c r="AO96" s="46" t="e">
        <f>VLOOKUP(CONCATENATE(AI96,RIGHT(AL96,1)),[1]vylosovanie!$C$10:$J$209,8,0)</f>
        <v>#N/A</v>
      </c>
      <c r="AP96" s="45" t="e">
        <f>VLOOKUP(CONCATENATE(AI96,VLOOKUP(AL96,$BW$4:$BX$16,2,0)),[1]vylosovanie!$C$10:$J$209,8,0)</f>
        <v>#N/A</v>
      </c>
      <c r="AQ96" s="47"/>
      <c r="AR96" s="3"/>
      <c r="AS96" s="3" t="str">
        <f>CONCATENATE(5,3,AR93,C93,2)</f>
        <v>53X2</v>
      </c>
      <c r="AT96" s="3" t="str">
        <f>E93</f>
        <v>X</v>
      </c>
      <c r="AU96" s="46">
        <f>IF(AJ96=0,0,AJ96+1)</f>
        <v>0</v>
      </c>
      <c r="AV96" s="46"/>
      <c r="AW96" s="46" t="s">
        <v>34</v>
      </c>
      <c r="AX96" s="46"/>
      <c r="AY96" s="46" t="e">
        <f>VLOOKUP(CONCATENATE(AT96,MID(AW96,2,1)),[1]vylosovanie!$C$10:$J$209,8,0)</f>
        <v>#N/A</v>
      </c>
      <c r="AZ96" s="46" t="e">
        <f>VLOOKUP(CONCATENATE(AT96,RIGHT(AW96,1)),[1]vylosovanie!$C$10:$J$209,8,0)</f>
        <v>#N/A</v>
      </c>
      <c r="BA96" s="45" t="e">
        <f>VLOOKUP(CONCATENATE(AT96,VLOOKUP(AW96,$BW$4:$BX$16,2,0)),[1]vylosovanie!$C$10:$J$209,8,0)</f>
        <v>#N/A</v>
      </c>
      <c r="BB96" s="48"/>
      <c r="BC96" s="28" t="e">
        <f>IF(OR(I96="x",I96="X",I96=""),0,IF(I96=3,2,1))</f>
        <v>#N/A</v>
      </c>
      <c r="BD96" s="28" t="e">
        <f>IF(OR(L96="x",L96="X",L96=""),0,IF(L96=3,2,1))</f>
        <v>#N/A</v>
      </c>
      <c r="BE96" s="28"/>
      <c r="BF96" s="28" t="e">
        <f>IF(OR(R96="x",R96="X",R96=""),0,IF(R96=3,2,1))</f>
        <v>#N/A</v>
      </c>
      <c r="BG96" s="28" t="e">
        <f>IF(OR(U96="x",U96="X",U96=""),0,IF(U96=3,2,1))</f>
        <v>#N/A</v>
      </c>
      <c r="BH96" s="49"/>
      <c r="BI96" s="28" t="e">
        <f>IF(OR(I96="x",I96="X"),0,I96)</f>
        <v>#N/A</v>
      </c>
      <c r="BJ96" s="28" t="e">
        <f>IF(OR(L96="x",L96="X"),0,L96)</f>
        <v>#N/A</v>
      </c>
      <c r="BK96" s="28"/>
      <c r="BL96" s="28" t="e">
        <f>IF(OR(R96="x",R96="X"),0,R96)</f>
        <v>#N/A</v>
      </c>
      <c r="BM96" s="28" t="e">
        <f>IF(OR(U96="x",U96="X"),0,U96)</f>
        <v>#N/A</v>
      </c>
      <c r="BN96" s="49"/>
      <c r="BO96" s="28" t="e">
        <f>IF(OR(K96="x",K96="X"),0,K96)</f>
        <v>#N/A</v>
      </c>
      <c r="BP96" s="28" t="e">
        <f>IF(OR(N96="x",N96="X"),0,N96)</f>
        <v>#N/A</v>
      </c>
      <c r="BQ96" s="28"/>
      <c r="BR96" s="28" t="e">
        <f>IF(OR(T96="x",T96="X"),0,T96)</f>
        <v>#N/A</v>
      </c>
      <c r="BS96" s="28" t="e">
        <f>IF(OR(W96="x",W96="X"),0,W96)</f>
        <v>#N/A</v>
      </c>
      <c r="BT96" s="49"/>
    </row>
    <row r="97" spans="1:75" s="32" customFormat="1" ht="45.75" thickBot="1">
      <c r="A97" s="10" t="str">
        <f>CONCATENATE(E93," 2-3")</f>
        <v>X 2-3</v>
      </c>
      <c r="B97" s="11" t="str">
        <f>CONCATENATE(E93,D97)</f>
        <v>X4</v>
      </c>
      <c r="C97" s="33"/>
      <c r="D97" s="34">
        <v>4</v>
      </c>
      <c r="E97" s="35" t="str">
        <f>IF(ISERROR(VLOOKUP($B97,[1]vylosovanie!$C$10:$M$269,8,0))=TRUE," ",VLOOKUP($B97,[1]vylosovanie!$C$10:$M$269,8,0))</f>
        <v xml:space="preserve"> </v>
      </c>
      <c r="F97" s="35" t="str">
        <f>IF(ISERROR(VLOOKUP($B97,[1]vylosovanie!$C$10:$M$269,9,0))=TRUE," ",VLOOKUP($B97,[1]vylosovanie!$C$10:$M$269,9,0))</f>
        <v xml:space="preserve"> </v>
      </c>
      <c r="G97" s="35" t="str">
        <f>IF(ISERROR(VLOOKUP($B97,[1]vylosovanie!$C$10:$M$269,10,0))=TRUE," ",VLOOKUP($B97,[1]vylosovanie!$C$10:$M$269,10,0))</f>
        <v xml:space="preserve"> </v>
      </c>
      <c r="H97" s="35" t="str">
        <f>IF(ISERROR(VLOOKUP($B97,[1]vylosovanie!$C$10:$M$269,11,0))=TRUE," ",VLOOKUP($B97,[1]vylosovanie!$C$10:$M$269,11,0))</f>
        <v xml:space="preserve"> </v>
      </c>
      <c r="I97" s="50" t="e">
        <f>T94</f>
        <v>#N/A</v>
      </c>
      <c r="J97" s="50" t="s">
        <v>22</v>
      </c>
      <c r="K97" s="51" t="e">
        <f>R94</f>
        <v>#N/A</v>
      </c>
      <c r="L97" s="50" t="e">
        <f>T95</f>
        <v>#N/A</v>
      </c>
      <c r="M97" s="50" t="s">
        <v>22</v>
      </c>
      <c r="N97" s="51" t="e">
        <f>R95</f>
        <v>#N/A</v>
      </c>
      <c r="O97" s="50" t="e">
        <f>T96</f>
        <v>#N/A</v>
      </c>
      <c r="P97" s="50" t="s">
        <v>22</v>
      </c>
      <c r="Q97" s="51" t="e">
        <f>R96</f>
        <v>#N/A</v>
      </c>
      <c r="R97" s="36"/>
      <c r="S97" s="36"/>
      <c r="T97" s="37"/>
      <c r="U97" s="50" t="e">
        <f>VLOOKUP(A102,'[1]zapisy skupiny'!$A$5:$AA$6403,27,0)</f>
        <v>#N/A</v>
      </c>
      <c r="V97" s="50" t="s">
        <v>22</v>
      </c>
      <c r="W97" s="51" t="e">
        <f>VLOOKUP(A102,'[1]zapisy skupiny'!$A$5:$AA$6403,26,0)</f>
        <v>#N/A</v>
      </c>
      <c r="X97" s="52" t="e">
        <f>SUM(BI97:BM97)</f>
        <v>#N/A</v>
      </c>
      <c r="Y97" s="53" t="s">
        <v>22</v>
      </c>
      <c r="Z97" s="52" t="e">
        <f>SUM(BO97:BS97)</f>
        <v>#N/A</v>
      </c>
      <c r="AA97" s="53" t="e">
        <f>IF((Z97=0)," ",X97/Z97)</f>
        <v>#N/A</v>
      </c>
      <c r="AB97" s="54" t="e">
        <f>IF(AND(SUM(BC97:BG97)=0,OR(E97=0,E97=" ",SUM(BC94:BG98)=0))," ",SUM(BC97:BG97))</f>
        <v>#N/A</v>
      </c>
      <c r="AC97" s="55" t="str">
        <f>IF(ISERROR(RANK(AB97,AB94:AB98,0))=TRUE," ",IF(OR(AND(I97="x",L97="x",O97="x"),AND(I97="x",L97="x",U97="x"),AND(I97="x",O97="x",U97="x"),AND(L97="x",O97="x",U97="x")),0,RANK(AB97,AB94:AB98,0)))</f>
        <v xml:space="preserve"> </v>
      </c>
      <c r="AD97" s="16" t="s">
        <v>35</v>
      </c>
      <c r="AE97" s="44" t="s">
        <v>36</v>
      </c>
      <c r="AF97" s="44"/>
      <c r="AG97" s="58"/>
      <c r="AH97" s="3" t="str">
        <f>CONCATENATE(5,4,AG93,C93,1)</f>
        <v>54X1</v>
      </c>
      <c r="AI97" s="3" t="str">
        <f>E93</f>
        <v>X</v>
      </c>
      <c r="AJ97" s="45">
        <f>IF(AU96=0,0,AU96+1)</f>
        <v>0</v>
      </c>
      <c r="AK97" s="59"/>
      <c r="AL97" s="59" t="s">
        <v>37</v>
      </c>
      <c r="AM97" s="60"/>
      <c r="AN97" s="46" t="e">
        <f>VLOOKUP(CONCATENATE(AI97,MID(AL97,2,1)),[1]vylosovanie!$C$10:$J$209,8,0)</f>
        <v>#N/A</v>
      </c>
      <c r="AO97" s="46" t="e">
        <f>VLOOKUP(CONCATENATE(AI97,RIGHT(AL97,1)),[1]vylosovanie!$C$10:$J$209,8,0)</f>
        <v>#N/A</v>
      </c>
      <c r="AP97" s="45" t="e">
        <f>VLOOKUP(CONCATENATE(AI97,VLOOKUP(AL97,$BW$4:$BX$16,2,0)),[1]vylosovanie!$C$10:$J$209,8,0)</f>
        <v>#N/A</v>
      </c>
      <c r="AQ97" s="61"/>
      <c r="AR97" s="58"/>
      <c r="AS97" s="3" t="str">
        <f>CONCATENATE(5,4,AR93,C93,2)</f>
        <v>54X2</v>
      </c>
      <c r="AT97" s="3" t="str">
        <f>E93</f>
        <v>X</v>
      </c>
      <c r="AU97" s="46">
        <f>IF(AJ97=0,0,AJ97+1)</f>
        <v>0</v>
      </c>
      <c r="AV97" s="60"/>
      <c r="AW97" s="60" t="s">
        <v>38</v>
      </c>
      <c r="AX97" s="60"/>
      <c r="AY97" s="46" t="e">
        <f>VLOOKUP(CONCATENATE(AT97,MID(AW97,2,1)),[1]vylosovanie!$C$10:$J$209,8,0)</f>
        <v>#N/A</v>
      </c>
      <c r="AZ97" s="46" t="e">
        <f>VLOOKUP(CONCATENATE(AT97,RIGHT(AW97,1)),[1]vylosovanie!$C$10:$J$209,8,0)</f>
        <v>#N/A</v>
      </c>
      <c r="BA97" s="45" t="e">
        <f>VLOOKUP(CONCATENATE(AT97,VLOOKUP(AW97,$BW$4:$BX$16,2,0)),[1]vylosovanie!$C$10:$J$209,8,0)</f>
        <v>#N/A</v>
      </c>
      <c r="BB97" s="48"/>
      <c r="BC97" s="28" t="e">
        <f>IF(OR(I97="x",I97="X",I97=""),0,IF(I97=3,2,1))</f>
        <v>#N/A</v>
      </c>
      <c r="BD97" s="28" t="e">
        <f>IF(OR(L97="x",L97="X",L97=""),0,IF(L97=3,2,1))</f>
        <v>#N/A</v>
      </c>
      <c r="BE97" s="28" t="e">
        <f>IF(OR(O97="x",O97="X",O97=""),0,IF(O97=3,2,1))</f>
        <v>#N/A</v>
      </c>
      <c r="BF97" s="28"/>
      <c r="BG97" s="28" t="e">
        <f>IF(OR(U97="x",U97="X",U97=""),0,IF(U97=3,2,1))</f>
        <v>#N/A</v>
      </c>
      <c r="BH97" s="49"/>
      <c r="BI97" s="28" t="e">
        <f>IF(OR(I97="x",I97="X"),0,I97)</f>
        <v>#N/A</v>
      </c>
      <c r="BJ97" s="28" t="e">
        <f>IF(OR(L97="x",L97="X"),0,L97)</f>
        <v>#N/A</v>
      </c>
      <c r="BK97" s="28" t="e">
        <f>IF(OR(O97="x",O97="X"),0,O97)</f>
        <v>#N/A</v>
      </c>
      <c r="BL97" s="28"/>
      <c r="BM97" s="28" t="e">
        <f>IF(OR(U97="x",U97="X"),0,U97)</f>
        <v>#N/A</v>
      </c>
      <c r="BN97" s="49"/>
      <c r="BO97" s="28" t="e">
        <f>IF(OR(K97="x",K97="X"),0,K97)</f>
        <v>#N/A</v>
      </c>
      <c r="BP97" s="28" t="e">
        <f>IF(OR(N97="x",N97="X"),0,N97)</f>
        <v>#N/A</v>
      </c>
      <c r="BQ97" s="28" t="e">
        <f>IF(OR(Q97="x",Q97="X"),0,Q97)</f>
        <v>#N/A</v>
      </c>
      <c r="BR97" s="28"/>
      <c r="BS97" s="28" t="e">
        <f>IF(OR(W97="x",W97="X"),0,W97)</f>
        <v>#N/A</v>
      </c>
      <c r="BT97" s="49"/>
    </row>
    <row r="98" spans="1:75" s="32" customFormat="1" ht="45.75" thickBot="1">
      <c r="A98" s="10" t="str">
        <f>CONCATENATE(E93," 4-2")</f>
        <v>X 4-2</v>
      </c>
      <c r="B98" s="11" t="str">
        <f>CONCATENATE(E93,D98)</f>
        <v>X5</v>
      </c>
      <c r="C98" s="18"/>
      <c r="D98" s="34">
        <v>5</v>
      </c>
      <c r="E98" s="35" t="str">
        <f>IF(ISERROR(VLOOKUP($B98,[1]vylosovanie!$C$10:$M$269,8,0))=TRUE," ",VLOOKUP($B98,[1]vylosovanie!$C$10:$M$269,8,0))</f>
        <v xml:space="preserve"> </v>
      </c>
      <c r="F98" s="35" t="str">
        <f>IF(ISERROR(VLOOKUP($B98,[1]vylosovanie!$C$10:$M$269,9,0))=TRUE," ",VLOOKUP($B98,[1]vylosovanie!$C$10:$M$269,9,0))</f>
        <v xml:space="preserve"> </v>
      </c>
      <c r="G98" s="35" t="str">
        <f>IF(ISERROR(VLOOKUP($B98,[1]vylosovanie!$C$10:$M$269,10,0))=TRUE," ",VLOOKUP($B98,[1]vylosovanie!$C$10:$M$269,10,0))</f>
        <v xml:space="preserve"> </v>
      </c>
      <c r="H98" s="35" t="str">
        <f>IF(ISERROR(VLOOKUP($B98,[1]vylosovanie!$C$10:$M$269,11,0))=TRUE," ",VLOOKUP($B98,[1]vylosovanie!$C$10:$M$269,11,0))</f>
        <v xml:space="preserve"> </v>
      </c>
      <c r="I98" s="62" t="e">
        <f>W94</f>
        <v>#N/A</v>
      </c>
      <c r="J98" s="62" t="s">
        <v>22</v>
      </c>
      <c r="K98" s="63" t="e">
        <f>U94</f>
        <v>#N/A</v>
      </c>
      <c r="L98" s="62" t="e">
        <f>W95</f>
        <v>#N/A</v>
      </c>
      <c r="M98" s="62" t="s">
        <v>22</v>
      </c>
      <c r="N98" s="63" t="e">
        <f>U95</f>
        <v>#N/A</v>
      </c>
      <c r="O98" s="62" t="e">
        <f>W96</f>
        <v>#N/A</v>
      </c>
      <c r="P98" s="62" t="s">
        <v>22</v>
      </c>
      <c r="Q98" s="63" t="e">
        <f>U96</f>
        <v>#N/A</v>
      </c>
      <c r="R98" s="62" t="e">
        <f>W97</f>
        <v>#N/A</v>
      </c>
      <c r="S98" s="62" t="s">
        <v>22</v>
      </c>
      <c r="T98" s="63" t="e">
        <f>U97</f>
        <v>#N/A</v>
      </c>
      <c r="U98" s="36"/>
      <c r="V98" s="36"/>
      <c r="W98" s="37"/>
      <c r="X98" s="64" t="e">
        <f>SUM(BI98:BM98)</f>
        <v>#N/A</v>
      </c>
      <c r="Y98" s="65" t="s">
        <v>22</v>
      </c>
      <c r="Z98" s="64" t="e">
        <f>SUM(BO98:BS98)</f>
        <v>#N/A</v>
      </c>
      <c r="AA98" s="65" t="e">
        <f>IF((Z98=0)," ",X98/Z98)</f>
        <v>#N/A</v>
      </c>
      <c r="AB98" s="66" t="e">
        <f>IF(AND(SUM(BC98:BG98)=0,OR(E98=0,E98=" ",SUM(BC94:BG98)=0))," ",SUM(BC98:BG98))</f>
        <v>#N/A</v>
      </c>
      <c r="AC98" s="67" t="str">
        <f>IF(ISERROR(RANK(AB98,AB94:AB98,0))=TRUE," ",IF(OR(AND(I98="x",L98="x",O98="x"),AND(I98="x",L98="x",R98="x"),AND(I98="x",O98="x",R98="x"),AND(L98="x",O98="x",R98="x")),0,RANK(AB98,AB94:AB98,0)))</f>
        <v xml:space="preserve"> </v>
      </c>
      <c r="AD98" s="15" t="s">
        <v>39</v>
      </c>
      <c r="AE98" s="44" t="s">
        <v>40</v>
      </c>
      <c r="AF98" s="44"/>
      <c r="AG98" s="58"/>
      <c r="AH98" s="3" t="str">
        <f>CONCATENATE(5,5,AG93,C93,1)</f>
        <v>55X1</v>
      </c>
      <c r="AI98" s="3" t="str">
        <f>E93</f>
        <v>X</v>
      </c>
      <c r="AJ98" s="45">
        <f>IF(AU97=0,0,AU97+1)</f>
        <v>0</v>
      </c>
      <c r="AK98" s="59"/>
      <c r="AL98" s="59" t="s">
        <v>41</v>
      </c>
      <c r="AM98" s="60"/>
      <c r="AN98" s="46" t="e">
        <f>VLOOKUP(CONCATENATE(AI98,MID(AL98,2,1)),[1]vylosovanie!$C$10:$J$209,8,0)</f>
        <v>#N/A</v>
      </c>
      <c r="AO98" s="46" t="e">
        <f>VLOOKUP(CONCATENATE(AI98,RIGHT(AL98,1)),[1]vylosovanie!$C$10:$J$209,8,0)</f>
        <v>#N/A</v>
      </c>
      <c r="AP98" s="45" t="e">
        <f>VLOOKUP(CONCATENATE(AI98,VLOOKUP(AL98,$BW$4:$BX$16,2,0)),[1]vylosovanie!$C$10:$J$209,8,0)</f>
        <v>#N/A</v>
      </c>
      <c r="AQ98" s="61"/>
      <c r="AR98" s="58"/>
      <c r="AS98" s="3" t="str">
        <f>CONCATENATE(5,5,AR93,C93,2)</f>
        <v>55X2</v>
      </c>
      <c r="AT98" s="3" t="str">
        <f>E93</f>
        <v>X</v>
      </c>
      <c r="AU98" s="46">
        <f>IF(AJ98=0,0,AJ98+1)</f>
        <v>0</v>
      </c>
      <c r="AV98" s="60"/>
      <c r="AW98" s="60" t="s">
        <v>42</v>
      </c>
      <c r="AX98" s="60"/>
      <c r="AY98" s="46" t="e">
        <f>VLOOKUP(CONCATENATE(AT98,MID(AW98,2,1)),[1]vylosovanie!$C$10:$J$209,8,0)</f>
        <v>#N/A</v>
      </c>
      <c r="AZ98" s="46" t="e">
        <f>VLOOKUP(CONCATENATE(AT98,RIGHT(AW98,1)),[1]vylosovanie!$C$10:$J$209,8,0)</f>
        <v>#N/A</v>
      </c>
      <c r="BA98" s="45" t="e">
        <f>VLOOKUP(CONCATENATE(AT98,VLOOKUP(AW98,$BW$4:$BX$16,2,0)),[1]vylosovanie!$C$10:$J$209,8,0)</f>
        <v>#N/A</v>
      </c>
      <c r="BB98" s="48"/>
      <c r="BC98" s="28" t="e">
        <f>IF(OR(I98="x",I98="X",I98=""),0,IF(I98=3,2,1))</f>
        <v>#N/A</v>
      </c>
      <c r="BD98" s="28" t="e">
        <f>IF(OR(L98="x",L98="X",L98=""),0,IF(L98=3,2,1))</f>
        <v>#N/A</v>
      </c>
      <c r="BE98" s="28" t="e">
        <f>IF(OR(O98="x",O98="X",O98=""),0,IF(O98=3,2,1))</f>
        <v>#N/A</v>
      </c>
      <c r="BF98" s="28" t="e">
        <f>IF(OR(R98="x",R98="X",R98=""),0,IF(R98=3,2,1))</f>
        <v>#N/A</v>
      </c>
      <c r="BG98" s="28"/>
      <c r="BH98" s="49"/>
      <c r="BI98" s="28" t="e">
        <f>IF(OR(I98="x",I98="X"),0,I98)</f>
        <v>#N/A</v>
      </c>
      <c r="BJ98" s="28" t="e">
        <f>IF(OR(L98="x",L98="X"),0,L98)</f>
        <v>#N/A</v>
      </c>
      <c r="BK98" s="28" t="e">
        <f>IF(OR(O98="x",O98="X"),0,O98)</f>
        <v>#N/A</v>
      </c>
      <c r="BL98" s="28" t="e">
        <f>IF(OR(R98="x",R98="X"),0,R98)</f>
        <v>#N/A</v>
      </c>
      <c r="BM98" s="28"/>
      <c r="BN98" s="49"/>
      <c r="BO98" s="28" t="e">
        <f>IF(OR(K98="x",K98="X"),0,K98)</f>
        <v>#N/A</v>
      </c>
      <c r="BP98" s="28" t="e">
        <f>IF(OR(N98="x",N98="X"),0,N98)</f>
        <v>#N/A</v>
      </c>
      <c r="BQ98" s="28" t="e">
        <f>IF(OR(Q98="x",Q98="X"),0,Q98)</f>
        <v>#N/A</v>
      </c>
      <c r="BR98" s="28" t="e">
        <f>IF(OR(T98="x",T98="X"),0,T98)</f>
        <v>#N/A</v>
      </c>
      <c r="BS98" s="28"/>
      <c r="BT98" s="49"/>
    </row>
    <row r="99" spans="1:75" s="32" customFormat="1" ht="45">
      <c r="A99" s="10" t="str">
        <f>CONCATENATE(E93," 5-3")</f>
        <v>X 5-3</v>
      </c>
      <c r="B99" s="11"/>
      <c r="C99" s="18"/>
      <c r="D99" s="68"/>
      <c r="E99" s="69"/>
      <c r="F99" s="69"/>
      <c r="G99" s="69"/>
      <c r="H99" s="69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1"/>
      <c r="V99" s="71"/>
      <c r="W99" s="71"/>
      <c r="X99" s="72"/>
      <c r="Y99" s="73"/>
      <c r="Z99" s="72"/>
      <c r="AA99" s="73"/>
      <c r="AB99" s="72"/>
      <c r="AC99" s="48"/>
      <c r="AD99" s="15"/>
      <c r="AE99" s="44"/>
      <c r="AF99" s="44"/>
      <c r="AG99" s="58"/>
      <c r="AH99" s="3"/>
      <c r="AI99" s="3"/>
      <c r="AJ99" s="74"/>
      <c r="AK99" s="75"/>
      <c r="AL99" s="75"/>
      <c r="AM99" s="61"/>
      <c r="AN99" s="47"/>
      <c r="AO99" s="47"/>
      <c r="AP99" s="74"/>
      <c r="AQ99" s="61"/>
      <c r="AR99" s="58"/>
      <c r="AS99" s="3"/>
      <c r="AT99" s="3"/>
      <c r="AU99" s="47"/>
      <c r="AV99" s="61"/>
      <c r="AW99" s="61"/>
      <c r="AX99" s="61"/>
      <c r="AY99" s="47"/>
      <c r="AZ99" s="47"/>
      <c r="BA99" s="74"/>
      <c r="BB99" s="48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W99" s="59"/>
    </row>
    <row r="100" spans="1:75" s="32" customFormat="1" ht="45">
      <c r="A100" s="10" t="str">
        <f>CONCATENATE(E93," 2-5")</f>
        <v>X 2-5</v>
      </c>
      <c r="B100" s="11"/>
      <c r="C100" s="18"/>
      <c r="D100" s="68"/>
      <c r="E100" s="69"/>
      <c r="F100" s="69"/>
      <c r="G100" s="69"/>
      <c r="H100" s="69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1"/>
      <c r="V100" s="71"/>
      <c r="W100" s="71"/>
      <c r="X100" s="72"/>
      <c r="Y100" s="73"/>
      <c r="Z100" s="72"/>
      <c r="AA100" s="73"/>
      <c r="AB100" s="72"/>
      <c r="AC100" s="48"/>
      <c r="AD100" s="15"/>
      <c r="AE100" s="44"/>
      <c r="AF100" s="44"/>
      <c r="AG100" s="58"/>
      <c r="AH100" s="3"/>
      <c r="AI100" s="3"/>
      <c r="AJ100" s="74"/>
      <c r="AK100" s="75"/>
      <c r="AL100" s="75"/>
      <c r="AM100" s="61"/>
      <c r="AN100" s="47"/>
      <c r="AO100" s="47"/>
      <c r="AP100" s="74"/>
      <c r="AQ100" s="61"/>
      <c r="AR100" s="58"/>
      <c r="AS100" s="3"/>
      <c r="AT100" s="3"/>
      <c r="AU100" s="47"/>
      <c r="AV100" s="61"/>
      <c r="AW100" s="61"/>
      <c r="AX100" s="61"/>
      <c r="AY100" s="47"/>
      <c r="AZ100" s="47"/>
      <c r="BA100" s="74"/>
      <c r="BB100" s="48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W100" s="59"/>
    </row>
    <row r="101" spans="1:75" s="32" customFormat="1" ht="45">
      <c r="A101" s="10" t="str">
        <f>CONCATENATE(E93," 3-4")</f>
        <v>X 3-4</v>
      </c>
      <c r="B101" s="11"/>
      <c r="C101" s="18"/>
      <c r="D101" s="68"/>
      <c r="E101" s="69"/>
      <c r="F101" s="69"/>
      <c r="G101" s="69"/>
      <c r="H101" s="69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1"/>
      <c r="V101" s="71"/>
      <c r="W101" s="71"/>
      <c r="X101" s="72"/>
      <c r="Y101" s="73"/>
      <c r="Z101" s="72"/>
      <c r="AA101" s="73"/>
      <c r="AB101" s="72"/>
      <c r="AC101" s="48"/>
      <c r="AD101" s="15"/>
      <c r="AE101" s="44"/>
      <c r="AF101" s="44"/>
      <c r="AG101" s="58"/>
      <c r="AH101" s="3"/>
      <c r="AI101" s="3"/>
      <c r="AJ101" s="74"/>
      <c r="AK101" s="75"/>
      <c r="AL101" s="75"/>
      <c r="AM101" s="61"/>
      <c r="AN101" s="47"/>
      <c r="AO101" s="47"/>
      <c r="AP101" s="74"/>
      <c r="AQ101" s="61"/>
      <c r="AR101" s="58"/>
      <c r="AS101" s="3"/>
      <c r="AT101" s="3"/>
      <c r="AU101" s="47"/>
      <c r="AV101" s="61"/>
      <c r="AW101" s="61"/>
      <c r="AX101" s="61"/>
      <c r="AY101" s="47"/>
      <c r="AZ101" s="47"/>
      <c r="BA101" s="74"/>
      <c r="BB101" s="48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W101" s="59"/>
    </row>
    <row r="102" spans="1:75" ht="35.25" thickBot="1">
      <c r="A102" s="10" t="str">
        <f>CONCATENATE(E93," 5-4")</f>
        <v>X 5-4</v>
      </c>
    </row>
    <row r="103" spans="1:75" s="32" customFormat="1" ht="90.75" thickBot="1">
      <c r="A103" s="10" t="str">
        <f>CONCATENATE(E103," 1-5")</f>
        <v>X 1-5</v>
      </c>
      <c r="B103" s="11"/>
      <c r="C103" s="18" t="str">
        <f>IF(C93="X","X",IF(C93-$B$1&gt;=[1]vylosovanie!$O$3,"X",C93+1))</f>
        <v>X</v>
      </c>
      <c r="D103" s="3" t="s">
        <v>5</v>
      </c>
      <c r="E103" s="19" t="str">
        <f>IF(C103="X","X",VLOOKUP(C103,[1]vylosovanie!$T$10:$U$99,2,0))</f>
        <v>X</v>
      </c>
      <c r="F103" s="20" t="s">
        <v>6</v>
      </c>
      <c r="G103" s="20" t="s">
        <v>7</v>
      </c>
      <c r="H103" s="20" t="s">
        <v>8</v>
      </c>
      <c r="I103" s="21">
        <v>1</v>
      </c>
      <c r="J103" s="22"/>
      <c r="K103" s="23"/>
      <c r="L103" s="21">
        <v>2</v>
      </c>
      <c r="M103" s="22"/>
      <c r="N103" s="23"/>
      <c r="O103" s="21">
        <v>3</v>
      </c>
      <c r="P103" s="22"/>
      <c r="Q103" s="23"/>
      <c r="R103" s="21">
        <v>4</v>
      </c>
      <c r="S103" s="22"/>
      <c r="T103" s="23"/>
      <c r="U103" s="21">
        <v>5</v>
      </c>
      <c r="V103" s="22"/>
      <c r="W103" s="23"/>
      <c r="X103" s="24" t="s">
        <v>9</v>
      </c>
      <c r="Y103" s="22"/>
      <c r="Z103" s="25"/>
      <c r="AA103" s="26" t="s">
        <v>10</v>
      </c>
      <c r="AB103" s="26" t="s">
        <v>11</v>
      </c>
      <c r="AC103" s="26" t="s">
        <v>12</v>
      </c>
      <c r="AD103" s="15" t="s">
        <v>13</v>
      </c>
      <c r="AE103" s="15"/>
      <c r="AF103" s="15"/>
      <c r="AG103" s="3" t="str">
        <f>IF(C103&lt;10,0,"")</f>
        <v/>
      </c>
      <c r="AH103" s="3" t="s">
        <v>4</v>
      </c>
      <c r="AI103" s="3"/>
      <c r="AJ103" s="27" t="s">
        <v>14</v>
      </c>
      <c r="AK103" s="28" t="s">
        <v>15</v>
      </c>
      <c r="AL103" s="28" t="s">
        <v>16</v>
      </c>
      <c r="AM103" s="29" t="s">
        <v>17</v>
      </c>
      <c r="AN103" s="29" t="s">
        <v>18</v>
      </c>
      <c r="AO103" s="29" t="s">
        <v>18</v>
      </c>
      <c r="AP103" s="29" t="s">
        <v>19</v>
      </c>
      <c r="AQ103" s="30"/>
      <c r="AR103" s="3" t="str">
        <f>IF(C103&lt;10,0,"")</f>
        <v/>
      </c>
      <c r="AS103" s="3" t="s">
        <v>4</v>
      </c>
      <c r="AT103" s="3"/>
      <c r="AU103" s="31" t="s">
        <v>14</v>
      </c>
      <c r="AV103" s="29" t="s">
        <v>15</v>
      </c>
      <c r="AW103" s="29" t="s">
        <v>16</v>
      </c>
      <c r="AX103" s="29" t="s">
        <v>17</v>
      </c>
      <c r="AY103" s="29" t="s">
        <v>18</v>
      </c>
      <c r="AZ103" s="29" t="s">
        <v>18</v>
      </c>
      <c r="BA103" s="29" t="s">
        <v>19</v>
      </c>
      <c r="BC103" s="7">
        <v>1</v>
      </c>
      <c r="BD103" s="7">
        <v>2</v>
      </c>
      <c r="BE103" s="7">
        <v>3</v>
      </c>
      <c r="BF103" s="7">
        <v>4</v>
      </c>
      <c r="BG103" s="7">
        <v>5</v>
      </c>
      <c r="BH103" s="7"/>
      <c r="BI103" s="7" t="s">
        <v>20</v>
      </c>
      <c r="BJ103" s="7"/>
      <c r="BK103" s="7"/>
      <c r="BL103" s="7"/>
      <c r="BM103" s="7"/>
      <c r="BN103" s="7"/>
      <c r="BO103" s="7" t="s">
        <v>21</v>
      </c>
      <c r="BP103" s="7"/>
      <c r="BQ103" s="7"/>
      <c r="BR103" s="7"/>
      <c r="BS103" s="7"/>
      <c r="BT103" s="7"/>
    </row>
    <row r="104" spans="1:75" s="32" customFormat="1" ht="45.75" thickBot="1">
      <c r="A104" s="10" t="str">
        <f>CONCATENATE(E103," 1-4")</f>
        <v>X 1-4</v>
      </c>
      <c r="B104" s="11" t="str">
        <f>CONCATENATE(E103,D104)</f>
        <v>X1</v>
      </c>
      <c r="C104" s="33" t="str">
        <f>$E$1</f>
        <v>MŽ</v>
      </c>
      <c r="D104" s="34">
        <v>1</v>
      </c>
      <c r="E104" s="35" t="str">
        <f>IF(ISERROR(VLOOKUP($B104,[1]vylosovanie!$C$10:$M$269,8,0))=TRUE," ",VLOOKUP($B104,[1]vylosovanie!$C$10:$M$269,8,0))</f>
        <v xml:space="preserve"> </v>
      </c>
      <c r="F104" s="35" t="str">
        <f>IF(ISERROR(VLOOKUP($B104,[1]vylosovanie!$C$10:$M$269,9,0))=TRUE," ",VLOOKUP($B104,[1]vylosovanie!$C$10:$M$269,9,0))</f>
        <v xml:space="preserve"> </v>
      </c>
      <c r="G104" s="35" t="str">
        <f>IF(ISERROR(VLOOKUP($B104,[1]vylosovanie!$C$10:$M$269,10,0))=TRUE," ",VLOOKUP($B104,[1]vylosovanie!$C$10:$M$269,10,0))</f>
        <v xml:space="preserve"> </v>
      </c>
      <c r="H104" s="35" t="str">
        <f>IF(ISERROR(VLOOKUP($B104,[1]vylosovanie!$C$10:$M$269,11,0))=TRUE," ",VLOOKUP($B104,[1]vylosovanie!$C$10:$M$269,11,0))</f>
        <v xml:space="preserve"> </v>
      </c>
      <c r="I104" s="36"/>
      <c r="J104" s="36"/>
      <c r="K104" s="37"/>
      <c r="L104" s="38" t="e">
        <f>VLOOKUP(A106,'[1]zapisy skupiny'!$A$5:$AA$6403,26,0)</f>
        <v>#N/A</v>
      </c>
      <c r="M104" s="38" t="s">
        <v>22</v>
      </c>
      <c r="N104" s="39" t="e">
        <f>VLOOKUP(A106,'[1]zapisy skupiny'!$A$5:$AA$6403,27,0)</f>
        <v>#N/A</v>
      </c>
      <c r="O104" s="38" t="e">
        <f>VLOOKUP(A105,'[1]zapisy skupiny'!$A$5:$AA$6403,26,0)</f>
        <v>#N/A</v>
      </c>
      <c r="P104" s="38" t="s">
        <v>22</v>
      </c>
      <c r="Q104" s="39" t="e">
        <f>VLOOKUP(A105,'[1]zapisy skupiny'!$A$5:$AA$6403,27,0)</f>
        <v>#N/A</v>
      </c>
      <c r="R104" s="38" t="e">
        <f>VLOOKUP(A104,'[1]zapisy skupiny'!$A$5:$AA$6403,26,0)</f>
        <v>#N/A</v>
      </c>
      <c r="S104" s="38" t="s">
        <v>22</v>
      </c>
      <c r="T104" s="39" t="e">
        <f>VLOOKUP(A104,'[1]zapisy skupiny'!$A$5:$AA$6403,27,0)</f>
        <v>#N/A</v>
      </c>
      <c r="U104" s="38" t="e">
        <f>VLOOKUP(A103,'[1]zapisy skupiny'!$A$5:$AA$6403,26,0)</f>
        <v>#N/A</v>
      </c>
      <c r="V104" s="38" t="s">
        <v>22</v>
      </c>
      <c r="W104" s="39" t="e">
        <f>VLOOKUP(A103,'[1]zapisy skupiny'!$A$5:$AA$6403,27,0)</f>
        <v>#N/A</v>
      </c>
      <c r="X104" s="40" t="e">
        <f>SUM(BI104:BM104)</f>
        <v>#N/A</v>
      </c>
      <c r="Y104" s="41" t="s">
        <v>22</v>
      </c>
      <c r="Z104" s="40" t="e">
        <f>SUM(BO104:BS104)</f>
        <v>#N/A</v>
      </c>
      <c r="AA104" s="41" t="e">
        <f>IF((Z104=0)," ",X104/Z104)</f>
        <v>#N/A</v>
      </c>
      <c r="AB104" s="42" t="e">
        <f>IF(AND(SUM(BC104:BG104)=0,OR(E104=0,E104=" ",SUM(BC104:BG108)=0))," ",SUM(BC104:BG104))</f>
        <v>#N/A</v>
      </c>
      <c r="AC104" s="43" t="str">
        <f>IF(ISERROR(RANK(AB104,AB104:AB108,0))=TRUE," ",IF(OR(AND(L104="x",O104="x",R104="x"),AND(L104="x",O104="x",U104="x"),AND(L104="x",R104="x",U104="x"),AND(O104="x",R104="x",U104="x")),0,RANK(AB104,AB104:AB108,0)))</f>
        <v xml:space="preserve"> </v>
      </c>
      <c r="AD104" s="16" t="s">
        <v>23</v>
      </c>
      <c r="AE104" s="44" t="s">
        <v>24</v>
      </c>
      <c r="AF104" s="44"/>
      <c r="AG104" s="3"/>
      <c r="AH104" s="3" t="str">
        <f>CONCATENATE(5,1,AG103,C103,1)</f>
        <v>51X1</v>
      </c>
      <c r="AI104" s="3" t="str">
        <f>E103</f>
        <v>X</v>
      </c>
      <c r="AJ104" s="45">
        <f>IF(C103="X",0,AJ98+1)</f>
        <v>0</v>
      </c>
      <c r="AK104" s="45"/>
      <c r="AL104" s="45" t="s">
        <v>25</v>
      </c>
      <c r="AM104" s="46"/>
      <c r="AN104" s="46" t="e">
        <f>VLOOKUP(CONCATENATE(AI104,MID(AL104,2,1)),[1]vylosovanie!$C$10:$J$209,8,0)</f>
        <v>#N/A</v>
      </c>
      <c r="AO104" s="46" t="e">
        <f>VLOOKUP(CONCATENATE(AI104,RIGHT(AL104,1)),[1]vylosovanie!$C$10:$J$209,8,0)</f>
        <v>#N/A</v>
      </c>
      <c r="AP104" s="45" t="e">
        <f>VLOOKUP(CONCATENATE(AI104,VLOOKUP(AL104,$BW$4:$BX$16,2,0)),[1]vylosovanie!$C$10:$J$209,8,0)</f>
        <v>#N/A</v>
      </c>
      <c r="AQ104" s="47"/>
      <c r="AR104" s="3"/>
      <c r="AS104" s="3" t="str">
        <f>CONCATENATE(5,1,AR103,C103,2)</f>
        <v>51X2</v>
      </c>
      <c r="AT104" s="3" t="str">
        <f>E103</f>
        <v>X</v>
      </c>
      <c r="AU104" s="46">
        <f>IF(AJ104=0,0,AJ104+1)</f>
        <v>0</v>
      </c>
      <c r="AV104" s="46"/>
      <c r="AW104" s="46" t="s">
        <v>26</v>
      </c>
      <c r="AX104" s="46"/>
      <c r="AY104" s="46" t="e">
        <f>VLOOKUP(CONCATENATE(AT104,MID(AW104,2,1)),[1]vylosovanie!$C$10:$J$209,8,0)</f>
        <v>#N/A</v>
      </c>
      <c r="AZ104" s="46" t="e">
        <f>VLOOKUP(CONCATENATE(AT104,RIGHT(AW104,1)),[1]vylosovanie!$C$10:$J$209,8,0)</f>
        <v>#N/A</v>
      </c>
      <c r="BA104" s="45" t="e">
        <f>VLOOKUP(CONCATENATE(AT104,VLOOKUP(AW104,$BW$4:$BX$16,2,0)),[1]vylosovanie!$C$10:$J$209,8,0)</f>
        <v>#N/A</v>
      </c>
      <c r="BB104" s="48"/>
      <c r="BC104" s="28"/>
      <c r="BD104" s="28" t="e">
        <f>IF(OR(L104="x",L104="X",L104=""),0,IF(L104=3,2,1))</f>
        <v>#N/A</v>
      </c>
      <c r="BE104" s="28" t="e">
        <f>IF(OR(O104="x",O104="X",O104=""),0,IF(O104=3,2,1))</f>
        <v>#N/A</v>
      </c>
      <c r="BF104" s="28" t="e">
        <f>IF(OR(R104="x",R104="X",R104=""),0,IF(R104=3,2,1))</f>
        <v>#N/A</v>
      </c>
      <c r="BG104" s="28" t="e">
        <f>IF(OR(U104="x",U104="X",U104=""),0,IF(U104=3,2,1))</f>
        <v>#N/A</v>
      </c>
      <c r="BH104" s="49"/>
      <c r="BI104" s="28"/>
      <c r="BJ104" s="28" t="e">
        <f>IF(OR(L104="x",L104="X"),0,L104)</f>
        <v>#N/A</v>
      </c>
      <c r="BK104" s="28" t="e">
        <f>IF(OR(O104="x",O104="X"),0,O104)</f>
        <v>#N/A</v>
      </c>
      <c r="BL104" s="28" t="e">
        <f>IF(OR(R104="x",R104="X"),0,R104)</f>
        <v>#N/A</v>
      </c>
      <c r="BM104" s="28" t="e">
        <f>IF(OR(U104="x",U104="X"),0,U104)</f>
        <v>#N/A</v>
      </c>
      <c r="BN104" s="49"/>
      <c r="BO104" s="28"/>
      <c r="BP104" s="28" t="e">
        <f>IF(OR(N104="x",N104="X"),0,N104)</f>
        <v>#N/A</v>
      </c>
      <c r="BQ104" s="28" t="e">
        <f>IF(OR(Q104="x",Q104="X"),0,Q104)</f>
        <v>#N/A</v>
      </c>
      <c r="BR104" s="28" t="e">
        <f>IF(OR(T104="x",T104="X"),0,T104)</f>
        <v>#N/A</v>
      </c>
      <c r="BS104" s="28" t="e">
        <f>IF(OR(W104="x",W104="X"),0,W104)</f>
        <v>#N/A</v>
      </c>
      <c r="BT104" s="49"/>
    </row>
    <row r="105" spans="1:75" s="32" customFormat="1" ht="45.75" thickBot="1">
      <c r="A105" s="10" t="str">
        <f>CONCATENATE(E103," 1-3")</f>
        <v>X 1-3</v>
      </c>
      <c r="B105" s="11" t="str">
        <f>CONCATENATE(E103,D105)</f>
        <v>X2</v>
      </c>
      <c r="C105" s="33"/>
      <c r="D105" s="34">
        <v>2</v>
      </c>
      <c r="E105" s="35" t="str">
        <f>IF(ISERROR(VLOOKUP($B105,[1]vylosovanie!$C$10:$M$269,8,0))=TRUE," ",VLOOKUP($B105,[1]vylosovanie!$C$10:$M$269,8,0))</f>
        <v xml:space="preserve"> </v>
      </c>
      <c r="F105" s="35" t="str">
        <f>IF(ISERROR(VLOOKUP($B105,[1]vylosovanie!$C$10:$M$269,9,0))=TRUE," ",VLOOKUP($B105,[1]vylosovanie!$C$10:$M$269,9,0))</f>
        <v xml:space="preserve"> </v>
      </c>
      <c r="G105" s="35" t="str">
        <f>IF(ISERROR(VLOOKUP($B105,[1]vylosovanie!$C$10:$M$269,10,0))=TRUE," ",VLOOKUP($B105,[1]vylosovanie!$C$10:$M$269,10,0))</f>
        <v xml:space="preserve"> </v>
      </c>
      <c r="H105" s="35" t="str">
        <f>IF(ISERROR(VLOOKUP($B105,[1]vylosovanie!$C$10:$M$269,11,0))=TRUE," ",VLOOKUP($B105,[1]vylosovanie!$C$10:$M$269,11,0))</f>
        <v xml:space="preserve"> </v>
      </c>
      <c r="I105" s="50" t="e">
        <f>N104</f>
        <v>#N/A</v>
      </c>
      <c r="J105" s="50" t="s">
        <v>22</v>
      </c>
      <c r="K105" s="51" t="e">
        <f>L104</f>
        <v>#N/A</v>
      </c>
      <c r="L105" s="36"/>
      <c r="M105" s="36"/>
      <c r="N105" s="37"/>
      <c r="O105" s="50" t="e">
        <f>VLOOKUP(A107,'[1]zapisy skupiny'!$A$5:$AA$6403,26,0)</f>
        <v>#N/A</v>
      </c>
      <c r="P105" s="50" t="s">
        <v>22</v>
      </c>
      <c r="Q105" s="51" t="e">
        <f>VLOOKUP(A107,'[1]zapisy skupiny'!$A$5:$AA$6403,27,0)</f>
        <v>#N/A</v>
      </c>
      <c r="R105" s="50" t="e">
        <f>VLOOKUP(A108,'[1]zapisy skupiny'!$A$5:$AA$6403,27,0)</f>
        <v>#N/A</v>
      </c>
      <c r="S105" s="50" t="s">
        <v>22</v>
      </c>
      <c r="T105" s="51" t="e">
        <f>VLOOKUP(A108,'[1]zapisy skupiny'!$A$5:$AA$6403,26,0)</f>
        <v>#N/A</v>
      </c>
      <c r="U105" s="50" t="e">
        <f>VLOOKUP(A110,'[1]zapisy skupiny'!$A$5:$AA$6403,26,0)</f>
        <v>#N/A</v>
      </c>
      <c r="V105" s="50" t="s">
        <v>22</v>
      </c>
      <c r="W105" s="51" t="e">
        <f>VLOOKUP(A110,'[1]zapisy skupiny'!$A$5:$AA$6403,27,0)</f>
        <v>#N/A</v>
      </c>
      <c r="X105" s="52" t="e">
        <f>SUM(BI105:BM105)</f>
        <v>#N/A</v>
      </c>
      <c r="Y105" s="53" t="s">
        <v>22</v>
      </c>
      <c r="Z105" s="52" t="e">
        <f>SUM(BO105:BS105)</f>
        <v>#N/A</v>
      </c>
      <c r="AA105" s="53" t="e">
        <f>IF((Z105=0)," ",X105/Z105)</f>
        <v>#N/A</v>
      </c>
      <c r="AB105" s="54" t="e">
        <f>IF(AND(SUM(BC105:BG105)=0,OR(E105=0,E105=" ",SUM(BC104:BG108)=0))," ",SUM(BC105:BG105))</f>
        <v>#N/A</v>
      </c>
      <c r="AC105" s="55" t="str">
        <f>IF(ISERROR(RANK(AB105,AB104:AB108,0))=TRUE," ",IF(OR(AND(I105="x",O105="x",R105="x"),AND(I105="x",O105="x",U105="x"),AND(I105="x",R105="x",U105="x"),AND(O105="x",R105="x",U105="x")),0,RANK(AB105,AB104:AB108,0)))</f>
        <v xml:space="preserve"> </v>
      </c>
      <c r="AD105" s="16" t="s">
        <v>27</v>
      </c>
      <c r="AE105" s="44" t="s">
        <v>28</v>
      </c>
      <c r="AF105" s="44"/>
      <c r="AG105" s="3"/>
      <c r="AH105" s="3" t="str">
        <f>CONCATENATE(5,2,AG103,C103,1)</f>
        <v>52X1</v>
      </c>
      <c r="AI105" s="3" t="str">
        <f>E103</f>
        <v>X</v>
      </c>
      <c r="AJ105" s="45">
        <f>IF(AU104=0,0,AU104+1)</f>
        <v>0</v>
      </c>
      <c r="AK105" s="45"/>
      <c r="AL105" s="45" t="s">
        <v>29</v>
      </c>
      <c r="AM105" s="46"/>
      <c r="AN105" s="46" t="e">
        <f>VLOOKUP(CONCATENATE(AI105,MID(AL105,2,1)),[1]vylosovanie!$C$10:$J$209,8,0)</f>
        <v>#N/A</v>
      </c>
      <c r="AO105" s="46" t="e">
        <f>VLOOKUP(CONCATENATE(AI105,RIGHT(AL105,1)),[1]vylosovanie!$C$10:$J$209,8,0)</f>
        <v>#N/A</v>
      </c>
      <c r="AP105" s="45" t="e">
        <f>VLOOKUP(CONCATENATE(AI105,VLOOKUP(AL105,$BW$4:$BX$16,2,0)),[1]vylosovanie!$C$10:$J$209,8,0)</f>
        <v>#N/A</v>
      </c>
      <c r="AQ105" s="47"/>
      <c r="AR105" s="3"/>
      <c r="AS105" s="3" t="str">
        <f>CONCATENATE(5,2,AR103,C103,2)</f>
        <v>52X2</v>
      </c>
      <c r="AT105" s="3" t="str">
        <f>E103</f>
        <v>X</v>
      </c>
      <c r="AU105" s="46">
        <f>IF(AJ105=0,0,AJ105+1)</f>
        <v>0</v>
      </c>
      <c r="AV105" s="46"/>
      <c r="AW105" s="46" t="s">
        <v>30</v>
      </c>
      <c r="AX105" s="46"/>
      <c r="AY105" s="46" t="e">
        <f>VLOOKUP(CONCATENATE(AT105,MID(AW105,2,1)),[1]vylosovanie!$C$10:$J$209,8,0)</f>
        <v>#N/A</v>
      </c>
      <c r="AZ105" s="46" t="e">
        <f>VLOOKUP(CONCATENATE(AT105,RIGHT(AW105,1)),[1]vylosovanie!$C$10:$J$209,8,0)</f>
        <v>#N/A</v>
      </c>
      <c r="BA105" s="45" t="e">
        <f>VLOOKUP(CONCATENATE(AT105,VLOOKUP(AW105,$BW$4:$BX$16,2,0)),[1]vylosovanie!$C$10:$J$209,8,0)</f>
        <v>#N/A</v>
      </c>
      <c r="BB105" s="48"/>
      <c r="BC105" s="28" t="e">
        <f>IF(OR(I105="x",I105="X",I105=""),0,IF(I105=3,2,1))</f>
        <v>#N/A</v>
      </c>
      <c r="BD105" s="28"/>
      <c r="BE105" s="28" t="e">
        <f>IF(OR(O105="x",O105="X",O105=""),0,IF(O105=3,2,1))</f>
        <v>#N/A</v>
      </c>
      <c r="BF105" s="28" t="e">
        <f>IF(OR(R105="x",R105="X",R105=""),0,IF(R105=3,2,1))</f>
        <v>#N/A</v>
      </c>
      <c r="BG105" s="28" t="e">
        <f>IF(OR(U105="x",U105="X",U105=""),0,IF(U105=3,2,1))</f>
        <v>#N/A</v>
      </c>
      <c r="BH105" s="49"/>
      <c r="BI105" s="28" t="e">
        <f>IF(OR(I105="x",I105="X"),0,I105)</f>
        <v>#N/A</v>
      </c>
      <c r="BJ105" s="28"/>
      <c r="BK105" s="28" t="e">
        <f>IF(OR(O105="x",O105="X"),0,O105)</f>
        <v>#N/A</v>
      </c>
      <c r="BL105" s="28" t="e">
        <f>IF(OR(R105="x",R105="X"),0,R105)</f>
        <v>#N/A</v>
      </c>
      <c r="BM105" s="28" t="e">
        <f>IF(OR(U105="x",U105="X"),0,U105)</f>
        <v>#N/A</v>
      </c>
      <c r="BN105" s="49"/>
      <c r="BO105" s="28" t="e">
        <f>IF(OR(K105="x",K105="X"),0,K105)</f>
        <v>#N/A</v>
      </c>
      <c r="BP105" s="28"/>
      <c r="BQ105" s="28" t="e">
        <f>IF(OR(Q105="x",Q105="X"),0,Q105)</f>
        <v>#N/A</v>
      </c>
      <c r="BR105" s="28" t="e">
        <f>IF(OR(T105="x",T105="X"),0,T105)</f>
        <v>#N/A</v>
      </c>
      <c r="BS105" s="28" t="e">
        <f>IF(OR(W105="x",W105="X"),0,W105)</f>
        <v>#N/A</v>
      </c>
      <c r="BT105" s="49"/>
    </row>
    <row r="106" spans="1:75" s="32" customFormat="1" ht="45.75" thickBot="1">
      <c r="A106" s="10" t="str">
        <f>CONCATENATE(E103," 1-2")</f>
        <v>X 1-2</v>
      </c>
      <c r="B106" s="11" t="str">
        <f>CONCATENATE(E103,D106)</f>
        <v>X3</v>
      </c>
      <c r="C106" s="33"/>
      <c r="D106" s="34">
        <v>3</v>
      </c>
      <c r="E106" s="35" t="str">
        <f>IF(ISERROR(VLOOKUP($B106,[1]vylosovanie!$C$10:$M$269,8,0))=TRUE," ",VLOOKUP($B106,[1]vylosovanie!$C$10:$M$269,8,0))</f>
        <v xml:space="preserve"> </v>
      </c>
      <c r="F106" s="35" t="str">
        <f>IF(ISERROR(VLOOKUP($B106,[1]vylosovanie!$C$10:$M$269,9,0))=TRUE," ",VLOOKUP($B106,[1]vylosovanie!$C$10:$M$269,9,0))</f>
        <v xml:space="preserve"> </v>
      </c>
      <c r="G106" s="35" t="str">
        <f>IF(ISERROR(VLOOKUP($B106,[1]vylosovanie!$C$10:$M$269,10,0))=TRUE," ",VLOOKUP($B106,[1]vylosovanie!$C$10:$M$269,10,0))</f>
        <v xml:space="preserve"> </v>
      </c>
      <c r="H106" s="35" t="str">
        <f>IF(ISERROR(VLOOKUP($B106,[1]vylosovanie!$C$10:$M$269,11,0))=TRUE," ",VLOOKUP($B106,[1]vylosovanie!$C$10:$M$269,11,0))</f>
        <v xml:space="preserve"> </v>
      </c>
      <c r="I106" s="50" t="e">
        <f>Q104</f>
        <v>#N/A</v>
      </c>
      <c r="J106" s="50" t="s">
        <v>22</v>
      </c>
      <c r="K106" s="51" t="e">
        <f>O104</f>
        <v>#N/A</v>
      </c>
      <c r="L106" s="50" t="e">
        <f>Q105</f>
        <v>#N/A</v>
      </c>
      <c r="M106" s="50" t="s">
        <v>22</v>
      </c>
      <c r="N106" s="51" t="e">
        <f>O105</f>
        <v>#N/A</v>
      </c>
      <c r="O106" s="36"/>
      <c r="P106" s="36"/>
      <c r="Q106" s="37"/>
      <c r="R106" s="50" t="e">
        <f>VLOOKUP(A111,'[1]zapisy skupiny'!$A$5:$AA$6403,26,0)</f>
        <v>#N/A</v>
      </c>
      <c r="S106" s="50" t="s">
        <v>22</v>
      </c>
      <c r="T106" s="51" t="e">
        <f>VLOOKUP(A111,'[1]zapisy skupiny'!$A$5:$AA$6403,27,0)</f>
        <v>#N/A</v>
      </c>
      <c r="U106" s="50" t="e">
        <f>VLOOKUP(A109,'[1]zapisy skupiny'!$A$5:$AA$6403,27,0)</f>
        <v>#N/A</v>
      </c>
      <c r="V106" s="50" t="s">
        <v>22</v>
      </c>
      <c r="W106" s="51" t="e">
        <f>VLOOKUP(A109,'[1]zapisy skupiny'!$A$5:$AA$6403,26,0)</f>
        <v>#N/A</v>
      </c>
      <c r="X106" s="52" t="e">
        <f>SUM(BI106:BM106)</f>
        <v>#N/A</v>
      </c>
      <c r="Y106" s="53" t="s">
        <v>22</v>
      </c>
      <c r="Z106" s="52" t="e">
        <f>SUM(BO106:BS106)</f>
        <v>#N/A</v>
      </c>
      <c r="AA106" s="53" t="e">
        <f>IF((Z106=0)," ",X106/Z106)</f>
        <v>#N/A</v>
      </c>
      <c r="AB106" s="54" t="e">
        <f>IF(AND(SUM(BC106:BG106)=0,OR(E106=0,E106=" ",SUM(BC104:BG108)=0))," ",SUM(BC106:BG106))</f>
        <v>#N/A</v>
      </c>
      <c r="AC106" s="55" t="str">
        <f>IF(ISERROR(RANK(AB106,AB104:AB108,0))=TRUE," ",IF(OR(AND(I106="x",L106="x",R106="x"),AND(I106="x",L106="x",U106="x"),AND(I106="x",R106="x",U106="x"),AND(L106="x",R106="x",U106="x")),0,RANK(AB106,AB104:AB108,0)))</f>
        <v xml:space="preserve"> </v>
      </c>
      <c r="AD106" s="16" t="s">
        <v>31</v>
      </c>
      <c r="AE106" s="44" t="s">
        <v>32</v>
      </c>
      <c r="AF106" s="44"/>
      <c r="AG106" s="3"/>
      <c r="AH106" s="3" t="str">
        <f>CONCATENATE(5,3,AG103,C103,1)</f>
        <v>53X1</v>
      </c>
      <c r="AI106" s="3" t="str">
        <f>E103</f>
        <v>X</v>
      </c>
      <c r="AJ106" s="45">
        <f>IF(AU105=0,0,AU105+1)</f>
        <v>0</v>
      </c>
      <c r="AK106" s="45"/>
      <c r="AL106" s="56" t="s">
        <v>33</v>
      </c>
      <c r="AM106" s="57"/>
      <c r="AN106" s="46" t="e">
        <f>VLOOKUP(CONCATENATE(AI106,MID(AL106,2,1)),[1]vylosovanie!$C$10:$J$209,8,0)</f>
        <v>#N/A</v>
      </c>
      <c r="AO106" s="46" t="e">
        <f>VLOOKUP(CONCATENATE(AI106,RIGHT(AL106,1)),[1]vylosovanie!$C$10:$J$209,8,0)</f>
        <v>#N/A</v>
      </c>
      <c r="AP106" s="45" t="e">
        <f>VLOOKUP(CONCATENATE(AI106,VLOOKUP(AL106,$BW$4:$BX$16,2,0)),[1]vylosovanie!$C$10:$J$209,8,0)</f>
        <v>#N/A</v>
      </c>
      <c r="AQ106" s="47"/>
      <c r="AR106" s="3"/>
      <c r="AS106" s="3" t="str">
        <f>CONCATENATE(5,3,AR103,C103,2)</f>
        <v>53X2</v>
      </c>
      <c r="AT106" s="3" t="str">
        <f>E103</f>
        <v>X</v>
      </c>
      <c r="AU106" s="46">
        <f>IF(AJ106=0,0,AJ106+1)</f>
        <v>0</v>
      </c>
      <c r="AV106" s="46"/>
      <c r="AW106" s="46" t="s">
        <v>34</v>
      </c>
      <c r="AX106" s="46"/>
      <c r="AY106" s="46" t="e">
        <f>VLOOKUP(CONCATENATE(AT106,MID(AW106,2,1)),[1]vylosovanie!$C$10:$J$209,8,0)</f>
        <v>#N/A</v>
      </c>
      <c r="AZ106" s="46" t="e">
        <f>VLOOKUP(CONCATENATE(AT106,RIGHT(AW106,1)),[1]vylosovanie!$C$10:$J$209,8,0)</f>
        <v>#N/A</v>
      </c>
      <c r="BA106" s="45" t="e">
        <f>VLOOKUP(CONCATENATE(AT106,VLOOKUP(AW106,$BW$4:$BX$16,2,0)),[1]vylosovanie!$C$10:$J$209,8,0)</f>
        <v>#N/A</v>
      </c>
      <c r="BB106" s="48"/>
      <c r="BC106" s="28" t="e">
        <f>IF(OR(I106="x",I106="X",I106=""),0,IF(I106=3,2,1))</f>
        <v>#N/A</v>
      </c>
      <c r="BD106" s="28" t="e">
        <f>IF(OR(L106="x",L106="X",L106=""),0,IF(L106=3,2,1))</f>
        <v>#N/A</v>
      </c>
      <c r="BE106" s="28"/>
      <c r="BF106" s="28" t="e">
        <f>IF(OR(R106="x",R106="X",R106=""),0,IF(R106=3,2,1))</f>
        <v>#N/A</v>
      </c>
      <c r="BG106" s="28" t="e">
        <f>IF(OR(U106="x",U106="X",U106=""),0,IF(U106=3,2,1))</f>
        <v>#N/A</v>
      </c>
      <c r="BH106" s="49"/>
      <c r="BI106" s="28" t="e">
        <f>IF(OR(I106="x",I106="X"),0,I106)</f>
        <v>#N/A</v>
      </c>
      <c r="BJ106" s="28" t="e">
        <f>IF(OR(L106="x",L106="X"),0,L106)</f>
        <v>#N/A</v>
      </c>
      <c r="BK106" s="28"/>
      <c r="BL106" s="28" t="e">
        <f>IF(OR(R106="x",R106="X"),0,R106)</f>
        <v>#N/A</v>
      </c>
      <c r="BM106" s="28" t="e">
        <f>IF(OR(U106="x",U106="X"),0,U106)</f>
        <v>#N/A</v>
      </c>
      <c r="BN106" s="49"/>
      <c r="BO106" s="28" t="e">
        <f>IF(OR(K106="x",K106="X"),0,K106)</f>
        <v>#N/A</v>
      </c>
      <c r="BP106" s="28" t="e">
        <f>IF(OR(N106="x",N106="X"),0,N106)</f>
        <v>#N/A</v>
      </c>
      <c r="BQ106" s="28"/>
      <c r="BR106" s="28" t="e">
        <f>IF(OR(T106="x",T106="X"),0,T106)</f>
        <v>#N/A</v>
      </c>
      <c r="BS106" s="28" t="e">
        <f>IF(OR(W106="x",W106="X"),0,W106)</f>
        <v>#N/A</v>
      </c>
      <c r="BT106" s="49"/>
    </row>
    <row r="107" spans="1:75" s="32" customFormat="1" ht="45.75" thickBot="1">
      <c r="A107" s="10" t="str">
        <f>CONCATENATE(E103," 2-3")</f>
        <v>X 2-3</v>
      </c>
      <c r="B107" s="11" t="str">
        <f>CONCATENATE(E103,D107)</f>
        <v>X4</v>
      </c>
      <c r="C107" s="33"/>
      <c r="D107" s="34">
        <v>4</v>
      </c>
      <c r="E107" s="35" t="str">
        <f>IF(ISERROR(VLOOKUP($B107,[1]vylosovanie!$C$10:$M$269,8,0))=TRUE," ",VLOOKUP($B107,[1]vylosovanie!$C$10:$M$269,8,0))</f>
        <v xml:space="preserve"> </v>
      </c>
      <c r="F107" s="35" t="str">
        <f>IF(ISERROR(VLOOKUP($B107,[1]vylosovanie!$C$10:$M$269,9,0))=TRUE," ",VLOOKUP($B107,[1]vylosovanie!$C$10:$M$269,9,0))</f>
        <v xml:space="preserve"> </v>
      </c>
      <c r="G107" s="35" t="str">
        <f>IF(ISERROR(VLOOKUP($B107,[1]vylosovanie!$C$10:$M$269,10,0))=TRUE," ",VLOOKUP($B107,[1]vylosovanie!$C$10:$M$269,10,0))</f>
        <v xml:space="preserve"> </v>
      </c>
      <c r="H107" s="35" t="str">
        <f>IF(ISERROR(VLOOKUP($B107,[1]vylosovanie!$C$10:$M$269,11,0))=TRUE," ",VLOOKUP($B107,[1]vylosovanie!$C$10:$M$269,11,0))</f>
        <v xml:space="preserve"> </v>
      </c>
      <c r="I107" s="50" t="e">
        <f>T104</f>
        <v>#N/A</v>
      </c>
      <c r="J107" s="50" t="s">
        <v>22</v>
      </c>
      <c r="K107" s="51" t="e">
        <f>R104</f>
        <v>#N/A</v>
      </c>
      <c r="L107" s="50" t="e">
        <f>T105</f>
        <v>#N/A</v>
      </c>
      <c r="M107" s="50" t="s">
        <v>22</v>
      </c>
      <c r="N107" s="51" t="e">
        <f>R105</f>
        <v>#N/A</v>
      </c>
      <c r="O107" s="50" t="e">
        <f>T106</f>
        <v>#N/A</v>
      </c>
      <c r="P107" s="50" t="s">
        <v>22</v>
      </c>
      <c r="Q107" s="51" t="e">
        <f>R106</f>
        <v>#N/A</v>
      </c>
      <c r="R107" s="36"/>
      <c r="S107" s="36"/>
      <c r="T107" s="37"/>
      <c r="U107" s="50" t="e">
        <f>VLOOKUP(A112,'[1]zapisy skupiny'!$A$5:$AA$6403,27,0)</f>
        <v>#N/A</v>
      </c>
      <c r="V107" s="50" t="s">
        <v>22</v>
      </c>
      <c r="W107" s="51" t="e">
        <f>VLOOKUP(A112,'[1]zapisy skupiny'!$A$5:$AA$6403,26,0)</f>
        <v>#N/A</v>
      </c>
      <c r="X107" s="52" t="e">
        <f>SUM(BI107:BM107)</f>
        <v>#N/A</v>
      </c>
      <c r="Y107" s="53" t="s">
        <v>22</v>
      </c>
      <c r="Z107" s="52" t="e">
        <f>SUM(BO107:BS107)</f>
        <v>#N/A</v>
      </c>
      <c r="AA107" s="53" t="e">
        <f>IF((Z107=0)," ",X107/Z107)</f>
        <v>#N/A</v>
      </c>
      <c r="AB107" s="54" t="e">
        <f>IF(AND(SUM(BC107:BG107)=0,OR(E107=0,E107=" ",SUM(BC104:BG108)=0))," ",SUM(BC107:BG107))</f>
        <v>#N/A</v>
      </c>
      <c r="AC107" s="55" t="str">
        <f>IF(ISERROR(RANK(AB107,AB104:AB108,0))=TRUE," ",IF(OR(AND(I107="x",L107="x",O107="x"),AND(I107="x",L107="x",U107="x"),AND(I107="x",O107="x",U107="x"),AND(L107="x",O107="x",U107="x")),0,RANK(AB107,AB104:AB108,0)))</f>
        <v xml:space="preserve"> </v>
      </c>
      <c r="AD107" s="16" t="s">
        <v>35</v>
      </c>
      <c r="AE107" s="44" t="s">
        <v>36</v>
      </c>
      <c r="AF107" s="44"/>
      <c r="AG107" s="58"/>
      <c r="AH107" s="3" t="str">
        <f>CONCATENATE(5,4,AG103,C103,1)</f>
        <v>54X1</v>
      </c>
      <c r="AI107" s="3" t="str">
        <f>E103</f>
        <v>X</v>
      </c>
      <c r="AJ107" s="45">
        <f>IF(AU106=0,0,AU106+1)</f>
        <v>0</v>
      </c>
      <c r="AK107" s="59"/>
      <c r="AL107" s="59" t="s">
        <v>37</v>
      </c>
      <c r="AM107" s="60"/>
      <c r="AN107" s="46" t="e">
        <f>VLOOKUP(CONCATENATE(AI107,MID(AL107,2,1)),[1]vylosovanie!$C$10:$J$209,8,0)</f>
        <v>#N/A</v>
      </c>
      <c r="AO107" s="46" t="e">
        <f>VLOOKUP(CONCATENATE(AI107,RIGHT(AL107,1)),[1]vylosovanie!$C$10:$J$209,8,0)</f>
        <v>#N/A</v>
      </c>
      <c r="AP107" s="45" t="e">
        <f>VLOOKUP(CONCATENATE(AI107,VLOOKUP(AL107,$BW$4:$BX$16,2,0)),[1]vylosovanie!$C$10:$J$209,8,0)</f>
        <v>#N/A</v>
      </c>
      <c r="AQ107" s="61"/>
      <c r="AR107" s="58"/>
      <c r="AS107" s="3" t="str">
        <f>CONCATENATE(5,4,AR103,C103,2)</f>
        <v>54X2</v>
      </c>
      <c r="AT107" s="3" t="str">
        <f>E103</f>
        <v>X</v>
      </c>
      <c r="AU107" s="46">
        <f>IF(AJ107=0,0,AJ107+1)</f>
        <v>0</v>
      </c>
      <c r="AV107" s="60"/>
      <c r="AW107" s="60" t="s">
        <v>38</v>
      </c>
      <c r="AX107" s="60"/>
      <c r="AY107" s="46" t="e">
        <f>VLOOKUP(CONCATENATE(AT107,MID(AW107,2,1)),[1]vylosovanie!$C$10:$J$209,8,0)</f>
        <v>#N/A</v>
      </c>
      <c r="AZ107" s="46" t="e">
        <f>VLOOKUP(CONCATENATE(AT107,RIGHT(AW107,1)),[1]vylosovanie!$C$10:$J$209,8,0)</f>
        <v>#N/A</v>
      </c>
      <c r="BA107" s="45" t="e">
        <f>VLOOKUP(CONCATENATE(AT107,VLOOKUP(AW107,$BW$4:$BX$16,2,0)),[1]vylosovanie!$C$10:$J$209,8,0)</f>
        <v>#N/A</v>
      </c>
      <c r="BB107" s="48"/>
      <c r="BC107" s="28" t="e">
        <f>IF(OR(I107="x",I107="X",I107=""),0,IF(I107=3,2,1))</f>
        <v>#N/A</v>
      </c>
      <c r="BD107" s="28" t="e">
        <f>IF(OR(L107="x",L107="X",L107=""),0,IF(L107=3,2,1))</f>
        <v>#N/A</v>
      </c>
      <c r="BE107" s="28" t="e">
        <f>IF(OR(O107="x",O107="X",O107=""),0,IF(O107=3,2,1))</f>
        <v>#N/A</v>
      </c>
      <c r="BF107" s="28"/>
      <c r="BG107" s="28" t="e">
        <f>IF(OR(U107="x",U107="X",U107=""),0,IF(U107=3,2,1))</f>
        <v>#N/A</v>
      </c>
      <c r="BH107" s="49"/>
      <c r="BI107" s="28" t="e">
        <f>IF(OR(I107="x",I107="X"),0,I107)</f>
        <v>#N/A</v>
      </c>
      <c r="BJ107" s="28" t="e">
        <f>IF(OR(L107="x",L107="X"),0,L107)</f>
        <v>#N/A</v>
      </c>
      <c r="BK107" s="28" t="e">
        <f>IF(OR(O107="x",O107="X"),0,O107)</f>
        <v>#N/A</v>
      </c>
      <c r="BL107" s="28"/>
      <c r="BM107" s="28" t="e">
        <f>IF(OR(U107="x",U107="X"),0,U107)</f>
        <v>#N/A</v>
      </c>
      <c r="BN107" s="49"/>
      <c r="BO107" s="28" t="e">
        <f>IF(OR(K107="x",K107="X"),0,K107)</f>
        <v>#N/A</v>
      </c>
      <c r="BP107" s="28" t="e">
        <f>IF(OR(N107="x",N107="X"),0,N107)</f>
        <v>#N/A</v>
      </c>
      <c r="BQ107" s="28" t="e">
        <f>IF(OR(Q107="x",Q107="X"),0,Q107)</f>
        <v>#N/A</v>
      </c>
      <c r="BR107" s="28"/>
      <c r="BS107" s="28" t="e">
        <f>IF(OR(W107="x",W107="X"),0,W107)</f>
        <v>#N/A</v>
      </c>
      <c r="BT107" s="49"/>
    </row>
    <row r="108" spans="1:75" s="32" customFormat="1" ht="45.75" thickBot="1">
      <c r="A108" s="10" t="str">
        <f>CONCATENATE(E103," 4-2")</f>
        <v>X 4-2</v>
      </c>
      <c r="B108" s="11" t="str">
        <f>CONCATENATE(E103,D108)</f>
        <v>X5</v>
      </c>
      <c r="C108" s="18"/>
      <c r="D108" s="34">
        <v>5</v>
      </c>
      <c r="E108" s="35" t="str">
        <f>IF(ISERROR(VLOOKUP($B108,[1]vylosovanie!$C$10:$M$269,8,0))=TRUE," ",VLOOKUP($B108,[1]vylosovanie!$C$10:$M$269,8,0))</f>
        <v xml:space="preserve"> </v>
      </c>
      <c r="F108" s="35" t="str">
        <f>IF(ISERROR(VLOOKUP($B108,[1]vylosovanie!$C$10:$M$269,9,0))=TRUE," ",VLOOKUP($B108,[1]vylosovanie!$C$10:$M$269,9,0))</f>
        <v xml:space="preserve"> </v>
      </c>
      <c r="G108" s="35" t="str">
        <f>IF(ISERROR(VLOOKUP($B108,[1]vylosovanie!$C$10:$M$269,10,0))=TRUE," ",VLOOKUP($B108,[1]vylosovanie!$C$10:$M$269,10,0))</f>
        <v xml:space="preserve"> </v>
      </c>
      <c r="H108" s="35" t="str">
        <f>IF(ISERROR(VLOOKUP($B108,[1]vylosovanie!$C$10:$M$269,11,0))=TRUE," ",VLOOKUP($B108,[1]vylosovanie!$C$10:$M$269,11,0))</f>
        <v xml:space="preserve"> </v>
      </c>
      <c r="I108" s="62" t="e">
        <f>W104</f>
        <v>#N/A</v>
      </c>
      <c r="J108" s="62" t="s">
        <v>22</v>
      </c>
      <c r="K108" s="63" t="e">
        <f>U104</f>
        <v>#N/A</v>
      </c>
      <c r="L108" s="62" t="e">
        <f>W105</f>
        <v>#N/A</v>
      </c>
      <c r="M108" s="62" t="s">
        <v>22</v>
      </c>
      <c r="N108" s="63" t="e">
        <f>U105</f>
        <v>#N/A</v>
      </c>
      <c r="O108" s="62" t="e">
        <f>W106</f>
        <v>#N/A</v>
      </c>
      <c r="P108" s="62" t="s">
        <v>22</v>
      </c>
      <c r="Q108" s="63" t="e">
        <f>U106</f>
        <v>#N/A</v>
      </c>
      <c r="R108" s="62" t="e">
        <f>W107</f>
        <v>#N/A</v>
      </c>
      <c r="S108" s="62" t="s">
        <v>22</v>
      </c>
      <c r="T108" s="63" t="e">
        <f>U107</f>
        <v>#N/A</v>
      </c>
      <c r="U108" s="36"/>
      <c r="V108" s="36"/>
      <c r="W108" s="37"/>
      <c r="X108" s="64" t="e">
        <f>SUM(BI108:BM108)</f>
        <v>#N/A</v>
      </c>
      <c r="Y108" s="65" t="s">
        <v>22</v>
      </c>
      <c r="Z108" s="64" t="e">
        <f>SUM(BO108:BS108)</f>
        <v>#N/A</v>
      </c>
      <c r="AA108" s="65" t="e">
        <f>IF((Z108=0)," ",X108/Z108)</f>
        <v>#N/A</v>
      </c>
      <c r="AB108" s="66" t="e">
        <f>IF(AND(SUM(BC108:BG108)=0,OR(E108=0,E108=" ",SUM(BC104:BG108)=0))," ",SUM(BC108:BG108))</f>
        <v>#N/A</v>
      </c>
      <c r="AC108" s="67" t="str">
        <f>IF(ISERROR(RANK(AB108,AB104:AB108,0))=TRUE," ",IF(OR(AND(I108="x",L108="x",O108="x"),AND(I108="x",L108="x",R108="x"),AND(I108="x",O108="x",R108="x"),AND(L108="x",O108="x",R108="x")),0,RANK(AB108,AB104:AB108,0)))</f>
        <v xml:space="preserve"> </v>
      </c>
      <c r="AD108" s="15" t="s">
        <v>39</v>
      </c>
      <c r="AE108" s="44" t="s">
        <v>40</v>
      </c>
      <c r="AF108" s="44"/>
      <c r="AG108" s="58"/>
      <c r="AH108" s="3" t="str">
        <f>CONCATENATE(5,5,AG103,C103,1)</f>
        <v>55X1</v>
      </c>
      <c r="AI108" s="3" t="str">
        <f>E103</f>
        <v>X</v>
      </c>
      <c r="AJ108" s="45">
        <f>IF(AU107=0,0,AU107+1)</f>
        <v>0</v>
      </c>
      <c r="AK108" s="59"/>
      <c r="AL108" s="59" t="s">
        <v>41</v>
      </c>
      <c r="AM108" s="60"/>
      <c r="AN108" s="46" t="e">
        <f>VLOOKUP(CONCATENATE(AI108,MID(AL108,2,1)),[1]vylosovanie!$C$10:$J$209,8,0)</f>
        <v>#N/A</v>
      </c>
      <c r="AO108" s="46" t="e">
        <f>VLOOKUP(CONCATENATE(AI108,RIGHT(AL108,1)),[1]vylosovanie!$C$10:$J$209,8,0)</f>
        <v>#N/A</v>
      </c>
      <c r="AP108" s="45" t="e">
        <f>VLOOKUP(CONCATENATE(AI108,VLOOKUP(AL108,$BW$4:$BX$16,2,0)),[1]vylosovanie!$C$10:$J$209,8,0)</f>
        <v>#N/A</v>
      </c>
      <c r="AQ108" s="61"/>
      <c r="AR108" s="58"/>
      <c r="AS108" s="3" t="str">
        <f>CONCATENATE(5,5,AR103,C103,2)</f>
        <v>55X2</v>
      </c>
      <c r="AT108" s="3" t="str">
        <f>E103</f>
        <v>X</v>
      </c>
      <c r="AU108" s="46">
        <f>IF(AJ108=0,0,AJ108+1)</f>
        <v>0</v>
      </c>
      <c r="AV108" s="60"/>
      <c r="AW108" s="60" t="s">
        <v>42</v>
      </c>
      <c r="AX108" s="60"/>
      <c r="AY108" s="46" t="e">
        <f>VLOOKUP(CONCATENATE(AT108,MID(AW108,2,1)),[1]vylosovanie!$C$10:$J$209,8,0)</f>
        <v>#N/A</v>
      </c>
      <c r="AZ108" s="46" t="e">
        <f>VLOOKUP(CONCATENATE(AT108,RIGHT(AW108,1)),[1]vylosovanie!$C$10:$J$209,8,0)</f>
        <v>#N/A</v>
      </c>
      <c r="BA108" s="45" t="e">
        <f>VLOOKUP(CONCATENATE(AT108,VLOOKUP(AW108,$BW$4:$BX$16,2,0)),[1]vylosovanie!$C$10:$J$209,8,0)</f>
        <v>#N/A</v>
      </c>
      <c r="BB108" s="48"/>
      <c r="BC108" s="28" t="e">
        <f>IF(OR(I108="x",I108="X",I108=""),0,IF(I108=3,2,1))</f>
        <v>#N/A</v>
      </c>
      <c r="BD108" s="28" t="e">
        <f>IF(OR(L108="x",L108="X",L108=""),0,IF(L108=3,2,1))</f>
        <v>#N/A</v>
      </c>
      <c r="BE108" s="28" t="e">
        <f>IF(OR(O108="x",O108="X",O108=""),0,IF(O108=3,2,1))</f>
        <v>#N/A</v>
      </c>
      <c r="BF108" s="28" t="e">
        <f>IF(OR(R108="x",R108="X",R108=""),0,IF(R108=3,2,1))</f>
        <v>#N/A</v>
      </c>
      <c r="BG108" s="28"/>
      <c r="BH108" s="49"/>
      <c r="BI108" s="28" t="e">
        <f>IF(OR(I108="x",I108="X"),0,I108)</f>
        <v>#N/A</v>
      </c>
      <c r="BJ108" s="28" t="e">
        <f>IF(OR(L108="x",L108="X"),0,L108)</f>
        <v>#N/A</v>
      </c>
      <c r="BK108" s="28" t="e">
        <f>IF(OR(O108="x",O108="X"),0,O108)</f>
        <v>#N/A</v>
      </c>
      <c r="BL108" s="28" t="e">
        <f>IF(OR(R108="x",R108="X"),0,R108)</f>
        <v>#N/A</v>
      </c>
      <c r="BM108" s="28"/>
      <c r="BN108" s="49"/>
      <c r="BO108" s="28" t="e">
        <f>IF(OR(K108="x",K108="X"),0,K108)</f>
        <v>#N/A</v>
      </c>
      <c r="BP108" s="28" t="e">
        <f>IF(OR(N108="x",N108="X"),0,N108)</f>
        <v>#N/A</v>
      </c>
      <c r="BQ108" s="28" t="e">
        <f>IF(OR(Q108="x",Q108="X"),0,Q108)</f>
        <v>#N/A</v>
      </c>
      <c r="BR108" s="28" t="e">
        <f>IF(OR(T108="x",T108="X"),0,T108)</f>
        <v>#N/A</v>
      </c>
      <c r="BS108" s="28"/>
      <c r="BT108" s="49"/>
    </row>
    <row r="109" spans="1:75" s="32" customFormat="1" ht="45">
      <c r="A109" s="10" t="str">
        <f>CONCATENATE(E103," 5-3")</f>
        <v>X 5-3</v>
      </c>
      <c r="B109" s="11"/>
      <c r="C109" s="18"/>
      <c r="D109" s="68"/>
      <c r="E109" s="69"/>
      <c r="F109" s="69"/>
      <c r="G109" s="69"/>
      <c r="H109" s="69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1"/>
      <c r="V109" s="71"/>
      <c r="W109" s="71"/>
      <c r="X109" s="72"/>
      <c r="Y109" s="73"/>
      <c r="Z109" s="72"/>
      <c r="AA109" s="73"/>
      <c r="AB109" s="72"/>
      <c r="AC109" s="48"/>
      <c r="AD109" s="15"/>
      <c r="AE109" s="44"/>
      <c r="AF109" s="44"/>
      <c r="AG109" s="58"/>
      <c r="AH109" s="3"/>
      <c r="AI109" s="3"/>
      <c r="AJ109" s="74"/>
      <c r="AK109" s="75"/>
      <c r="AL109" s="75"/>
      <c r="AM109" s="61"/>
      <c r="AN109" s="47"/>
      <c r="AO109" s="47"/>
      <c r="AP109" s="74"/>
      <c r="AQ109" s="61"/>
      <c r="AR109" s="58"/>
      <c r="AS109" s="3"/>
      <c r="AT109" s="3"/>
      <c r="AU109" s="47"/>
      <c r="AV109" s="61"/>
      <c r="AW109" s="61"/>
      <c r="AX109" s="61"/>
      <c r="AY109" s="47"/>
      <c r="AZ109" s="47"/>
      <c r="BA109" s="74"/>
      <c r="BB109" s="48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W109" s="59"/>
    </row>
    <row r="110" spans="1:75" s="32" customFormat="1" ht="45">
      <c r="A110" s="10" t="str">
        <f>CONCATENATE(E103," 2-5")</f>
        <v>X 2-5</v>
      </c>
      <c r="B110" s="11"/>
      <c r="C110" s="18"/>
      <c r="D110" s="68"/>
      <c r="E110" s="69"/>
      <c r="F110" s="69"/>
      <c r="G110" s="69"/>
      <c r="H110" s="69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1"/>
      <c r="V110" s="71"/>
      <c r="W110" s="71"/>
      <c r="X110" s="72"/>
      <c r="Y110" s="73"/>
      <c r="Z110" s="72"/>
      <c r="AA110" s="73"/>
      <c r="AB110" s="72"/>
      <c r="AC110" s="48"/>
      <c r="AD110" s="15"/>
      <c r="AE110" s="44"/>
      <c r="AF110" s="44"/>
      <c r="AG110" s="58"/>
      <c r="AH110" s="3"/>
      <c r="AI110" s="3"/>
      <c r="AJ110" s="74"/>
      <c r="AK110" s="75"/>
      <c r="AL110" s="75"/>
      <c r="AM110" s="61"/>
      <c r="AN110" s="47"/>
      <c r="AO110" s="47"/>
      <c r="AP110" s="74"/>
      <c r="AQ110" s="61"/>
      <c r="AR110" s="58"/>
      <c r="AS110" s="3"/>
      <c r="AT110" s="3"/>
      <c r="AU110" s="47"/>
      <c r="AV110" s="61"/>
      <c r="AW110" s="61"/>
      <c r="AX110" s="61"/>
      <c r="AY110" s="47"/>
      <c r="AZ110" s="47"/>
      <c r="BA110" s="74"/>
      <c r="BB110" s="48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W110" s="59"/>
    </row>
    <row r="111" spans="1:75" s="32" customFormat="1" ht="45">
      <c r="A111" s="10" t="str">
        <f>CONCATENATE(E103," 3-4")</f>
        <v>X 3-4</v>
      </c>
      <c r="B111" s="11"/>
      <c r="C111" s="18"/>
      <c r="D111" s="68"/>
      <c r="E111" s="69"/>
      <c r="F111" s="69"/>
      <c r="G111" s="69"/>
      <c r="H111" s="69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1"/>
      <c r="V111" s="71"/>
      <c r="W111" s="71"/>
      <c r="X111" s="72"/>
      <c r="Y111" s="73"/>
      <c r="Z111" s="72"/>
      <c r="AA111" s="73"/>
      <c r="AB111" s="72"/>
      <c r="AC111" s="48"/>
      <c r="AD111" s="15"/>
      <c r="AE111" s="44"/>
      <c r="AF111" s="44"/>
      <c r="AG111" s="58"/>
      <c r="AH111" s="3"/>
      <c r="AI111" s="3"/>
      <c r="AJ111" s="74"/>
      <c r="AK111" s="75"/>
      <c r="AL111" s="75"/>
      <c r="AM111" s="61"/>
      <c r="AN111" s="47"/>
      <c r="AO111" s="47"/>
      <c r="AP111" s="74"/>
      <c r="AQ111" s="61"/>
      <c r="AR111" s="58"/>
      <c r="AS111" s="3"/>
      <c r="AT111" s="3"/>
      <c r="AU111" s="47"/>
      <c r="AV111" s="61"/>
      <c r="AW111" s="61"/>
      <c r="AX111" s="61"/>
      <c r="AY111" s="47"/>
      <c r="AZ111" s="47"/>
      <c r="BA111" s="74"/>
      <c r="BB111" s="48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W111" s="59"/>
    </row>
    <row r="112" spans="1:75" ht="35.25" thickBot="1">
      <c r="A112" s="10" t="str">
        <f>CONCATENATE(E103," 5-4")</f>
        <v>X 5-4</v>
      </c>
    </row>
    <row r="113" spans="1:75" s="32" customFormat="1" ht="90.75" thickBot="1">
      <c r="A113" s="10" t="str">
        <f>CONCATENATE(E113," 1-5")</f>
        <v>X 1-5</v>
      </c>
      <c r="B113" s="11"/>
      <c r="C113" s="18" t="str">
        <f>IF(C103="X","X",IF(C103-$B$1&gt;=[1]vylosovanie!$O$3,"X",C103+1))</f>
        <v>X</v>
      </c>
      <c r="D113" s="3" t="s">
        <v>5</v>
      </c>
      <c r="E113" s="19" t="str">
        <f>IF(C113="X","X",VLOOKUP(C113,[1]vylosovanie!$T$10:$U$99,2,0))</f>
        <v>X</v>
      </c>
      <c r="F113" s="20" t="s">
        <v>6</v>
      </c>
      <c r="G113" s="20" t="s">
        <v>7</v>
      </c>
      <c r="H113" s="20" t="s">
        <v>8</v>
      </c>
      <c r="I113" s="21">
        <v>1</v>
      </c>
      <c r="J113" s="22"/>
      <c r="K113" s="23"/>
      <c r="L113" s="21">
        <v>2</v>
      </c>
      <c r="M113" s="22"/>
      <c r="N113" s="23"/>
      <c r="O113" s="21">
        <v>3</v>
      </c>
      <c r="P113" s="22"/>
      <c r="Q113" s="23"/>
      <c r="R113" s="21">
        <v>4</v>
      </c>
      <c r="S113" s="22"/>
      <c r="T113" s="23"/>
      <c r="U113" s="21">
        <v>5</v>
      </c>
      <c r="V113" s="22"/>
      <c r="W113" s="23"/>
      <c r="X113" s="24" t="s">
        <v>9</v>
      </c>
      <c r="Y113" s="22"/>
      <c r="Z113" s="25"/>
      <c r="AA113" s="26" t="s">
        <v>10</v>
      </c>
      <c r="AB113" s="26" t="s">
        <v>11</v>
      </c>
      <c r="AC113" s="26" t="s">
        <v>12</v>
      </c>
      <c r="AD113" s="15" t="s">
        <v>13</v>
      </c>
      <c r="AE113" s="15"/>
      <c r="AF113" s="15"/>
      <c r="AG113" s="3" t="str">
        <f>IF(C113&lt;10,0,"")</f>
        <v/>
      </c>
      <c r="AH113" s="3" t="s">
        <v>4</v>
      </c>
      <c r="AI113" s="3"/>
      <c r="AJ113" s="27" t="s">
        <v>14</v>
      </c>
      <c r="AK113" s="28" t="s">
        <v>15</v>
      </c>
      <c r="AL113" s="28" t="s">
        <v>16</v>
      </c>
      <c r="AM113" s="29" t="s">
        <v>17</v>
      </c>
      <c r="AN113" s="29" t="s">
        <v>18</v>
      </c>
      <c r="AO113" s="29" t="s">
        <v>18</v>
      </c>
      <c r="AP113" s="29" t="s">
        <v>19</v>
      </c>
      <c r="AQ113" s="30"/>
      <c r="AR113" s="3" t="str">
        <f>IF(C113&lt;10,0,"")</f>
        <v/>
      </c>
      <c r="AS113" s="3" t="s">
        <v>4</v>
      </c>
      <c r="AT113" s="3"/>
      <c r="AU113" s="31" t="s">
        <v>14</v>
      </c>
      <c r="AV113" s="29" t="s">
        <v>15</v>
      </c>
      <c r="AW113" s="29" t="s">
        <v>16</v>
      </c>
      <c r="AX113" s="29" t="s">
        <v>17</v>
      </c>
      <c r="AY113" s="29" t="s">
        <v>18</v>
      </c>
      <c r="AZ113" s="29" t="s">
        <v>18</v>
      </c>
      <c r="BA113" s="29" t="s">
        <v>19</v>
      </c>
      <c r="BC113" s="7">
        <v>1</v>
      </c>
      <c r="BD113" s="7">
        <v>2</v>
      </c>
      <c r="BE113" s="7">
        <v>3</v>
      </c>
      <c r="BF113" s="7">
        <v>4</v>
      </c>
      <c r="BG113" s="7">
        <v>5</v>
      </c>
      <c r="BH113" s="7"/>
      <c r="BI113" s="7" t="s">
        <v>20</v>
      </c>
      <c r="BJ113" s="7"/>
      <c r="BK113" s="7"/>
      <c r="BL113" s="7"/>
      <c r="BM113" s="7"/>
      <c r="BN113" s="7"/>
      <c r="BO113" s="7" t="s">
        <v>21</v>
      </c>
      <c r="BP113" s="7"/>
      <c r="BQ113" s="7"/>
      <c r="BR113" s="7"/>
      <c r="BS113" s="7"/>
      <c r="BT113" s="7"/>
    </row>
    <row r="114" spans="1:75" s="32" customFormat="1" ht="45.75" thickBot="1">
      <c r="A114" s="10" t="str">
        <f>CONCATENATE(E113," 1-4")</f>
        <v>X 1-4</v>
      </c>
      <c r="B114" s="11" t="str">
        <f>CONCATENATE(E113,D114)</f>
        <v>X1</v>
      </c>
      <c r="C114" s="33" t="str">
        <f>$E$1</f>
        <v>MŽ</v>
      </c>
      <c r="D114" s="34">
        <v>1</v>
      </c>
      <c r="E114" s="35" t="str">
        <f>IF(ISERROR(VLOOKUP($B114,[1]vylosovanie!$C$10:$M$269,8,0))=TRUE," ",VLOOKUP($B114,[1]vylosovanie!$C$10:$M$269,8,0))</f>
        <v xml:space="preserve"> </v>
      </c>
      <c r="F114" s="35" t="str">
        <f>IF(ISERROR(VLOOKUP($B114,[1]vylosovanie!$C$10:$M$269,9,0))=TRUE," ",VLOOKUP($B114,[1]vylosovanie!$C$10:$M$269,9,0))</f>
        <v xml:space="preserve"> </v>
      </c>
      <c r="G114" s="35" t="str">
        <f>IF(ISERROR(VLOOKUP($B114,[1]vylosovanie!$C$10:$M$269,10,0))=TRUE," ",VLOOKUP($B114,[1]vylosovanie!$C$10:$M$269,10,0))</f>
        <v xml:space="preserve"> </v>
      </c>
      <c r="H114" s="35" t="str">
        <f>IF(ISERROR(VLOOKUP($B114,[1]vylosovanie!$C$10:$M$269,11,0))=TRUE," ",VLOOKUP($B114,[1]vylosovanie!$C$10:$M$269,11,0))</f>
        <v xml:space="preserve"> </v>
      </c>
      <c r="I114" s="36"/>
      <c r="J114" s="36"/>
      <c r="K114" s="37"/>
      <c r="L114" s="38" t="e">
        <f>VLOOKUP(A116,'[1]zapisy skupiny'!$A$5:$AA$6403,26,0)</f>
        <v>#N/A</v>
      </c>
      <c r="M114" s="38" t="s">
        <v>22</v>
      </c>
      <c r="N114" s="39" t="e">
        <f>VLOOKUP(A116,'[1]zapisy skupiny'!$A$5:$AA$6403,27,0)</f>
        <v>#N/A</v>
      </c>
      <c r="O114" s="38" t="e">
        <f>VLOOKUP(A115,'[1]zapisy skupiny'!$A$5:$AA$6403,26,0)</f>
        <v>#N/A</v>
      </c>
      <c r="P114" s="38" t="s">
        <v>22</v>
      </c>
      <c r="Q114" s="39" t="e">
        <f>VLOOKUP(A115,'[1]zapisy skupiny'!$A$5:$AA$6403,27,0)</f>
        <v>#N/A</v>
      </c>
      <c r="R114" s="38" t="e">
        <f>VLOOKUP(A114,'[1]zapisy skupiny'!$A$5:$AA$6403,26,0)</f>
        <v>#N/A</v>
      </c>
      <c r="S114" s="38" t="s">
        <v>22</v>
      </c>
      <c r="T114" s="39" t="e">
        <f>VLOOKUP(A114,'[1]zapisy skupiny'!$A$5:$AA$6403,27,0)</f>
        <v>#N/A</v>
      </c>
      <c r="U114" s="38" t="e">
        <f>VLOOKUP(A113,'[1]zapisy skupiny'!$A$5:$AA$6403,26,0)</f>
        <v>#N/A</v>
      </c>
      <c r="V114" s="38" t="s">
        <v>22</v>
      </c>
      <c r="W114" s="39" t="e">
        <f>VLOOKUP(A113,'[1]zapisy skupiny'!$A$5:$AA$6403,27,0)</f>
        <v>#N/A</v>
      </c>
      <c r="X114" s="40" t="e">
        <f>SUM(BI114:BM114)</f>
        <v>#N/A</v>
      </c>
      <c r="Y114" s="41" t="s">
        <v>22</v>
      </c>
      <c r="Z114" s="40" t="e">
        <f>SUM(BO114:BS114)</f>
        <v>#N/A</v>
      </c>
      <c r="AA114" s="41" t="e">
        <f>IF((Z114=0)," ",X114/Z114)</f>
        <v>#N/A</v>
      </c>
      <c r="AB114" s="42" t="e">
        <f>IF(AND(SUM(BC114:BG114)=0,OR(E114=0,E114=" ",SUM(BC114:BG118)=0))," ",SUM(BC114:BG114))</f>
        <v>#N/A</v>
      </c>
      <c r="AC114" s="43" t="str">
        <f>IF(ISERROR(RANK(AB114,AB114:AB118,0))=TRUE," ",IF(OR(AND(L114="x",O114="x",R114="x"),AND(L114="x",O114="x",U114="x"),AND(L114="x",R114="x",U114="x"),AND(O114="x",R114="x",U114="x")),0,RANK(AB114,AB114:AB118,0)))</f>
        <v xml:space="preserve"> </v>
      </c>
      <c r="AD114" s="16" t="s">
        <v>23</v>
      </c>
      <c r="AE114" s="44" t="s">
        <v>24</v>
      </c>
      <c r="AF114" s="44"/>
      <c r="AG114" s="3"/>
      <c r="AH114" s="3" t="str">
        <f>CONCATENATE(5,1,AG113,C113,1)</f>
        <v>51X1</v>
      </c>
      <c r="AI114" s="3" t="str">
        <f>E113</f>
        <v>X</v>
      </c>
      <c r="AJ114" s="45">
        <f>IF(C113="X",0,AJ108+1)</f>
        <v>0</v>
      </c>
      <c r="AK114" s="45"/>
      <c r="AL114" s="45" t="s">
        <v>25</v>
      </c>
      <c r="AM114" s="46"/>
      <c r="AN114" s="46" t="e">
        <f>VLOOKUP(CONCATENATE(AI114,MID(AL114,2,1)),[1]vylosovanie!$C$10:$J$209,8,0)</f>
        <v>#N/A</v>
      </c>
      <c r="AO114" s="46" t="e">
        <f>VLOOKUP(CONCATENATE(AI114,RIGHT(AL114,1)),[1]vylosovanie!$C$10:$J$209,8,0)</f>
        <v>#N/A</v>
      </c>
      <c r="AP114" s="45" t="e">
        <f>VLOOKUP(CONCATENATE(AI114,VLOOKUP(AL114,$BW$4:$BX$16,2,0)),[1]vylosovanie!$C$10:$J$209,8,0)</f>
        <v>#N/A</v>
      </c>
      <c r="AQ114" s="47"/>
      <c r="AR114" s="3"/>
      <c r="AS114" s="3" t="str">
        <f>CONCATENATE(5,1,AR113,C113,2)</f>
        <v>51X2</v>
      </c>
      <c r="AT114" s="3" t="str">
        <f>E113</f>
        <v>X</v>
      </c>
      <c r="AU114" s="46">
        <f>IF(AJ114=0,0,AJ114+1)</f>
        <v>0</v>
      </c>
      <c r="AV114" s="46"/>
      <c r="AW114" s="46" t="s">
        <v>26</v>
      </c>
      <c r="AX114" s="46"/>
      <c r="AY114" s="46" t="e">
        <f>VLOOKUP(CONCATENATE(AT114,MID(AW114,2,1)),[1]vylosovanie!$C$10:$J$209,8,0)</f>
        <v>#N/A</v>
      </c>
      <c r="AZ114" s="46" t="e">
        <f>VLOOKUP(CONCATENATE(AT114,RIGHT(AW114,1)),[1]vylosovanie!$C$10:$J$209,8,0)</f>
        <v>#N/A</v>
      </c>
      <c r="BA114" s="45" t="e">
        <f>VLOOKUP(CONCATENATE(AT114,VLOOKUP(AW114,$BW$4:$BX$16,2,0)),[1]vylosovanie!$C$10:$J$209,8,0)</f>
        <v>#N/A</v>
      </c>
      <c r="BB114" s="48"/>
      <c r="BC114" s="28"/>
      <c r="BD114" s="28" t="e">
        <f>IF(OR(L114="x",L114="X",L114=""),0,IF(L114=3,2,1))</f>
        <v>#N/A</v>
      </c>
      <c r="BE114" s="28" t="e">
        <f>IF(OR(O114="x",O114="X",O114=""),0,IF(O114=3,2,1))</f>
        <v>#N/A</v>
      </c>
      <c r="BF114" s="28" t="e">
        <f>IF(OR(R114="x",R114="X",R114=""),0,IF(R114=3,2,1))</f>
        <v>#N/A</v>
      </c>
      <c r="BG114" s="28" t="e">
        <f>IF(OR(U114="x",U114="X",U114=""),0,IF(U114=3,2,1))</f>
        <v>#N/A</v>
      </c>
      <c r="BH114" s="49"/>
      <c r="BI114" s="28"/>
      <c r="BJ114" s="28" t="e">
        <f>IF(OR(L114="x",L114="X"),0,L114)</f>
        <v>#N/A</v>
      </c>
      <c r="BK114" s="28" t="e">
        <f>IF(OR(O114="x",O114="X"),0,O114)</f>
        <v>#N/A</v>
      </c>
      <c r="BL114" s="28" t="e">
        <f>IF(OR(R114="x",R114="X"),0,R114)</f>
        <v>#N/A</v>
      </c>
      <c r="BM114" s="28" t="e">
        <f>IF(OR(U114="x",U114="X"),0,U114)</f>
        <v>#N/A</v>
      </c>
      <c r="BN114" s="49"/>
      <c r="BO114" s="28"/>
      <c r="BP114" s="28" t="e">
        <f>IF(OR(N114="x",N114="X"),0,N114)</f>
        <v>#N/A</v>
      </c>
      <c r="BQ114" s="28" t="e">
        <f>IF(OR(Q114="x",Q114="X"),0,Q114)</f>
        <v>#N/A</v>
      </c>
      <c r="BR114" s="28" t="e">
        <f>IF(OR(T114="x",T114="X"),0,T114)</f>
        <v>#N/A</v>
      </c>
      <c r="BS114" s="28" t="e">
        <f>IF(OR(W114="x",W114="X"),0,W114)</f>
        <v>#N/A</v>
      </c>
      <c r="BT114" s="49"/>
    </row>
    <row r="115" spans="1:75" s="32" customFormat="1" ht="45.75" thickBot="1">
      <c r="A115" s="10" t="str">
        <f>CONCATENATE(E113," 1-3")</f>
        <v>X 1-3</v>
      </c>
      <c r="B115" s="11" t="str">
        <f>CONCATENATE(E113,D115)</f>
        <v>X2</v>
      </c>
      <c r="C115" s="33"/>
      <c r="D115" s="34">
        <v>2</v>
      </c>
      <c r="E115" s="35" t="str">
        <f>IF(ISERROR(VLOOKUP($B115,[1]vylosovanie!$C$10:$M$269,8,0))=TRUE," ",VLOOKUP($B115,[1]vylosovanie!$C$10:$M$269,8,0))</f>
        <v xml:space="preserve"> </v>
      </c>
      <c r="F115" s="35" t="str">
        <f>IF(ISERROR(VLOOKUP($B115,[1]vylosovanie!$C$10:$M$269,9,0))=TRUE," ",VLOOKUP($B115,[1]vylosovanie!$C$10:$M$269,9,0))</f>
        <v xml:space="preserve"> </v>
      </c>
      <c r="G115" s="35" t="str">
        <f>IF(ISERROR(VLOOKUP($B115,[1]vylosovanie!$C$10:$M$269,10,0))=TRUE," ",VLOOKUP($B115,[1]vylosovanie!$C$10:$M$269,10,0))</f>
        <v xml:space="preserve"> </v>
      </c>
      <c r="H115" s="35" t="str">
        <f>IF(ISERROR(VLOOKUP($B115,[1]vylosovanie!$C$10:$M$269,11,0))=TRUE," ",VLOOKUP($B115,[1]vylosovanie!$C$10:$M$269,11,0))</f>
        <v xml:space="preserve"> </v>
      </c>
      <c r="I115" s="50" t="e">
        <f>N114</f>
        <v>#N/A</v>
      </c>
      <c r="J115" s="50" t="s">
        <v>22</v>
      </c>
      <c r="K115" s="51" t="e">
        <f>L114</f>
        <v>#N/A</v>
      </c>
      <c r="L115" s="36"/>
      <c r="M115" s="36"/>
      <c r="N115" s="37"/>
      <c r="O115" s="50" t="e">
        <f>VLOOKUP(A117,'[1]zapisy skupiny'!$A$5:$AA$6403,26,0)</f>
        <v>#N/A</v>
      </c>
      <c r="P115" s="50" t="s">
        <v>22</v>
      </c>
      <c r="Q115" s="51" t="e">
        <f>VLOOKUP(A117,'[1]zapisy skupiny'!$A$5:$AA$6403,27,0)</f>
        <v>#N/A</v>
      </c>
      <c r="R115" s="50" t="e">
        <f>VLOOKUP(A118,'[1]zapisy skupiny'!$A$5:$AA$6403,27,0)</f>
        <v>#N/A</v>
      </c>
      <c r="S115" s="50" t="s">
        <v>22</v>
      </c>
      <c r="T115" s="51" t="e">
        <f>VLOOKUP(A118,'[1]zapisy skupiny'!$A$5:$AA$6403,26,0)</f>
        <v>#N/A</v>
      </c>
      <c r="U115" s="50" t="e">
        <f>VLOOKUP(A120,'[1]zapisy skupiny'!$A$5:$AA$6403,26,0)</f>
        <v>#N/A</v>
      </c>
      <c r="V115" s="50" t="s">
        <v>22</v>
      </c>
      <c r="W115" s="51" t="e">
        <f>VLOOKUP(A120,'[1]zapisy skupiny'!$A$5:$AA$6403,27,0)</f>
        <v>#N/A</v>
      </c>
      <c r="X115" s="52" t="e">
        <f>SUM(BI115:BM115)</f>
        <v>#N/A</v>
      </c>
      <c r="Y115" s="53" t="s">
        <v>22</v>
      </c>
      <c r="Z115" s="52" t="e">
        <f>SUM(BO115:BS115)</f>
        <v>#N/A</v>
      </c>
      <c r="AA115" s="53" t="e">
        <f>IF((Z115=0)," ",X115/Z115)</f>
        <v>#N/A</v>
      </c>
      <c r="AB115" s="54" t="e">
        <f>IF(AND(SUM(BC115:BG115)=0,OR(E115=0,E115=" ",SUM(BC114:BG118)=0))," ",SUM(BC115:BG115))</f>
        <v>#N/A</v>
      </c>
      <c r="AC115" s="55" t="str">
        <f>IF(ISERROR(RANK(AB115,AB114:AB118,0))=TRUE," ",IF(OR(AND(I115="x",O115="x",R115="x"),AND(I115="x",O115="x",U115="x"),AND(I115="x",R115="x",U115="x"),AND(O115="x",R115="x",U115="x")),0,RANK(AB115,AB114:AB118,0)))</f>
        <v xml:space="preserve"> </v>
      </c>
      <c r="AD115" s="16" t="s">
        <v>27</v>
      </c>
      <c r="AE115" s="44" t="s">
        <v>28</v>
      </c>
      <c r="AF115" s="44"/>
      <c r="AG115" s="3"/>
      <c r="AH115" s="3" t="str">
        <f>CONCATENATE(5,2,AG113,C113,1)</f>
        <v>52X1</v>
      </c>
      <c r="AI115" s="3" t="str">
        <f>E113</f>
        <v>X</v>
      </c>
      <c r="AJ115" s="45">
        <f>IF(AU114=0,0,AU114+1)</f>
        <v>0</v>
      </c>
      <c r="AK115" s="45"/>
      <c r="AL115" s="45" t="s">
        <v>29</v>
      </c>
      <c r="AM115" s="46"/>
      <c r="AN115" s="46" t="e">
        <f>VLOOKUP(CONCATENATE(AI115,MID(AL115,2,1)),[1]vylosovanie!$C$10:$J$209,8,0)</f>
        <v>#N/A</v>
      </c>
      <c r="AO115" s="46" t="e">
        <f>VLOOKUP(CONCATENATE(AI115,RIGHT(AL115,1)),[1]vylosovanie!$C$10:$J$209,8,0)</f>
        <v>#N/A</v>
      </c>
      <c r="AP115" s="45" t="e">
        <f>VLOOKUP(CONCATENATE(AI115,VLOOKUP(AL115,$BW$4:$BX$16,2,0)),[1]vylosovanie!$C$10:$J$209,8,0)</f>
        <v>#N/A</v>
      </c>
      <c r="AQ115" s="47"/>
      <c r="AR115" s="3"/>
      <c r="AS115" s="3" t="str">
        <f>CONCATENATE(5,2,AR113,C113,2)</f>
        <v>52X2</v>
      </c>
      <c r="AT115" s="3" t="str">
        <f>E113</f>
        <v>X</v>
      </c>
      <c r="AU115" s="46">
        <f>IF(AJ115=0,0,AJ115+1)</f>
        <v>0</v>
      </c>
      <c r="AV115" s="46"/>
      <c r="AW115" s="46" t="s">
        <v>30</v>
      </c>
      <c r="AX115" s="46"/>
      <c r="AY115" s="46" t="e">
        <f>VLOOKUP(CONCATENATE(AT115,MID(AW115,2,1)),[1]vylosovanie!$C$10:$J$209,8,0)</f>
        <v>#N/A</v>
      </c>
      <c r="AZ115" s="46" t="e">
        <f>VLOOKUP(CONCATENATE(AT115,RIGHT(AW115,1)),[1]vylosovanie!$C$10:$J$209,8,0)</f>
        <v>#N/A</v>
      </c>
      <c r="BA115" s="45" t="e">
        <f>VLOOKUP(CONCATENATE(AT115,VLOOKUP(AW115,$BW$4:$BX$16,2,0)),[1]vylosovanie!$C$10:$J$209,8,0)</f>
        <v>#N/A</v>
      </c>
      <c r="BB115" s="48"/>
      <c r="BC115" s="28" t="e">
        <f>IF(OR(I115="x",I115="X",I115=""),0,IF(I115=3,2,1))</f>
        <v>#N/A</v>
      </c>
      <c r="BD115" s="28"/>
      <c r="BE115" s="28" t="e">
        <f>IF(OR(O115="x",O115="X",O115=""),0,IF(O115=3,2,1))</f>
        <v>#N/A</v>
      </c>
      <c r="BF115" s="28" t="e">
        <f>IF(OR(R115="x",R115="X",R115=""),0,IF(R115=3,2,1))</f>
        <v>#N/A</v>
      </c>
      <c r="BG115" s="28" t="e">
        <f>IF(OR(U115="x",U115="X",U115=""),0,IF(U115=3,2,1))</f>
        <v>#N/A</v>
      </c>
      <c r="BH115" s="49"/>
      <c r="BI115" s="28" t="e">
        <f>IF(OR(I115="x",I115="X"),0,I115)</f>
        <v>#N/A</v>
      </c>
      <c r="BJ115" s="28"/>
      <c r="BK115" s="28" t="e">
        <f>IF(OR(O115="x",O115="X"),0,O115)</f>
        <v>#N/A</v>
      </c>
      <c r="BL115" s="28" t="e">
        <f>IF(OR(R115="x",R115="X"),0,R115)</f>
        <v>#N/A</v>
      </c>
      <c r="BM115" s="28" t="e">
        <f>IF(OR(U115="x",U115="X"),0,U115)</f>
        <v>#N/A</v>
      </c>
      <c r="BN115" s="49"/>
      <c r="BO115" s="28" t="e">
        <f>IF(OR(K115="x",K115="X"),0,K115)</f>
        <v>#N/A</v>
      </c>
      <c r="BP115" s="28"/>
      <c r="BQ115" s="28" t="e">
        <f>IF(OR(Q115="x",Q115="X"),0,Q115)</f>
        <v>#N/A</v>
      </c>
      <c r="BR115" s="28" t="e">
        <f>IF(OR(T115="x",T115="X"),0,T115)</f>
        <v>#N/A</v>
      </c>
      <c r="BS115" s="28" t="e">
        <f>IF(OR(W115="x",W115="X"),0,W115)</f>
        <v>#N/A</v>
      </c>
      <c r="BT115" s="49"/>
    </row>
    <row r="116" spans="1:75" s="32" customFormat="1" ht="45.75" thickBot="1">
      <c r="A116" s="10" t="str">
        <f>CONCATENATE(E113," 1-2")</f>
        <v>X 1-2</v>
      </c>
      <c r="B116" s="11" t="str">
        <f>CONCATENATE(E113,D116)</f>
        <v>X3</v>
      </c>
      <c r="C116" s="33"/>
      <c r="D116" s="34">
        <v>3</v>
      </c>
      <c r="E116" s="35" t="str">
        <f>IF(ISERROR(VLOOKUP($B116,[1]vylosovanie!$C$10:$M$269,8,0))=TRUE," ",VLOOKUP($B116,[1]vylosovanie!$C$10:$M$269,8,0))</f>
        <v xml:space="preserve"> </v>
      </c>
      <c r="F116" s="35" t="str">
        <f>IF(ISERROR(VLOOKUP($B116,[1]vylosovanie!$C$10:$M$269,9,0))=TRUE," ",VLOOKUP($B116,[1]vylosovanie!$C$10:$M$269,9,0))</f>
        <v xml:space="preserve"> </v>
      </c>
      <c r="G116" s="35" t="str">
        <f>IF(ISERROR(VLOOKUP($B116,[1]vylosovanie!$C$10:$M$269,10,0))=TRUE," ",VLOOKUP($B116,[1]vylosovanie!$C$10:$M$269,10,0))</f>
        <v xml:space="preserve"> </v>
      </c>
      <c r="H116" s="35" t="str">
        <f>IF(ISERROR(VLOOKUP($B116,[1]vylosovanie!$C$10:$M$269,11,0))=TRUE," ",VLOOKUP($B116,[1]vylosovanie!$C$10:$M$269,11,0))</f>
        <v xml:space="preserve"> </v>
      </c>
      <c r="I116" s="50" t="e">
        <f>Q114</f>
        <v>#N/A</v>
      </c>
      <c r="J116" s="50" t="s">
        <v>22</v>
      </c>
      <c r="K116" s="51" t="e">
        <f>O114</f>
        <v>#N/A</v>
      </c>
      <c r="L116" s="50" t="e">
        <f>Q115</f>
        <v>#N/A</v>
      </c>
      <c r="M116" s="50" t="s">
        <v>22</v>
      </c>
      <c r="N116" s="51" t="e">
        <f>O115</f>
        <v>#N/A</v>
      </c>
      <c r="O116" s="36"/>
      <c r="P116" s="36"/>
      <c r="Q116" s="37"/>
      <c r="R116" s="50" t="e">
        <f>VLOOKUP(A121,'[1]zapisy skupiny'!$A$5:$AA$6403,26,0)</f>
        <v>#N/A</v>
      </c>
      <c r="S116" s="50" t="s">
        <v>22</v>
      </c>
      <c r="T116" s="51" t="e">
        <f>VLOOKUP(A121,'[1]zapisy skupiny'!$A$5:$AA$6403,27,0)</f>
        <v>#N/A</v>
      </c>
      <c r="U116" s="50" t="e">
        <f>VLOOKUP(A119,'[1]zapisy skupiny'!$A$5:$AA$6403,27,0)</f>
        <v>#N/A</v>
      </c>
      <c r="V116" s="50" t="s">
        <v>22</v>
      </c>
      <c r="W116" s="51" t="e">
        <f>VLOOKUP(A119,'[1]zapisy skupiny'!$A$5:$AA$6403,26,0)</f>
        <v>#N/A</v>
      </c>
      <c r="X116" s="52" t="e">
        <f>SUM(BI116:BM116)</f>
        <v>#N/A</v>
      </c>
      <c r="Y116" s="53" t="s">
        <v>22</v>
      </c>
      <c r="Z116" s="52" t="e">
        <f>SUM(BO116:BS116)</f>
        <v>#N/A</v>
      </c>
      <c r="AA116" s="53" t="e">
        <f>IF((Z116=0)," ",X116/Z116)</f>
        <v>#N/A</v>
      </c>
      <c r="AB116" s="54" t="e">
        <f>IF(AND(SUM(BC116:BG116)=0,OR(E116=0,E116=" ",SUM(BC114:BG118)=0))," ",SUM(BC116:BG116))</f>
        <v>#N/A</v>
      </c>
      <c r="AC116" s="55" t="str">
        <f>IF(ISERROR(RANK(AB116,AB114:AB118,0))=TRUE," ",IF(OR(AND(I116="x",L116="x",R116="x"),AND(I116="x",L116="x",U116="x"),AND(I116="x",R116="x",U116="x"),AND(L116="x",R116="x",U116="x")),0,RANK(AB116,AB114:AB118,0)))</f>
        <v xml:space="preserve"> </v>
      </c>
      <c r="AD116" s="16" t="s">
        <v>31</v>
      </c>
      <c r="AE116" s="44" t="s">
        <v>32</v>
      </c>
      <c r="AF116" s="44"/>
      <c r="AG116" s="3"/>
      <c r="AH116" s="3" t="str">
        <f>CONCATENATE(5,3,AG113,C113,1)</f>
        <v>53X1</v>
      </c>
      <c r="AI116" s="3" t="str">
        <f>E113</f>
        <v>X</v>
      </c>
      <c r="AJ116" s="45">
        <f>IF(AU115=0,0,AU115+1)</f>
        <v>0</v>
      </c>
      <c r="AK116" s="45"/>
      <c r="AL116" s="56" t="s">
        <v>33</v>
      </c>
      <c r="AM116" s="57"/>
      <c r="AN116" s="46" t="e">
        <f>VLOOKUP(CONCATENATE(AI116,MID(AL116,2,1)),[1]vylosovanie!$C$10:$J$209,8,0)</f>
        <v>#N/A</v>
      </c>
      <c r="AO116" s="46" t="e">
        <f>VLOOKUP(CONCATENATE(AI116,RIGHT(AL116,1)),[1]vylosovanie!$C$10:$J$209,8,0)</f>
        <v>#N/A</v>
      </c>
      <c r="AP116" s="45" t="e">
        <f>VLOOKUP(CONCATENATE(AI116,VLOOKUP(AL116,$BW$4:$BX$16,2,0)),[1]vylosovanie!$C$10:$J$209,8,0)</f>
        <v>#N/A</v>
      </c>
      <c r="AQ116" s="47"/>
      <c r="AR116" s="3"/>
      <c r="AS116" s="3" t="str">
        <f>CONCATENATE(5,3,AR113,C113,2)</f>
        <v>53X2</v>
      </c>
      <c r="AT116" s="3" t="str">
        <f>E113</f>
        <v>X</v>
      </c>
      <c r="AU116" s="46">
        <f>IF(AJ116=0,0,AJ116+1)</f>
        <v>0</v>
      </c>
      <c r="AV116" s="46"/>
      <c r="AW116" s="46" t="s">
        <v>34</v>
      </c>
      <c r="AX116" s="46"/>
      <c r="AY116" s="46" t="e">
        <f>VLOOKUP(CONCATENATE(AT116,MID(AW116,2,1)),[1]vylosovanie!$C$10:$J$209,8,0)</f>
        <v>#N/A</v>
      </c>
      <c r="AZ116" s="46" t="e">
        <f>VLOOKUP(CONCATENATE(AT116,RIGHT(AW116,1)),[1]vylosovanie!$C$10:$J$209,8,0)</f>
        <v>#N/A</v>
      </c>
      <c r="BA116" s="45" t="e">
        <f>VLOOKUP(CONCATENATE(AT116,VLOOKUP(AW116,$BW$4:$BX$16,2,0)),[1]vylosovanie!$C$10:$J$209,8,0)</f>
        <v>#N/A</v>
      </c>
      <c r="BB116" s="48"/>
      <c r="BC116" s="28" t="e">
        <f>IF(OR(I116="x",I116="X",I116=""),0,IF(I116=3,2,1))</f>
        <v>#N/A</v>
      </c>
      <c r="BD116" s="28" t="e">
        <f>IF(OR(L116="x",L116="X",L116=""),0,IF(L116=3,2,1))</f>
        <v>#N/A</v>
      </c>
      <c r="BE116" s="28"/>
      <c r="BF116" s="28" t="e">
        <f>IF(OR(R116="x",R116="X",R116=""),0,IF(R116=3,2,1))</f>
        <v>#N/A</v>
      </c>
      <c r="BG116" s="28" t="e">
        <f>IF(OR(U116="x",U116="X",U116=""),0,IF(U116=3,2,1))</f>
        <v>#N/A</v>
      </c>
      <c r="BH116" s="49"/>
      <c r="BI116" s="28" t="e">
        <f>IF(OR(I116="x",I116="X"),0,I116)</f>
        <v>#N/A</v>
      </c>
      <c r="BJ116" s="28" t="e">
        <f>IF(OR(L116="x",L116="X"),0,L116)</f>
        <v>#N/A</v>
      </c>
      <c r="BK116" s="28"/>
      <c r="BL116" s="28" t="e">
        <f>IF(OR(R116="x",R116="X"),0,R116)</f>
        <v>#N/A</v>
      </c>
      <c r="BM116" s="28" t="e">
        <f>IF(OR(U116="x",U116="X"),0,U116)</f>
        <v>#N/A</v>
      </c>
      <c r="BN116" s="49"/>
      <c r="BO116" s="28" t="e">
        <f>IF(OR(K116="x",K116="X"),0,K116)</f>
        <v>#N/A</v>
      </c>
      <c r="BP116" s="28" t="e">
        <f>IF(OR(N116="x",N116="X"),0,N116)</f>
        <v>#N/A</v>
      </c>
      <c r="BQ116" s="28"/>
      <c r="BR116" s="28" t="e">
        <f>IF(OR(T116="x",T116="X"),0,T116)</f>
        <v>#N/A</v>
      </c>
      <c r="BS116" s="28" t="e">
        <f>IF(OR(W116="x",W116="X"),0,W116)</f>
        <v>#N/A</v>
      </c>
      <c r="BT116" s="49"/>
    </row>
    <row r="117" spans="1:75" s="32" customFormat="1" ht="45.75" thickBot="1">
      <c r="A117" s="10" t="str">
        <f>CONCATENATE(E113," 2-3")</f>
        <v>X 2-3</v>
      </c>
      <c r="B117" s="11" t="str">
        <f>CONCATENATE(E113,D117)</f>
        <v>X4</v>
      </c>
      <c r="C117" s="33"/>
      <c r="D117" s="34">
        <v>4</v>
      </c>
      <c r="E117" s="35" t="str">
        <f>IF(ISERROR(VLOOKUP($B117,[1]vylosovanie!$C$10:$M$269,8,0))=TRUE," ",VLOOKUP($B117,[1]vylosovanie!$C$10:$M$269,8,0))</f>
        <v xml:space="preserve"> </v>
      </c>
      <c r="F117" s="35" t="str">
        <f>IF(ISERROR(VLOOKUP($B117,[1]vylosovanie!$C$10:$M$269,9,0))=TRUE," ",VLOOKUP($B117,[1]vylosovanie!$C$10:$M$269,9,0))</f>
        <v xml:space="preserve"> </v>
      </c>
      <c r="G117" s="35" t="str">
        <f>IF(ISERROR(VLOOKUP($B117,[1]vylosovanie!$C$10:$M$269,10,0))=TRUE," ",VLOOKUP($B117,[1]vylosovanie!$C$10:$M$269,10,0))</f>
        <v xml:space="preserve"> </v>
      </c>
      <c r="H117" s="35" t="str">
        <f>IF(ISERROR(VLOOKUP($B117,[1]vylosovanie!$C$10:$M$269,11,0))=TRUE," ",VLOOKUP($B117,[1]vylosovanie!$C$10:$M$269,11,0))</f>
        <v xml:space="preserve"> </v>
      </c>
      <c r="I117" s="50" t="e">
        <f>T114</f>
        <v>#N/A</v>
      </c>
      <c r="J117" s="50" t="s">
        <v>22</v>
      </c>
      <c r="K117" s="51" t="e">
        <f>R114</f>
        <v>#N/A</v>
      </c>
      <c r="L117" s="50" t="e">
        <f>T115</f>
        <v>#N/A</v>
      </c>
      <c r="M117" s="50" t="s">
        <v>22</v>
      </c>
      <c r="N117" s="51" t="e">
        <f>R115</f>
        <v>#N/A</v>
      </c>
      <c r="O117" s="50" t="e">
        <f>T116</f>
        <v>#N/A</v>
      </c>
      <c r="P117" s="50" t="s">
        <v>22</v>
      </c>
      <c r="Q117" s="51" t="e">
        <f>R116</f>
        <v>#N/A</v>
      </c>
      <c r="R117" s="36"/>
      <c r="S117" s="36"/>
      <c r="T117" s="37"/>
      <c r="U117" s="50" t="e">
        <f>VLOOKUP(A122,'[1]zapisy skupiny'!$A$5:$AA$6403,27,0)</f>
        <v>#N/A</v>
      </c>
      <c r="V117" s="50" t="s">
        <v>22</v>
      </c>
      <c r="W117" s="51" t="e">
        <f>VLOOKUP(A122,'[1]zapisy skupiny'!$A$5:$AA$6403,26,0)</f>
        <v>#N/A</v>
      </c>
      <c r="X117" s="52" t="e">
        <f>SUM(BI117:BM117)</f>
        <v>#N/A</v>
      </c>
      <c r="Y117" s="53" t="s">
        <v>22</v>
      </c>
      <c r="Z117" s="52" t="e">
        <f>SUM(BO117:BS117)</f>
        <v>#N/A</v>
      </c>
      <c r="AA117" s="53" t="e">
        <f>IF((Z117=0)," ",X117/Z117)</f>
        <v>#N/A</v>
      </c>
      <c r="AB117" s="54" t="e">
        <f>IF(AND(SUM(BC117:BG117)=0,OR(E117=0,E117=" ",SUM(BC114:BG118)=0))," ",SUM(BC117:BG117))</f>
        <v>#N/A</v>
      </c>
      <c r="AC117" s="55" t="str">
        <f>IF(ISERROR(RANK(AB117,AB114:AB118,0))=TRUE," ",IF(OR(AND(I117="x",L117="x",O117="x"),AND(I117="x",L117="x",U117="x"),AND(I117="x",O117="x",U117="x"),AND(L117="x",O117="x",U117="x")),0,RANK(AB117,AB114:AB118,0)))</f>
        <v xml:space="preserve"> </v>
      </c>
      <c r="AD117" s="16" t="s">
        <v>35</v>
      </c>
      <c r="AE117" s="44" t="s">
        <v>36</v>
      </c>
      <c r="AF117" s="44"/>
      <c r="AG117" s="58"/>
      <c r="AH117" s="3" t="str">
        <f>CONCATENATE(5,4,AG113,C113,1)</f>
        <v>54X1</v>
      </c>
      <c r="AI117" s="3" t="str">
        <f>E113</f>
        <v>X</v>
      </c>
      <c r="AJ117" s="45">
        <f>IF(AU116=0,0,AU116+1)</f>
        <v>0</v>
      </c>
      <c r="AK117" s="59"/>
      <c r="AL117" s="59" t="s">
        <v>37</v>
      </c>
      <c r="AM117" s="60"/>
      <c r="AN117" s="46" t="e">
        <f>VLOOKUP(CONCATENATE(AI117,MID(AL117,2,1)),[1]vylosovanie!$C$10:$J$209,8,0)</f>
        <v>#N/A</v>
      </c>
      <c r="AO117" s="46" t="e">
        <f>VLOOKUP(CONCATENATE(AI117,RIGHT(AL117,1)),[1]vylosovanie!$C$10:$J$209,8,0)</f>
        <v>#N/A</v>
      </c>
      <c r="AP117" s="45" t="e">
        <f>VLOOKUP(CONCATENATE(AI117,VLOOKUP(AL117,$BW$4:$BX$16,2,0)),[1]vylosovanie!$C$10:$J$209,8,0)</f>
        <v>#N/A</v>
      </c>
      <c r="AQ117" s="61"/>
      <c r="AR117" s="58"/>
      <c r="AS117" s="3" t="str">
        <f>CONCATENATE(5,4,AR113,C113,2)</f>
        <v>54X2</v>
      </c>
      <c r="AT117" s="3" t="str">
        <f>E113</f>
        <v>X</v>
      </c>
      <c r="AU117" s="46">
        <f>IF(AJ117=0,0,AJ117+1)</f>
        <v>0</v>
      </c>
      <c r="AV117" s="60"/>
      <c r="AW117" s="60" t="s">
        <v>38</v>
      </c>
      <c r="AX117" s="60"/>
      <c r="AY117" s="46" t="e">
        <f>VLOOKUP(CONCATENATE(AT117,MID(AW117,2,1)),[1]vylosovanie!$C$10:$J$209,8,0)</f>
        <v>#N/A</v>
      </c>
      <c r="AZ117" s="46" t="e">
        <f>VLOOKUP(CONCATENATE(AT117,RIGHT(AW117,1)),[1]vylosovanie!$C$10:$J$209,8,0)</f>
        <v>#N/A</v>
      </c>
      <c r="BA117" s="45" t="e">
        <f>VLOOKUP(CONCATENATE(AT117,VLOOKUP(AW117,$BW$4:$BX$16,2,0)),[1]vylosovanie!$C$10:$J$209,8,0)</f>
        <v>#N/A</v>
      </c>
      <c r="BB117" s="48"/>
      <c r="BC117" s="28" t="e">
        <f>IF(OR(I117="x",I117="X",I117=""),0,IF(I117=3,2,1))</f>
        <v>#N/A</v>
      </c>
      <c r="BD117" s="28" t="e">
        <f>IF(OR(L117="x",L117="X",L117=""),0,IF(L117=3,2,1))</f>
        <v>#N/A</v>
      </c>
      <c r="BE117" s="28" t="e">
        <f>IF(OR(O117="x",O117="X",O117=""),0,IF(O117=3,2,1))</f>
        <v>#N/A</v>
      </c>
      <c r="BF117" s="28"/>
      <c r="BG117" s="28" t="e">
        <f>IF(OR(U117="x",U117="X",U117=""),0,IF(U117=3,2,1))</f>
        <v>#N/A</v>
      </c>
      <c r="BH117" s="49"/>
      <c r="BI117" s="28" t="e">
        <f>IF(OR(I117="x",I117="X"),0,I117)</f>
        <v>#N/A</v>
      </c>
      <c r="BJ117" s="28" t="e">
        <f>IF(OR(L117="x",L117="X"),0,L117)</f>
        <v>#N/A</v>
      </c>
      <c r="BK117" s="28" t="e">
        <f>IF(OR(O117="x",O117="X"),0,O117)</f>
        <v>#N/A</v>
      </c>
      <c r="BL117" s="28"/>
      <c r="BM117" s="28" t="e">
        <f>IF(OR(U117="x",U117="X"),0,U117)</f>
        <v>#N/A</v>
      </c>
      <c r="BN117" s="49"/>
      <c r="BO117" s="28" t="e">
        <f>IF(OR(K117="x",K117="X"),0,K117)</f>
        <v>#N/A</v>
      </c>
      <c r="BP117" s="28" t="e">
        <f>IF(OR(N117="x",N117="X"),0,N117)</f>
        <v>#N/A</v>
      </c>
      <c r="BQ117" s="28" t="e">
        <f>IF(OR(Q117="x",Q117="X"),0,Q117)</f>
        <v>#N/A</v>
      </c>
      <c r="BR117" s="28"/>
      <c r="BS117" s="28" t="e">
        <f>IF(OR(W117="x",W117="X"),0,W117)</f>
        <v>#N/A</v>
      </c>
      <c r="BT117" s="49"/>
    </row>
    <row r="118" spans="1:75" s="32" customFormat="1" ht="45.75" thickBot="1">
      <c r="A118" s="10" t="str">
        <f>CONCATENATE(E113," 4-2")</f>
        <v>X 4-2</v>
      </c>
      <c r="B118" s="11" t="str">
        <f>CONCATENATE(E113,D118)</f>
        <v>X5</v>
      </c>
      <c r="C118" s="18"/>
      <c r="D118" s="34">
        <v>5</v>
      </c>
      <c r="E118" s="35" t="str">
        <f>IF(ISERROR(VLOOKUP($B118,[1]vylosovanie!$C$10:$M$269,8,0))=TRUE," ",VLOOKUP($B118,[1]vylosovanie!$C$10:$M$269,8,0))</f>
        <v xml:space="preserve"> </v>
      </c>
      <c r="F118" s="35" t="str">
        <f>IF(ISERROR(VLOOKUP($B118,[1]vylosovanie!$C$10:$M$269,9,0))=TRUE," ",VLOOKUP($B118,[1]vylosovanie!$C$10:$M$269,9,0))</f>
        <v xml:space="preserve"> </v>
      </c>
      <c r="G118" s="35" t="str">
        <f>IF(ISERROR(VLOOKUP($B118,[1]vylosovanie!$C$10:$M$269,10,0))=TRUE," ",VLOOKUP($B118,[1]vylosovanie!$C$10:$M$269,10,0))</f>
        <v xml:space="preserve"> </v>
      </c>
      <c r="H118" s="35" t="str">
        <f>IF(ISERROR(VLOOKUP($B118,[1]vylosovanie!$C$10:$M$269,11,0))=TRUE," ",VLOOKUP($B118,[1]vylosovanie!$C$10:$M$269,11,0))</f>
        <v xml:space="preserve"> </v>
      </c>
      <c r="I118" s="62" t="e">
        <f>W114</f>
        <v>#N/A</v>
      </c>
      <c r="J118" s="62" t="s">
        <v>22</v>
      </c>
      <c r="K118" s="63" t="e">
        <f>U114</f>
        <v>#N/A</v>
      </c>
      <c r="L118" s="62" t="e">
        <f>W115</f>
        <v>#N/A</v>
      </c>
      <c r="M118" s="62" t="s">
        <v>22</v>
      </c>
      <c r="N118" s="63" t="e">
        <f>U115</f>
        <v>#N/A</v>
      </c>
      <c r="O118" s="62" t="e">
        <f>W116</f>
        <v>#N/A</v>
      </c>
      <c r="P118" s="62" t="s">
        <v>22</v>
      </c>
      <c r="Q118" s="63" t="e">
        <f>U116</f>
        <v>#N/A</v>
      </c>
      <c r="R118" s="62" t="e">
        <f>W117</f>
        <v>#N/A</v>
      </c>
      <c r="S118" s="62" t="s">
        <v>22</v>
      </c>
      <c r="T118" s="63" t="e">
        <f>U117</f>
        <v>#N/A</v>
      </c>
      <c r="U118" s="36"/>
      <c r="V118" s="36"/>
      <c r="W118" s="37"/>
      <c r="X118" s="64" t="e">
        <f>SUM(BI118:BM118)</f>
        <v>#N/A</v>
      </c>
      <c r="Y118" s="65" t="s">
        <v>22</v>
      </c>
      <c r="Z118" s="64" t="e">
        <f>SUM(BO118:BS118)</f>
        <v>#N/A</v>
      </c>
      <c r="AA118" s="65" t="e">
        <f>IF((Z118=0)," ",X118/Z118)</f>
        <v>#N/A</v>
      </c>
      <c r="AB118" s="66" t="e">
        <f>IF(AND(SUM(BC118:BG118)=0,OR(E118=0,E118=" ",SUM(BC114:BG118)=0))," ",SUM(BC118:BG118))</f>
        <v>#N/A</v>
      </c>
      <c r="AC118" s="67" t="str">
        <f>IF(ISERROR(RANK(AB118,AB114:AB118,0))=TRUE," ",IF(OR(AND(I118="x",L118="x",O118="x"),AND(I118="x",L118="x",R118="x"),AND(I118="x",O118="x",R118="x"),AND(L118="x",O118="x",R118="x")),0,RANK(AB118,AB114:AB118,0)))</f>
        <v xml:space="preserve"> </v>
      </c>
      <c r="AD118" s="15" t="s">
        <v>39</v>
      </c>
      <c r="AE118" s="44" t="s">
        <v>40</v>
      </c>
      <c r="AF118" s="44"/>
      <c r="AG118" s="58"/>
      <c r="AH118" s="3" t="str">
        <f>CONCATENATE(5,5,AG113,C113,1)</f>
        <v>55X1</v>
      </c>
      <c r="AI118" s="3" t="str">
        <f>E113</f>
        <v>X</v>
      </c>
      <c r="AJ118" s="45">
        <f>IF(AU117=0,0,AU117+1)</f>
        <v>0</v>
      </c>
      <c r="AK118" s="59"/>
      <c r="AL118" s="59" t="s">
        <v>41</v>
      </c>
      <c r="AM118" s="60"/>
      <c r="AN118" s="46" t="e">
        <f>VLOOKUP(CONCATENATE(AI118,MID(AL118,2,1)),[1]vylosovanie!$C$10:$J$209,8,0)</f>
        <v>#N/A</v>
      </c>
      <c r="AO118" s="46" t="e">
        <f>VLOOKUP(CONCATENATE(AI118,RIGHT(AL118,1)),[1]vylosovanie!$C$10:$J$209,8,0)</f>
        <v>#N/A</v>
      </c>
      <c r="AP118" s="45" t="e">
        <f>VLOOKUP(CONCATENATE(AI118,VLOOKUP(AL118,$BW$4:$BX$16,2,0)),[1]vylosovanie!$C$10:$J$209,8,0)</f>
        <v>#N/A</v>
      </c>
      <c r="AQ118" s="61"/>
      <c r="AR118" s="58"/>
      <c r="AS118" s="3" t="str">
        <f>CONCATENATE(5,5,AR113,C113,2)</f>
        <v>55X2</v>
      </c>
      <c r="AT118" s="3" t="str">
        <f>E113</f>
        <v>X</v>
      </c>
      <c r="AU118" s="46">
        <f>IF(AJ118=0,0,AJ118+1)</f>
        <v>0</v>
      </c>
      <c r="AV118" s="60"/>
      <c r="AW118" s="60" t="s">
        <v>42</v>
      </c>
      <c r="AX118" s="60"/>
      <c r="AY118" s="46" t="e">
        <f>VLOOKUP(CONCATENATE(AT118,MID(AW118,2,1)),[1]vylosovanie!$C$10:$J$209,8,0)</f>
        <v>#N/A</v>
      </c>
      <c r="AZ118" s="46" t="e">
        <f>VLOOKUP(CONCATENATE(AT118,RIGHT(AW118,1)),[1]vylosovanie!$C$10:$J$209,8,0)</f>
        <v>#N/A</v>
      </c>
      <c r="BA118" s="45" t="e">
        <f>VLOOKUP(CONCATENATE(AT118,VLOOKUP(AW118,$BW$4:$BX$16,2,0)),[1]vylosovanie!$C$10:$J$209,8,0)</f>
        <v>#N/A</v>
      </c>
      <c r="BB118" s="48"/>
      <c r="BC118" s="28" t="e">
        <f>IF(OR(I118="x",I118="X",I118=""),0,IF(I118=3,2,1))</f>
        <v>#N/A</v>
      </c>
      <c r="BD118" s="28" t="e">
        <f>IF(OR(L118="x",L118="X",L118=""),0,IF(L118=3,2,1))</f>
        <v>#N/A</v>
      </c>
      <c r="BE118" s="28" t="e">
        <f>IF(OR(O118="x",O118="X",O118=""),0,IF(O118=3,2,1))</f>
        <v>#N/A</v>
      </c>
      <c r="BF118" s="28" t="e">
        <f>IF(OR(R118="x",R118="X",R118=""),0,IF(R118=3,2,1))</f>
        <v>#N/A</v>
      </c>
      <c r="BG118" s="28"/>
      <c r="BH118" s="49"/>
      <c r="BI118" s="28" t="e">
        <f>IF(OR(I118="x",I118="X"),0,I118)</f>
        <v>#N/A</v>
      </c>
      <c r="BJ118" s="28" t="e">
        <f>IF(OR(L118="x",L118="X"),0,L118)</f>
        <v>#N/A</v>
      </c>
      <c r="BK118" s="28" t="e">
        <f>IF(OR(O118="x",O118="X"),0,O118)</f>
        <v>#N/A</v>
      </c>
      <c r="BL118" s="28" t="e">
        <f>IF(OR(R118="x",R118="X"),0,R118)</f>
        <v>#N/A</v>
      </c>
      <c r="BM118" s="28"/>
      <c r="BN118" s="49"/>
      <c r="BO118" s="28" t="e">
        <f>IF(OR(K118="x",K118="X"),0,K118)</f>
        <v>#N/A</v>
      </c>
      <c r="BP118" s="28" t="e">
        <f>IF(OR(N118="x",N118="X"),0,N118)</f>
        <v>#N/A</v>
      </c>
      <c r="BQ118" s="28" t="e">
        <f>IF(OR(Q118="x",Q118="X"),0,Q118)</f>
        <v>#N/A</v>
      </c>
      <c r="BR118" s="28" t="e">
        <f>IF(OR(T118="x",T118="X"),0,T118)</f>
        <v>#N/A</v>
      </c>
      <c r="BS118" s="28"/>
      <c r="BT118" s="49"/>
    </row>
    <row r="119" spans="1:75" s="32" customFormat="1" ht="45">
      <c r="A119" s="10" t="str">
        <f>CONCATENATE(E113," 5-3")</f>
        <v>X 5-3</v>
      </c>
      <c r="B119" s="11"/>
      <c r="C119" s="18"/>
      <c r="D119" s="68"/>
      <c r="E119" s="69"/>
      <c r="F119" s="69"/>
      <c r="G119" s="69"/>
      <c r="H119" s="69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1"/>
      <c r="V119" s="71"/>
      <c r="W119" s="71"/>
      <c r="X119" s="72"/>
      <c r="Y119" s="73"/>
      <c r="Z119" s="72"/>
      <c r="AA119" s="73"/>
      <c r="AB119" s="72"/>
      <c r="AC119" s="48"/>
      <c r="AD119" s="15"/>
      <c r="AE119" s="44"/>
      <c r="AF119" s="44"/>
      <c r="AG119" s="58"/>
      <c r="AH119" s="3"/>
      <c r="AI119" s="3"/>
      <c r="AJ119" s="74"/>
      <c r="AK119" s="75"/>
      <c r="AL119" s="75"/>
      <c r="AM119" s="61"/>
      <c r="AN119" s="47"/>
      <c r="AO119" s="47"/>
      <c r="AP119" s="74"/>
      <c r="AQ119" s="61"/>
      <c r="AR119" s="58"/>
      <c r="AS119" s="3"/>
      <c r="AT119" s="3"/>
      <c r="AU119" s="47"/>
      <c r="AV119" s="61"/>
      <c r="AW119" s="61"/>
      <c r="AX119" s="61"/>
      <c r="AY119" s="47"/>
      <c r="AZ119" s="47"/>
      <c r="BA119" s="74"/>
      <c r="BB119" s="48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W119" s="59"/>
    </row>
    <row r="120" spans="1:75" s="32" customFormat="1" ht="45">
      <c r="A120" s="10" t="str">
        <f>CONCATENATE(E113," 2-5")</f>
        <v>X 2-5</v>
      </c>
      <c r="B120" s="11"/>
      <c r="C120" s="18"/>
      <c r="D120" s="68"/>
      <c r="E120" s="69"/>
      <c r="F120" s="69"/>
      <c r="G120" s="69"/>
      <c r="H120" s="69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1"/>
      <c r="V120" s="71"/>
      <c r="W120" s="71"/>
      <c r="X120" s="72"/>
      <c r="Y120" s="73"/>
      <c r="Z120" s="72"/>
      <c r="AA120" s="73"/>
      <c r="AB120" s="72"/>
      <c r="AC120" s="48"/>
      <c r="AD120" s="15"/>
      <c r="AE120" s="44"/>
      <c r="AF120" s="44"/>
      <c r="AG120" s="58"/>
      <c r="AH120" s="3"/>
      <c r="AI120" s="3"/>
      <c r="AJ120" s="74"/>
      <c r="AK120" s="75"/>
      <c r="AL120" s="75"/>
      <c r="AM120" s="61"/>
      <c r="AN120" s="47"/>
      <c r="AO120" s="47"/>
      <c r="AP120" s="74"/>
      <c r="AQ120" s="61"/>
      <c r="AR120" s="58"/>
      <c r="AS120" s="3"/>
      <c r="AT120" s="3"/>
      <c r="AU120" s="47"/>
      <c r="AV120" s="61"/>
      <c r="AW120" s="61"/>
      <c r="AX120" s="61"/>
      <c r="AY120" s="47"/>
      <c r="AZ120" s="47"/>
      <c r="BA120" s="74"/>
      <c r="BB120" s="48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W120" s="59"/>
    </row>
    <row r="121" spans="1:75" s="32" customFormat="1" ht="45">
      <c r="A121" s="10" t="str">
        <f>CONCATENATE(E113," 3-4")</f>
        <v>X 3-4</v>
      </c>
      <c r="B121" s="11"/>
      <c r="C121" s="18"/>
      <c r="D121" s="68"/>
      <c r="E121" s="69"/>
      <c r="F121" s="69"/>
      <c r="G121" s="69"/>
      <c r="H121" s="69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1"/>
      <c r="V121" s="71"/>
      <c r="W121" s="71"/>
      <c r="X121" s="72"/>
      <c r="Y121" s="73"/>
      <c r="Z121" s="72"/>
      <c r="AA121" s="73"/>
      <c r="AB121" s="72"/>
      <c r="AC121" s="48"/>
      <c r="AD121" s="15"/>
      <c r="AE121" s="44"/>
      <c r="AF121" s="44"/>
      <c r="AG121" s="58"/>
      <c r="AH121" s="3"/>
      <c r="AI121" s="3"/>
      <c r="AJ121" s="74"/>
      <c r="AK121" s="75"/>
      <c r="AL121" s="75"/>
      <c r="AM121" s="61"/>
      <c r="AN121" s="47"/>
      <c r="AO121" s="47"/>
      <c r="AP121" s="74"/>
      <c r="AQ121" s="61"/>
      <c r="AR121" s="58"/>
      <c r="AS121" s="3"/>
      <c r="AT121" s="3"/>
      <c r="AU121" s="47"/>
      <c r="AV121" s="61"/>
      <c r="AW121" s="61"/>
      <c r="AX121" s="61"/>
      <c r="AY121" s="47"/>
      <c r="AZ121" s="47"/>
      <c r="BA121" s="74"/>
      <c r="BB121" s="48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W121" s="59"/>
    </row>
    <row r="122" spans="1:75" ht="35.25" thickBot="1">
      <c r="A122" s="10" t="str">
        <f>CONCATENATE(E113," 5-4")</f>
        <v>X 5-4</v>
      </c>
    </row>
    <row r="123" spans="1:75" s="32" customFormat="1" ht="90.75" thickBot="1">
      <c r="A123" s="10" t="str">
        <f>CONCATENATE(E123," 1-5")</f>
        <v>X 1-5</v>
      </c>
      <c r="B123" s="11"/>
      <c r="C123" s="18" t="str">
        <f>IF(C113="X","X",IF(C113-$B$1&gt;=[1]vylosovanie!$O$3,"X",C113+1))</f>
        <v>X</v>
      </c>
      <c r="D123" s="3" t="s">
        <v>5</v>
      </c>
      <c r="E123" s="19" t="str">
        <f>IF(C123="X","X",VLOOKUP(C123,[1]vylosovanie!$T$10:$U$99,2,0))</f>
        <v>X</v>
      </c>
      <c r="F123" s="20" t="s">
        <v>6</v>
      </c>
      <c r="G123" s="20" t="s">
        <v>7</v>
      </c>
      <c r="H123" s="20" t="s">
        <v>8</v>
      </c>
      <c r="I123" s="21">
        <v>1</v>
      </c>
      <c r="J123" s="22"/>
      <c r="K123" s="23"/>
      <c r="L123" s="21">
        <v>2</v>
      </c>
      <c r="M123" s="22"/>
      <c r="N123" s="23"/>
      <c r="O123" s="21">
        <v>3</v>
      </c>
      <c r="P123" s="22"/>
      <c r="Q123" s="23"/>
      <c r="R123" s="21">
        <v>4</v>
      </c>
      <c r="S123" s="22"/>
      <c r="T123" s="23"/>
      <c r="U123" s="21">
        <v>5</v>
      </c>
      <c r="V123" s="22"/>
      <c r="W123" s="23"/>
      <c r="X123" s="24" t="s">
        <v>9</v>
      </c>
      <c r="Y123" s="22"/>
      <c r="Z123" s="25"/>
      <c r="AA123" s="26" t="s">
        <v>10</v>
      </c>
      <c r="AB123" s="26" t="s">
        <v>11</v>
      </c>
      <c r="AC123" s="26" t="s">
        <v>12</v>
      </c>
      <c r="AD123" s="15" t="s">
        <v>13</v>
      </c>
      <c r="AE123" s="15"/>
      <c r="AF123" s="15"/>
      <c r="AG123" s="3" t="str">
        <f>IF(C123&lt;10,0,"")</f>
        <v/>
      </c>
      <c r="AH123" s="3" t="s">
        <v>4</v>
      </c>
      <c r="AI123" s="3"/>
      <c r="AJ123" s="27" t="s">
        <v>14</v>
      </c>
      <c r="AK123" s="28" t="s">
        <v>15</v>
      </c>
      <c r="AL123" s="28" t="s">
        <v>16</v>
      </c>
      <c r="AM123" s="29" t="s">
        <v>17</v>
      </c>
      <c r="AN123" s="29" t="s">
        <v>18</v>
      </c>
      <c r="AO123" s="29" t="s">
        <v>18</v>
      </c>
      <c r="AP123" s="29" t="s">
        <v>19</v>
      </c>
      <c r="AQ123" s="30"/>
      <c r="AR123" s="3" t="str">
        <f>IF(C123&lt;10,0,"")</f>
        <v/>
      </c>
      <c r="AS123" s="3" t="s">
        <v>4</v>
      </c>
      <c r="AT123" s="3"/>
      <c r="AU123" s="31" t="s">
        <v>14</v>
      </c>
      <c r="AV123" s="29" t="s">
        <v>15</v>
      </c>
      <c r="AW123" s="29" t="s">
        <v>16</v>
      </c>
      <c r="AX123" s="29" t="s">
        <v>17</v>
      </c>
      <c r="AY123" s="29" t="s">
        <v>18</v>
      </c>
      <c r="AZ123" s="29" t="s">
        <v>18</v>
      </c>
      <c r="BA123" s="29" t="s">
        <v>19</v>
      </c>
      <c r="BC123" s="7">
        <v>1</v>
      </c>
      <c r="BD123" s="7">
        <v>2</v>
      </c>
      <c r="BE123" s="7">
        <v>3</v>
      </c>
      <c r="BF123" s="7">
        <v>4</v>
      </c>
      <c r="BG123" s="7">
        <v>5</v>
      </c>
      <c r="BH123" s="7"/>
      <c r="BI123" s="7" t="s">
        <v>20</v>
      </c>
      <c r="BJ123" s="7"/>
      <c r="BK123" s="7"/>
      <c r="BL123" s="7"/>
      <c r="BM123" s="7"/>
      <c r="BN123" s="7"/>
      <c r="BO123" s="7" t="s">
        <v>21</v>
      </c>
      <c r="BP123" s="7"/>
      <c r="BQ123" s="7"/>
      <c r="BR123" s="7"/>
      <c r="BS123" s="7"/>
      <c r="BT123" s="7"/>
    </row>
    <row r="124" spans="1:75" s="32" customFormat="1" ht="45.75" thickBot="1">
      <c r="A124" s="10" t="str">
        <f>CONCATENATE(E123," 1-4")</f>
        <v>X 1-4</v>
      </c>
      <c r="B124" s="11" t="str">
        <f>CONCATENATE(E123,D124)</f>
        <v>X1</v>
      </c>
      <c r="C124" s="33" t="str">
        <f>$E$1</f>
        <v>MŽ</v>
      </c>
      <c r="D124" s="34">
        <v>1</v>
      </c>
      <c r="E124" s="35" t="str">
        <f>IF(ISERROR(VLOOKUP($B124,[1]vylosovanie!$C$10:$M$269,8,0))=TRUE," ",VLOOKUP($B124,[1]vylosovanie!$C$10:$M$269,8,0))</f>
        <v xml:space="preserve"> </v>
      </c>
      <c r="F124" s="35" t="str">
        <f>IF(ISERROR(VLOOKUP($B124,[1]vylosovanie!$C$10:$M$269,9,0))=TRUE," ",VLOOKUP($B124,[1]vylosovanie!$C$10:$M$269,9,0))</f>
        <v xml:space="preserve"> </v>
      </c>
      <c r="G124" s="35" t="str">
        <f>IF(ISERROR(VLOOKUP($B124,[1]vylosovanie!$C$10:$M$269,10,0))=TRUE," ",VLOOKUP($B124,[1]vylosovanie!$C$10:$M$269,10,0))</f>
        <v xml:space="preserve"> </v>
      </c>
      <c r="H124" s="35" t="str">
        <f>IF(ISERROR(VLOOKUP($B124,[1]vylosovanie!$C$10:$M$269,11,0))=TRUE," ",VLOOKUP($B124,[1]vylosovanie!$C$10:$M$269,11,0))</f>
        <v xml:space="preserve"> </v>
      </c>
      <c r="I124" s="36"/>
      <c r="J124" s="36"/>
      <c r="K124" s="37"/>
      <c r="L124" s="38" t="e">
        <f>VLOOKUP(A126,'[1]zapisy skupiny'!$A$5:$AA$6403,26,0)</f>
        <v>#N/A</v>
      </c>
      <c r="M124" s="38" t="s">
        <v>22</v>
      </c>
      <c r="N124" s="39" t="e">
        <f>VLOOKUP(A126,'[1]zapisy skupiny'!$A$5:$AA$6403,27,0)</f>
        <v>#N/A</v>
      </c>
      <c r="O124" s="38" t="e">
        <f>VLOOKUP(A125,'[1]zapisy skupiny'!$A$5:$AA$6403,26,0)</f>
        <v>#N/A</v>
      </c>
      <c r="P124" s="38" t="s">
        <v>22</v>
      </c>
      <c r="Q124" s="39" t="e">
        <f>VLOOKUP(A125,'[1]zapisy skupiny'!$A$5:$AA$6403,27,0)</f>
        <v>#N/A</v>
      </c>
      <c r="R124" s="38" t="e">
        <f>VLOOKUP(A124,'[1]zapisy skupiny'!$A$5:$AA$6403,26,0)</f>
        <v>#N/A</v>
      </c>
      <c r="S124" s="38" t="s">
        <v>22</v>
      </c>
      <c r="T124" s="39" t="e">
        <f>VLOOKUP(A124,'[1]zapisy skupiny'!$A$5:$AA$6403,27,0)</f>
        <v>#N/A</v>
      </c>
      <c r="U124" s="38" t="e">
        <f>VLOOKUP(A123,'[1]zapisy skupiny'!$A$5:$AA$6403,26,0)</f>
        <v>#N/A</v>
      </c>
      <c r="V124" s="38" t="s">
        <v>22</v>
      </c>
      <c r="W124" s="39" t="e">
        <f>VLOOKUP(A123,'[1]zapisy skupiny'!$A$5:$AA$6403,27,0)</f>
        <v>#N/A</v>
      </c>
      <c r="X124" s="40" t="e">
        <f>SUM(BI124:BM124)</f>
        <v>#N/A</v>
      </c>
      <c r="Y124" s="41" t="s">
        <v>22</v>
      </c>
      <c r="Z124" s="40" t="e">
        <f>SUM(BO124:BS124)</f>
        <v>#N/A</v>
      </c>
      <c r="AA124" s="41" t="e">
        <f>IF((Z124=0)," ",X124/Z124)</f>
        <v>#N/A</v>
      </c>
      <c r="AB124" s="42" t="e">
        <f>IF(AND(SUM(BC124:BG124)=0,OR(E124=0,E124=" ",SUM(BC124:BG128)=0))," ",SUM(BC124:BG124))</f>
        <v>#N/A</v>
      </c>
      <c r="AC124" s="43" t="str">
        <f>IF(ISERROR(RANK(AB124,AB124:AB128,0))=TRUE," ",IF(OR(AND(L124="x",O124="x",R124="x"),AND(L124="x",O124="x",U124="x"),AND(L124="x",R124="x",U124="x"),AND(O124="x",R124="x",U124="x")),0,RANK(AB124,AB124:AB128,0)))</f>
        <v xml:space="preserve"> </v>
      </c>
      <c r="AD124" s="16" t="s">
        <v>23</v>
      </c>
      <c r="AE124" s="44" t="s">
        <v>24</v>
      </c>
      <c r="AF124" s="44"/>
      <c r="AG124" s="3"/>
      <c r="AH124" s="3" t="str">
        <f>CONCATENATE(5,1,AG123,C123,1)</f>
        <v>51X1</v>
      </c>
      <c r="AI124" s="3" t="str">
        <f>E123</f>
        <v>X</v>
      </c>
      <c r="AJ124" s="45">
        <f>IF(C123="X",0,AJ118+1)</f>
        <v>0</v>
      </c>
      <c r="AK124" s="45"/>
      <c r="AL124" s="45" t="s">
        <v>25</v>
      </c>
      <c r="AM124" s="46"/>
      <c r="AN124" s="46" t="e">
        <f>VLOOKUP(CONCATENATE(AI124,MID(AL124,2,1)),[1]vylosovanie!$C$10:$J$209,8,0)</f>
        <v>#N/A</v>
      </c>
      <c r="AO124" s="46" t="e">
        <f>VLOOKUP(CONCATENATE(AI124,RIGHT(AL124,1)),[1]vylosovanie!$C$10:$J$209,8,0)</f>
        <v>#N/A</v>
      </c>
      <c r="AP124" s="45" t="e">
        <f>VLOOKUP(CONCATENATE(AI124,VLOOKUP(AL124,$BW$4:$BX$16,2,0)),[1]vylosovanie!$C$10:$J$209,8,0)</f>
        <v>#N/A</v>
      </c>
      <c r="AQ124" s="47"/>
      <c r="AR124" s="3"/>
      <c r="AS124" s="3" t="str">
        <f>CONCATENATE(5,1,AR123,C123,2)</f>
        <v>51X2</v>
      </c>
      <c r="AT124" s="3" t="str">
        <f>E123</f>
        <v>X</v>
      </c>
      <c r="AU124" s="46">
        <f>IF(AJ124=0,0,AJ124+1)</f>
        <v>0</v>
      </c>
      <c r="AV124" s="46"/>
      <c r="AW124" s="46" t="s">
        <v>26</v>
      </c>
      <c r="AX124" s="46"/>
      <c r="AY124" s="46" t="e">
        <f>VLOOKUP(CONCATENATE(AT124,MID(AW124,2,1)),[1]vylosovanie!$C$10:$J$209,8,0)</f>
        <v>#N/A</v>
      </c>
      <c r="AZ124" s="46" t="e">
        <f>VLOOKUP(CONCATENATE(AT124,RIGHT(AW124,1)),[1]vylosovanie!$C$10:$J$209,8,0)</f>
        <v>#N/A</v>
      </c>
      <c r="BA124" s="45" t="e">
        <f>VLOOKUP(CONCATENATE(AT124,VLOOKUP(AW124,$BW$4:$BX$16,2,0)),[1]vylosovanie!$C$10:$J$209,8,0)</f>
        <v>#N/A</v>
      </c>
      <c r="BB124" s="48"/>
      <c r="BC124" s="28"/>
      <c r="BD124" s="28" t="e">
        <f>IF(OR(L124="x",L124="X",L124=""),0,IF(L124=3,2,1))</f>
        <v>#N/A</v>
      </c>
      <c r="BE124" s="28" t="e">
        <f>IF(OR(O124="x",O124="X",O124=""),0,IF(O124=3,2,1))</f>
        <v>#N/A</v>
      </c>
      <c r="BF124" s="28" t="e">
        <f>IF(OR(R124="x",R124="X",R124=""),0,IF(R124=3,2,1))</f>
        <v>#N/A</v>
      </c>
      <c r="BG124" s="28" t="e">
        <f>IF(OR(U124="x",U124="X",U124=""),0,IF(U124=3,2,1))</f>
        <v>#N/A</v>
      </c>
      <c r="BH124" s="49"/>
      <c r="BI124" s="28"/>
      <c r="BJ124" s="28" t="e">
        <f>IF(OR(L124="x",L124="X"),0,L124)</f>
        <v>#N/A</v>
      </c>
      <c r="BK124" s="28" t="e">
        <f>IF(OR(O124="x",O124="X"),0,O124)</f>
        <v>#N/A</v>
      </c>
      <c r="BL124" s="28" t="e">
        <f>IF(OR(R124="x",R124="X"),0,R124)</f>
        <v>#N/A</v>
      </c>
      <c r="BM124" s="28" t="e">
        <f>IF(OR(U124="x",U124="X"),0,U124)</f>
        <v>#N/A</v>
      </c>
      <c r="BN124" s="49"/>
      <c r="BO124" s="28"/>
      <c r="BP124" s="28" t="e">
        <f>IF(OR(N124="x",N124="X"),0,N124)</f>
        <v>#N/A</v>
      </c>
      <c r="BQ124" s="28" t="e">
        <f>IF(OR(Q124="x",Q124="X"),0,Q124)</f>
        <v>#N/A</v>
      </c>
      <c r="BR124" s="28" t="e">
        <f>IF(OR(T124="x",T124="X"),0,T124)</f>
        <v>#N/A</v>
      </c>
      <c r="BS124" s="28" t="e">
        <f>IF(OR(W124="x",W124="X"),0,W124)</f>
        <v>#N/A</v>
      </c>
      <c r="BT124" s="49"/>
    </row>
    <row r="125" spans="1:75" s="32" customFormat="1" ht="45.75" thickBot="1">
      <c r="A125" s="10" t="str">
        <f>CONCATENATE(E123," 1-3")</f>
        <v>X 1-3</v>
      </c>
      <c r="B125" s="11" t="str">
        <f>CONCATENATE(E123,D125)</f>
        <v>X2</v>
      </c>
      <c r="C125" s="33"/>
      <c r="D125" s="34">
        <v>2</v>
      </c>
      <c r="E125" s="35" t="str">
        <f>IF(ISERROR(VLOOKUP($B125,[1]vylosovanie!$C$10:$M$269,8,0))=TRUE," ",VLOOKUP($B125,[1]vylosovanie!$C$10:$M$269,8,0))</f>
        <v xml:space="preserve"> </v>
      </c>
      <c r="F125" s="35" t="str">
        <f>IF(ISERROR(VLOOKUP($B125,[1]vylosovanie!$C$10:$M$269,9,0))=TRUE," ",VLOOKUP($B125,[1]vylosovanie!$C$10:$M$269,9,0))</f>
        <v xml:space="preserve"> </v>
      </c>
      <c r="G125" s="35" t="str">
        <f>IF(ISERROR(VLOOKUP($B125,[1]vylosovanie!$C$10:$M$269,10,0))=TRUE," ",VLOOKUP($B125,[1]vylosovanie!$C$10:$M$269,10,0))</f>
        <v xml:space="preserve"> </v>
      </c>
      <c r="H125" s="35" t="str">
        <f>IF(ISERROR(VLOOKUP($B125,[1]vylosovanie!$C$10:$M$269,11,0))=TRUE," ",VLOOKUP($B125,[1]vylosovanie!$C$10:$M$269,11,0))</f>
        <v xml:space="preserve"> </v>
      </c>
      <c r="I125" s="50" t="e">
        <f>N124</f>
        <v>#N/A</v>
      </c>
      <c r="J125" s="50" t="s">
        <v>22</v>
      </c>
      <c r="K125" s="51" t="e">
        <f>L124</f>
        <v>#N/A</v>
      </c>
      <c r="L125" s="36"/>
      <c r="M125" s="36"/>
      <c r="N125" s="37"/>
      <c r="O125" s="50" t="e">
        <f>VLOOKUP(A127,'[1]zapisy skupiny'!$A$5:$AA$6403,26,0)</f>
        <v>#N/A</v>
      </c>
      <c r="P125" s="50" t="s">
        <v>22</v>
      </c>
      <c r="Q125" s="51" t="e">
        <f>VLOOKUP(A127,'[1]zapisy skupiny'!$A$5:$AA$6403,27,0)</f>
        <v>#N/A</v>
      </c>
      <c r="R125" s="50" t="e">
        <f>VLOOKUP(A128,'[1]zapisy skupiny'!$A$5:$AA$6403,27,0)</f>
        <v>#N/A</v>
      </c>
      <c r="S125" s="50" t="s">
        <v>22</v>
      </c>
      <c r="T125" s="51" t="e">
        <f>VLOOKUP(A128,'[1]zapisy skupiny'!$A$5:$AA$6403,26,0)</f>
        <v>#N/A</v>
      </c>
      <c r="U125" s="50" t="e">
        <f>VLOOKUP(A130,'[1]zapisy skupiny'!$A$5:$AA$6403,26,0)</f>
        <v>#N/A</v>
      </c>
      <c r="V125" s="50" t="s">
        <v>22</v>
      </c>
      <c r="W125" s="51" t="e">
        <f>VLOOKUP(A130,'[1]zapisy skupiny'!$A$5:$AA$6403,27,0)</f>
        <v>#N/A</v>
      </c>
      <c r="X125" s="52" t="e">
        <f>SUM(BI125:BM125)</f>
        <v>#N/A</v>
      </c>
      <c r="Y125" s="53" t="s">
        <v>22</v>
      </c>
      <c r="Z125" s="52" t="e">
        <f>SUM(BO125:BS125)</f>
        <v>#N/A</v>
      </c>
      <c r="AA125" s="53" t="e">
        <f>IF((Z125=0)," ",X125/Z125)</f>
        <v>#N/A</v>
      </c>
      <c r="AB125" s="54" t="e">
        <f>IF(AND(SUM(BC125:BG125)=0,OR(E125=0,E125=" ",SUM(BC124:BG128)=0))," ",SUM(BC125:BG125))</f>
        <v>#N/A</v>
      </c>
      <c r="AC125" s="55" t="str">
        <f>IF(ISERROR(RANK(AB125,AB124:AB128,0))=TRUE," ",IF(OR(AND(I125="x",O125="x",R125="x"),AND(I125="x",O125="x",U125="x"),AND(I125="x",R125="x",U125="x"),AND(O125="x",R125="x",U125="x")),0,RANK(AB125,AB124:AB128,0)))</f>
        <v xml:space="preserve"> </v>
      </c>
      <c r="AD125" s="16" t="s">
        <v>27</v>
      </c>
      <c r="AE125" s="44" t="s">
        <v>28</v>
      </c>
      <c r="AF125" s="44"/>
      <c r="AG125" s="3"/>
      <c r="AH125" s="3" t="str">
        <f>CONCATENATE(5,2,AG123,C123,1)</f>
        <v>52X1</v>
      </c>
      <c r="AI125" s="3" t="str">
        <f>E123</f>
        <v>X</v>
      </c>
      <c r="AJ125" s="45">
        <f>IF(AU124=0,0,AU124+1)</f>
        <v>0</v>
      </c>
      <c r="AK125" s="45"/>
      <c r="AL125" s="45" t="s">
        <v>29</v>
      </c>
      <c r="AM125" s="46"/>
      <c r="AN125" s="46" t="e">
        <f>VLOOKUP(CONCATENATE(AI125,MID(AL125,2,1)),[1]vylosovanie!$C$10:$J$209,8,0)</f>
        <v>#N/A</v>
      </c>
      <c r="AO125" s="46" t="e">
        <f>VLOOKUP(CONCATENATE(AI125,RIGHT(AL125,1)),[1]vylosovanie!$C$10:$J$209,8,0)</f>
        <v>#N/A</v>
      </c>
      <c r="AP125" s="45" t="e">
        <f>VLOOKUP(CONCATENATE(AI125,VLOOKUP(AL125,$BW$4:$BX$16,2,0)),[1]vylosovanie!$C$10:$J$209,8,0)</f>
        <v>#N/A</v>
      </c>
      <c r="AQ125" s="47"/>
      <c r="AR125" s="3"/>
      <c r="AS125" s="3" t="str">
        <f>CONCATENATE(5,2,AR123,C123,2)</f>
        <v>52X2</v>
      </c>
      <c r="AT125" s="3" t="str">
        <f>E123</f>
        <v>X</v>
      </c>
      <c r="AU125" s="46">
        <f>IF(AJ125=0,0,AJ125+1)</f>
        <v>0</v>
      </c>
      <c r="AV125" s="46"/>
      <c r="AW125" s="46" t="s">
        <v>30</v>
      </c>
      <c r="AX125" s="46"/>
      <c r="AY125" s="46" t="e">
        <f>VLOOKUP(CONCATENATE(AT125,MID(AW125,2,1)),[1]vylosovanie!$C$10:$J$209,8,0)</f>
        <v>#N/A</v>
      </c>
      <c r="AZ125" s="46" t="e">
        <f>VLOOKUP(CONCATENATE(AT125,RIGHT(AW125,1)),[1]vylosovanie!$C$10:$J$209,8,0)</f>
        <v>#N/A</v>
      </c>
      <c r="BA125" s="45" t="e">
        <f>VLOOKUP(CONCATENATE(AT125,VLOOKUP(AW125,$BW$4:$BX$16,2,0)),[1]vylosovanie!$C$10:$J$209,8,0)</f>
        <v>#N/A</v>
      </c>
      <c r="BB125" s="48"/>
      <c r="BC125" s="28" t="e">
        <f>IF(OR(I125="x",I125="X",I125=""),0,IF(I125=3,2,1))</f>
        <v>#N/A</v>
      </c>
      <c r="BD125" s="28"/>
      <c r="BE125" s="28" t="e">
        <f>IF(OR(O125="x",O125="X",O125=""),0,IF(O125=3,2,1))</f>
        <v>#N/A</v>
      </c>
      <c r="BF125" s="28" t="e">
        <f>IF(OR(R125="x",R125="X",R125=""),0,IF(R125=3,2,1))</f>
        <v>#N/A</v>
      </c>
      <c r="BG125" s="28" t="e">
        <f>IF(OR(U125="x",U125="X",U125=""),0,IF(U125=3,2,1))</f>
        <v>#N/A</v>
      </c>
      <c r="BH125" s="49"/>
      <c r="BI125" s="28" t="e">
        <f>IF(OR(I125="x",I125="X"),0,I125)</f>
        <v>#N/A</v>
      </c>
      <c r="BJ125" s="28"/>
      <c r="BK125" s="28" t="e">
        <f>IF(OR(O125="x",O125="X"),0,O125)</f>
        <v>#N/A</v>
      </c>
      <c r="BL125" s="28" t="e">
        <f>IF(OR(R125="x",R125="X"),0,R125)</f>
        <v>#N/A</v>
      </c>
      <c r="BM125" s="28" t="e">
        <f>IF(OR(U125="x",U125="X"),0,U125)</f>
        <v>#N/A</v>
      </c>
      <c r="BN125" s="49"/>
      <c r="BO125" s="28" t="e">
        <f>IF(OR(K125="x",K125="X"),0,K125)</f>
        <v>#N/A</v>
      </c>
      <c r="BP125" s="28"/>
      <c r="BQ125" s="28" t="e">
        <f>IF(OR(Q125="x",Q125="X"),0,Q125)</f>
        <v>#N/A</v>
      </c>
      <c r="BR125" s="28" t="e">
        <f>IF(OR(T125="x",T125="X"),0,T125)</f>
        <v>#N/A</v>
      </c>
      <c r="BS125" s="28" t="e">
        <f>IF(OR(W125="x",W125="X"),0,W125)</f>
        <v>#N/A</v>
      </c>
      <c r="BT125" s="49"/>
    </row>
    <row r="126" spans="1:75" s="32" customFormat="1" ht="45.75" thickBot="1">
      <c r="A126" s="10" t="str">
        <f>CONCATENATE(E123," 1-2")</f>
        <v>X 1-2</v>
      </c>
      <c r="B126" s="11" t="str">
        <f>CONCATENATE(E123,D126)</f>
        <v>X3</v>
      </c>
      <c r="C126" s="33"/>
      <c r="D126" s="34">
        <v>3</v>
      </c>
      <c r="E126" s="35" t="str">
        <f>IF(ISERROR(VLOOKUP($B126,[1]vylosovanie!$C$10:$M$269,8,0))=TRUE," ",VLOOKUP($B126,[1]vylosovanie!$C$10:$M$269,8,0))</f>
        <v xml:space="preserve"> </v>
      </c>
      <c r="F126" s="35" t="str">
        <f>IF(ISERROR(VLOOKUP($B126,[1]vylosovanie!$C$10:$M$269,9,0))=TRUE," ",VLOOKUP($B126,[1]vylosovanie!$C$10:$M$269,9,0))</f>
        <v xml:space="preserve"> </v>
      </c>
      <c r="G126" s="35" t="str">
        <f>IF(ISERROR(VLOOKUP($B126,[1]vylosovanie!$C$10:$M$269,10,0))=TRUE," ",VLOOKUP($B126,[1]vylosovanie!$C$10:$M$269,10,0))</f>
        <v xml:space="preserve"> </v>
      </c>
      <c r="H126" s="35" t="str">
        <f>IF(ISERROR(VLOOKUP($B126,[1]vylosovanie!$C$10:$M$269,11,0))=TRUE," ",VLOOKUP($B126,[1]vylosovanie!$C$10:$M$269,11,0))</f>
        <v xml:space="preserve"> </v>
      </c>
      <c r="I126" s="50" t="e">
        <f>Q124</f>
        <v>#N/A</v>
      </c>
      <c r="J126" s="50" t="s">
        <v>22</v>
      </c>
      <c r="K126" s="51" t="e">
        <f>O124</f>
        <v>#N/A</v>
      </c>
      <c r="L126" s="50" t="e">
        <f>Q125</f>
        <v>#N/A</v>
      </c>
      <c r="M126" s="50" t="s">
        <v>22</v>
      </c>
      <c r="N126" s="51" t="e">
        <f>O125</f>
        <v>#N/A</v>
      </c>
      <c r="O126" s="36"/>
      <c r="P126" s="36"/>
      <c r="Q126" s="37"/>
      <c r="R126" s="50" t="e">
        <f>VLOOKUP(A131,'[1]zapisy skupiny'!$A$5:$AA$6403,26,0)</f>
        <v>#N/A</v>
      </c>
      <c r="S126" s="50" t="s">
        <v>22</v>
      </c>
      <c r="T126" s="51" t="e">
        <f>VLOOKUP(A131,'[1]zapisy skupiny'!$A$5:$AA$6403,27,0)</f>
        <v>#N/A</v>
      </c>
      <c r="U126" s="50" t="e">
        <f>VLOOKUP(A129,'[1]zapisy skupiny'!$A$5:$AA$6403,27,0)</f>
        <v>#N/A</v>
      </c>
      <c r="V126" s="50" t="s">
        <v>22</v>
      </c>
      <c r="W126" s="51" t="e">
        <f>VLOOKUP(A129,'[1]zapisy skupiny'!$A$5:$AA$6403,26,0)</f>
        <v>#N/A</v>
      </c>
      <c r="X126" s="52" t="e">
        <f>SUM(BI126:BM126)</f>
        <v>#N/A</v>
      </c>
      <c r="Y126" s="53" t="s">
        <v>22</v>
      </c>
      <c r="Z126" s="52" t="e">
        <f>SUM(BO126:BS126)</f>
        <v>#N/A</v>
      </c>
      <c r="AA126" s="53" t="e">
        <f>IF((Z126=0)," ",X126/Z126)</f>
        <v>#N/A</v>
      </c>
      <c r="AB126" s="54" t="e">
        <f>IF(AND(SUM(BC126:BG126)=0,OR(E126=0,E126=" ",SUM(BC124:BG128)=0))," ",SUM(BC126:BG126))</f>
        <v>#N/A</v>
      </c>
      <c r="AC126" s="55" t="str">
        <f>IF(ISERROR(RANK(AB126,AB124:AB128,0))=TRUE," ",IF(OR(AND(I126="x",L126="x",R126="x"),AND(I126="x",L126="x",U126="x"),AND(I126="x",R126="x",U126="x"),AND(L126="x",R126="x",U126="x")),0,RANK(AB126,AB124:AB128,0)))</f>
        <v xml:space="preserve"> </v>
      </c>
      <c r="AD126" s="16" t="s">
        <v>31</v>
      </c>
      <c r="AE126" s="44" t="s">
        <v>32</v>
      </c>
      <c r="AF126" s="44"/>
      <c r="AG126" s="3"/>
      <c r="AH126" s="3" t="str">
        <f>CONCATENATE(5,3,AG123,C123,1)</f>
        <v>53X1</v>
      </c>
      <c r="AI126" s="3" t="str">
        <f>E123</f>
        <v>X</v>
      </c>
      <c r="AJ126" s="45">
        <f>IF(AU125=0,0,AU125+1)</f>
        <v>0</v>
      </c>
      <c r="AK126" s="45"/>
      <c r="AL126" s="56" t="s">
        <v>33</v>
      </c>
      <c r="AM126" s="57"/>
      <c r="AN126" s="46" t="e">
        <f>VLOOKUP(CONCATENATE(AI126,MID(AL126,2,1)),[1]vylosovanie!$C$10:$J$209,8,0)</f>
        <v>#N/A</v>
      </c>
      <c r="AO126" s="46" t="e">
        <f>VLOOKUP(CONCATENATE(AI126,RIGHT(AL126,1)),[1]vylosovanie!$C$10:$J$209,8,0)</f>
        <v>#N/A</v>
      </c>
      <c r="AP126" s="45" t="e">
        <f>VLOOKUP(CONCATENATE(AI126,VLOOKUP(AL126,$BW$4:$BX$16,2,0)),[1]vylosovanie!$C$10:$J$209,8,0)</f>
        <v>#N/A</v>
      </c>
      <c r="AQ126" s="47"/>
      <c r="AR126" s="3"/>
      <c r="AS126" s="3" t="str">
        <f>CONCATENATE(5,3,AR123,C123,2)</f>
        <v>53X2</v>
      </c>
      <c r="AT126" s="3" t="str">
        <f>E123</f>
        <v>X</v>
      </c>
      <c r="AU126" s="46">
        <f>IF(AJ126=0,0,AJ126+1)</f>
        <v>0</v>
      </c>
      <c r="AV126" s="46"/>
      <c r="AW126" s="46" t="s">
        <v>34</v>
      </c>
      <c r="AX126" s="46"/>
      <c r="AY126" s="46" t="e">
        <f>VLOOKUP(CONCATENATE(AT126,MID(AW126,2,1)),[1]vylosovanie!$C$10:$J$209,8,0)</f>
        <v>#N/A</v>
      </c>
      <c r="AZ126" s="46" t="e">
        <f>VLOOKUP(CONCATENATE(AT126,RIGHT(AW126,1)),[1]vylosovanie!$C$10:$J$209,8,0)</f>
        <v>#N/A</v>
      </c>
      <c r="BA126" s="45" t="e">
        <f>VLOOKUP(CONCATENATE(AT126,VLOOKUP(AW126,$BW$4:$BX$16,2,0)),[1]vylosovanie!$C$10:$J$209,8,0)</f>
        <v>#N/A</v>
      </c>
      <c r="BB126" s="48"/>
      <c r="BC126" s="28" t="e">
        <f>IF(OR(I126="x",I126="X",I126=""),0,IF(I126=3,2,1))</f>
        <v>#N/A</v>
      </c>
      <c r="BD126" s="28" t="e">
        <f>IF(OR(L126="x",L126="X",L126=""),0,IF(L126=3,2,1))</f>
        <v>#N/A</v>
      </c>
      <c r="BE126" s="28"/>
      <c r="BF126" s="28" t="e">
        <f>IF(OR(R126="x",R126="X",R126=""),0,IF(R126=3,2,1))</f>
        <v>#N/A</v>
      </c>
      <c r="BG126" s="28" t="e">
        <f>IF(OR(U126="x",U126="X",U126=""),0,IF(U126=3,2,1))</f>
        <v>#N/A</v>
      </c>
      <c r="BH126" s="49"/>
      <c r="BI126" s="28" t="e">
        <f>IF(OR(I126="x",I126="X"),0,I126)</f>
        <v>#N/A</v>
      </c>
      <c r="BJ126" s="28" t="e">
        <f>IF(OR(L126="x",L126="X"),0,L126)</f>
        <v>#N/A</v>
      </c>
      <c r="BK126" s="28"/>
      <c r="BL126" s="28" t="e">
        <f>IF(OR(R126="x",R126="X"),0,R126)</f>
        <v>#N/A</v>
      </c>
      <c r="BM126" s="28" t="e">
        <f>IF(OR(U126="x",U126="X"),0,U126)</f>
        <v>#N/A</v>
      </c>
      <c r="BN126" s="49"/>
      <c r="BO126" s="28" t="e">
        <f>IF(OR(K126="x",K126="X"),0,K126)</f>
        <v>#N/A</v>
      </c>
      <c r="BP126" s="28" t="e">
        <f>IF(OR(N126="x",N126="X"),0,N126)</f>
        <v>#N/A</v>
      </c>
      <c r="BQ126" s="28"/>
      <c r="BR126" s="28" t="e">
        <f>IF(OR(T126="x",T126="X"),0,T126)</f>
        <v>#N/A</v>
      </c>
      <c r="BS126" s="28" t="e">
        <f>IF(OR(W126="x",W126="X"),0,W126)</f>
        <v>#N/A</v>
      </c>
      <c r="BT126" s="49"/>
    </row>
    <row r="127" spans="1:75" s="32" customFormat="1" ht="45.75" thickBot="1">
      <c r="A127" s="10" t="str">
        <f>CONCATENATE(E123," 2-3")</f>
        <v>X 2-3</v>
      </c>
      <c r="B127" s="11" t="str">
        <f>CONCATENATE(E123,D127)</f>
        <v>X4</v>
      </c>
      <c r="C127" s="33"/>
      <c r="D127" s="34">
        <v>4</v>
      </c>
      <c r="E127" s="35" t="str">
        <f>IF(ISERROR(VLOOKUP($B127,[1]vylosovanie!$C$10:$M$269,8,0))=TRUE," ",VLOOKUP($B127,[1]vylosovanie!$C$10:$M$269,8,0))</f>
        <v xml:space="preserve"> </v>
      </c>
      <c r="F127" s="35" t="str">
        <f>IF(ISERROR(VLOOKUP($B127,[1]vylosovanie!$C$10:$M$269,9,0))=TRUE," ",VLOOKUP($B127,[1]vylosovanie!$C$10:$M$269,9,0))</f>
        <v xml:space="preserve"> </v>
      </c>
      <c r="G127" s="35" t="str">
        <f>IF(ISERROR(VLOOKUP($B127,[1]vylosovanie!$C$10:$M$269,10,0))=TRUE," ",VLOOKUP($B127,[1]vylosovanie!$C$10:$M$269,10,0))</f>
        <v xml:space="preserve"> </v>
      </c>
      <c r="H127" s="35" t="str">
        <f>IF(ISERROR(VLOOKUP($B127,[1]vylosovanie!$C$10:$M$269,11,0))=TRUE," ",VLOOKUP($B127,[1]vylosovanie!$C$10:$M$269,11,0))</f>
        <v xml:space="preserve"> </v>
      </c>
      <c r="I127" s="50" t="e">
        <f>T124</f>
        <v>#N/A</v>
      </c>
      <c r="J127" s="50" t="s">
        <v>22</v>
      </c>
      <c r="K127" s="51" t="e">
        <f>R124</f>
        <v>#N/A</v>
      </c>
      <c r="L127" s="50" t="e">
        <f>T125</f>
        <v>#N/A</v>
      </c>
      <c r="M127" s="50" t="s">
        <v>22</v>
      </c>
      <c r="N127" s="51" t="e">
        <f>R125</f>
        <v>#N/A</v>
      </c>
      <c r="O127" s="50" t="e">
        <f>T126</f>
        <v>#N/A</v>
      </c>
      <c r="P127" s="50" t="s">
        <v>22</v>
      </c>
      <c r="Q127" s="51" t="e">
        <f>R126</f>
        <v>#N/A</v>
      </c>
      <c r="R127" s="36"/>
      <c r="S127" s="36"/>
      <c r="T127" s="37"/>
      <c r="U127" s="50" t="e">
        <f>VLOOKUP(A132,'[1]zapisy skupiny'!$A$5:$AA$6403,27,0)</f>
        <v>#N/A</v>
      </c>
      <c r="V127" s="50" t="s">
        <v>22</v>
      </c>
      <c r="W127" s="51" t="e">
        <f>VLOOKUP(A132,'[1]zapisy skupiny'!$A$5:$AA$6403,26,0)</f>
        <v>#N/A</v>
      </c>
      <c r="X127" s="52" t="e">
        <f>SUM(BI127:BM127)</f>
        <v>#N/A</v>
      </c>
      <c r="Y127" s="53" t="s">
        <v>22</v>
      </c>
      <c r="Z127" s="52" t="e">
        <f>SUM(BO127:BS127)</f>
        <v>#N/A</v>
      </c>
      <c r="AA127" s="53" t="e">
        <f>IF((Z127=0)," ",X127/Z127)</f>
        <v>#N/A</v>
      </c>
      <c r="AB127" s="54" t="e">
        <f>IF(AND(SUM(BC127:BG127)=0,OR(E127=0,E127=" ",SUM(BC124:BG128)=0))," ",SUM(BC127:BG127))</f>
        <v>#N/A</v>
      </c>
      <c r="AC127" s="55" t="str">
        <f>IF(ISERROR(RANK(AB127,AB124:AB128,0))=TRUE," ",IF(OR(AND(I127="x",L127="x",O127="x"),AND(I127="x",L127="x",U127="x"),AND(I127="x",O127="x",U127="x"),AND(L127="x",O127="x",U127="x")),0,RANK(AB127,AB124:AB128,0)))</f>
        <v xml:space="preserve"> </v>
      </c>
      <c r="AD127" s="16" t="s">
        <v>35</v>
      </c>
      <c r="AE127" s="44" t="s">
        <v>36</v>
      </c>
      <c r="AF127" s="44"/>
      <c r="AG127" s="58"/>
      <c r="AH127" s="3" t="str">
        <f>CONCATENATE(5,4,AG123,C123,1)</f>
        <v>54X1</v>
      </c>
      <c r="AI127" s="3" t="str">
        <f>E123</f>
        <v>X</v>
      </c>
      <c r="AJ127" s="45">
        <f>IF(AU126=0,0,AU126+1)</f>
        <v>0</v>
      </c>
      <c r="AK127" s="59"/>
      <c r="AL127" s="59" t="s">
        <v>37</v>
      </c>
      <c r="AM127" s="60"/>
      <c r="AN127" s="46" t="e">
        <f>VLOOKUP(CONCATENATE(AI127,MID(AL127,2,1)),[1]vylosovanie!$C$10:$J$209,8,0)</f>
        <v>#N/A</v>
      </c>
      <c r="AO127" s="46" t="e">
        <f>VLOOKUP(CONCATENATE(AI127,RIGHT(AL127,1)),[1]vylosovanie!$C$10:$J$209,8,0)</f>
        <v>#N/A</v>
      </c>
      <c r="AP127" s="45" t="e">
        <f>VLOOKUP(CONCATENATE(AI127,VLOOKUP(AL127,$BW$4:$BX$16,2,0)),[1]vylosovanie!$C$10:$J$209,8,0)</f>
        <v>#N/A</v>
      </c>
      <c r="AQ127" s="61"/>
      <c r="AR127" s="58"/>
      <c r="AS127" s="3" t="str">
        <f>CONCATENATE(5,4,AR123,C123,2)</f>
        <v>54X2</v>
      </c>
      <c r="AT127" s="3" t="str">
        <f>E123</f>
        <v>X</v>
      </c>
      <c r="AU127" s="46">
        <f>IF(AJ127=0,0,AJ127+1)</f>
        <v>0</v>
      </c>
      <c r="AV127" s="60"/>
      <c r="AW127" s="60" t="s">
        <v>38</v>
      </c>
      <c r="AX127" s="60"/>
      <c r="AY127" s="46" t="e">
        <f>VLOOKUP(CONCATENATE(AT127,MID(AW127,2,1)),[1]vylosovanie!$C$10:$J$209,8,0)</f>
        <v>#N/A</v>
      </c>
      <c r="AZ127" s="46" t="e">
        <f>VLOOKUP(CONCATENATE(AT127,RIGHT(AW127,1)),[1]vylosovanie!$C$10:$J$209,8,0)</f>
        <v>#N/A</v>
      </c>
      <c r="BA127" s="45" t="e">
        <f>VLOOKUP(CONCATENATE(AT127,VLOOKUP(AW127,$BW$4:$BX$16,2,0)),[1]vylosovanie!$C$10:$J$209,8,0)</f>
        <v>#N/A</v>
      </c>
      <c r="BB127" s="48"/>
      <c r="BC127" s="28" t="e">
        <f>IF(OR(I127="x",I127="X",I127=""),0,IF(I127=3,2,1))</f>
        <v>#N/A</v>
      </c>
      <c r="BD127" s="28" t="e">
        <f>IF(OR(L127="x",L127="X",L127=""),0,IF(L127=3,2,1))</f>
        <v>#N/A</v>
      </c>
      <c r="BE127" s="28" t="e">
        <f>IF(OR(O127="x",O127="X",O127=""),0,IF(O127=3,2,1))</f>
        <v>#N/A</v>
      </c>
      <c r="BF127" s="28"/>
      <c r="BG127" s="28" t="e">
        <f>IF(OR(U127="x",U127="X",U127=""),0,IF(U127=3,2,1))</f>
        <v>#N/A</v>
      </c>
      <c r="BH127" s="49"/>
      <c r="BI127" s="28" t="e">
        <f>IF(OR(I127="x",I127="X"),0,I127)</f>
        <v>#N/A</v>
      </c>
      <c r="BJ127" s="28" t="e">
        <f>IF(OR(L127="x",L127="X"),0,L127)</f>
        <v>#N/A</v>
      </c>
      <c r="BK127" s="28" t="e">
        <f>IF(OR(O127="x",O127="X"),0,O127)</f>
        <v>#N/A</v>
      </c>
      <c r="BL127" s="28"/>
      <c r="BM127" s="28" t="e">
        <f>IF(OR(U127="x",U127="X"),0,U127)</f>
        <v>#N/A</v>
      </c>
      <c r="BN127" s="49"/>
      <c r="BO127" s="28" t="e">
        <f>IF(OR(K127="x",K127="X"),0,K127)</f>
        <v>#N/A</v>
      </c>
      <c r="BP127" s="28" t="e">
        <f>IF(OR(N127="x",N127="X"),0,N127)</f>
        <v>#N/A</v>
      </c>
      <c r="BQ127" s="28" t="e">
        <f>IF(OR(Q127="x",Q127="X"),0,Q127)</f>
        <v>#N/A</v>
      </c>
      <c r="BR127" s="28"/>
      <c r="BS127" s="28" t="e">
        <f>IF(OR(W127="x",W127="X"),0,W127)</f>
        <v>#N/A</v>
      </c>
      <c r="BT127" s="49"/>
    </row>
    <row r="128" spans="1:75" s="32" customFormat="1" ht="45.75" thickBot="1">
      <c r="A128" s="10" t="str">
        <f>CONCATENATE(E123," 4-2")</f>
        <v>X 4-2</v>
      </c>
      <c r="B128" s="11" t="str">
        <f>CONCATENATE(E123,D128)</f>
        <v>X5</v>
      </c>
      <c r="C128" s="18"/>
      <c r="D128" s="34">
        <v>5</v>
      </c>
      <c r="E128" s="35" t="str">
        <f>IF(ISERROR(VLOOKUP($B128,[1]vylosovanie!$C$10:$M$269,8,0))=TRUE," ",VLOOKUP($B128,[1]vylosovanie!$C$10:$M$269,8,0))</f>
        <v xml:space="preserve"> </v>
      </c>
      <c r="F128" s="35" t="str">
        <f>IF(ISERROR(VLOOKUP($B128,[1]vylosovanie!$C$10:$M$269,9,0))=TRUE," ",VLOOKUP($B128,[1]vylosovanie!$C$10:$M$269,9,0))</f>
        <v xml:space="preserve"> </v>
      </c>
      <c r="G128" s="35" t="str">
        <f>IF(ISERROR(VLOOKUP($B128,[1]vylosovanie!$C$10:$M$269,10,0))=TRUE," ",VLOOKUP($B128,[1]vylosovanie!$C$10:$M$269,10,0))</f>
        <v xml:space="preserve"> </v>
      </c>
      <c r="H128" s="35" t="str">
        <f>IF(ISERROR(VLOOKUP($B128,[1]vylosovanie!$C$10:$M$269,11,0))=TRUE," ",VLOOKUP($B128,[1]vylosovanie!$C$10:$M$269,11,0))</f>
        <v xml:space="preserve"> </v>
      </c>
      <c r="I128" s="62" t="e">
        <f>W124</f>
        <v>#N/A</v>
      </c>
      <c r="J128" s="62" t="s">
        <v>22</v>
      </c>
      <c r="K128" s="63" t="e">
        <f>U124</f>
        <v>#N/A</v>
      </c>
      <c r="L128" s="62" t="e">
        <f>W125</f>
        <v>#N/A</v>
      </c>
      <c r="M128" s="62" t="s">
        <v>22</v>
      </c>
      <c r="N128" s="63" t="e">
        <f>U125</f>
        <v>#N/A</v>
      </c>
      <c r="O128" s="62" t="e">
        <f>W126</f>
        <v>#N/A</v>
      </c>
      <c r="P128" s="62" t="s">
        <v>22</v>
      </c>
      <c r="Q128" s="63" t="e">
        <f>U126</f>
        <v>#N/A</v>
      </c>
      <c r="R128" s="62" t="e">
        <f>W127</f>
        <v>#N/A</v>
      </c>
      <c r="S128" s="62" t="s">
        <v>22</v>
      </c>
      <c r="T128" s="63" t="e">
        <f>U127</f>
        <v>#N/A</v>
      </c>
      <c r="U128" s="36"/>
      <c r="V128" s="36"/>
      <c r="W128" s="37"/>
      <c r="X128" s="64" t="e">
        <f>SUM(BI128:BM128)</f>
        <v>#N/A</v>
      </c>
      <c r="Y128" s="65" t="s">
        <v>22</v>
      </c>
      <c r="Z128" s="64" t="e">
        <f>SUM(BO128:BS128)</f>
        <v>#N/A</v>
      </c>
      <c r="AA128" s="65" t="e">
        <f>IF((Z128=0)," ",X128/Z128)</f>
        <v>#N/A</v>
      </c>
      <c r="AB128" s="66" t="e">
        <f>IF(AND(SUM(BC128:BG128)=0,OR(E128=0,E128=" ",SUM(BC124:BG128)=0))," ",SUM(BC128:BG128))</f>
        <v>#N/A</v>
      </c>
      <c r="AC128" s="67" t="str">
        <f>IF(ISERROR(RANK(AB128,AB124:AB128,0))=TRUE," ",IF(OR(AND(I128="x",L128="x",O128="x"),AND(I128="x",L128="x",R128="x"),AND(I128="x",O128="x",R128="x"),AND(L128="x",O128="x",R128="x")),0,RANK(AB128,AB124:AB128,0)))</f>
        <v xml:space="preserve"> </v>
      </c>
      <c r="AD128" s="15" t="s">
        <v>39</v>
      </c>
      <c r="AE128" s="44" t="s">
        <v>40</v>
      </c>
      <c r="AF128" s="44"/>
      <c r="AG128" s="58"/>
      <c r="AH128" s="3" t="str">
        <f>CONCATENATE(5,5,AG123,C123,1)</f>
        <v>55X1</v>
      </c>
      <c r="AI128" s="3" t="str">
        <f>E123</f>
        <v>X</v>
      </c>
      <c r="AJ128" s="45">
        <f>IF(AU127=0,0,AU127+1)</f>
        <v>0</v>
      </c>
      <c r="AK128" s="59"/>
      <c r="AL128" s="59" t="s">
        <v>41</v>
      </c>
      <c r="AM128" s="60"/>
      <c r="AN128" s="46" t="e">
        <f>VLOOKUP(CONCATENATE(AI128,MID(AL128,2,1)),[1]vylosovanie!$C$10:$J$209,8,0)</f>
        <v>#N/A</v>
      </c>
      <c r="AO128" s="46" t="e">
        <f>VLOOKUP(CONCATENATE(AI128,RIGHT(AL128,1)),[1]vylosovanie!$C$10:$J$209,8,0)</f>
        <v>#N/A</v>
      </c>
      <c r="AP128" s="45" t="e">
        <f>VLOOKUP(CONCATENATE(AI128,VLOOKUP(AL128,$BW$4:$BX$16,2,0)),[1]vylosovanie!$C$10:$J$209,8,0)</f>
        <v>#N/A</v>
      </c>
      <c r="AQ128" s="61"/>
      <c r="AR128" s="58"/>
      <c r="AS128" s="3" t="str">
        <f>CONCATENATE(5,5,AR123,C123,2)</f>
        <v>55X2</v>
      </c>
      <c r="AT128" s="3" t="str">
        <f>E123</f>
        <v>X</v>
      </c>
      <c r="AU128" s="46">
        <f>IF(AJ128=0,0,AJ128+1)</f>
        <v>0</v>
      </c>
      <c r="AV128" s="60"/>
      <c r="AW128" s="60" t="s">
        <v>42</v>
      </c>
      <c r="AX128" s="60"/>
      <c r="AY128" s="46" t="e">
        <f>VLOOKUP(CONCATENATE(AT128,MID(AW128,2,1)),[1]vylosovanie!$C$10:$J$209,8,0)</f>
        <v>#N/A</v>
      </c>
      <c r="AZ128" s="46" t="e">
        <f>VLOOKUP(CONCATENATE(AT128,RIGHT(AW128,1)),[1]vylosovanie!$C$10:$J$209,8,0)</f>
        <v>#N/A</v>
      </c>
      <c r="BA128" s="45" t="e">
        <f>VLOOKUP(CONCATENATE(AT128,VLOOKUP(AW128,$BW$4:$BX$16,2,0)),[1]vylosovanie!$C$10:$J$209,8,0)</f>
        <v>#N/A</v>
      </c>
      <c r="BB128" s="48"/>
      <c r="BC128" s="28" t="e">
        <f>IF(OR(I128="x",I128="X",I128=""),0,IF(I128=3,2,1))</f>
        <v>#N/A</v>
      </c>
      <c r="BD128" s="28" t="e">
        <f>IF(OR(L128="x",L128="X",L128=""),0,IF(L128=3,2,1))</f>
        <v>#N/A</v>
      </c>
      <c r="BE128" s="28" t="e">
        <f>IF(OR(O128="x",O128="X",O128=""),0,IF(O128=3,2,1))</f>
        <v>#N/A</v>
      </c>
      <c r="BF128" s="28" t="e">
        <f>IF(OR(R128="x",R128="X",R128=""),0,IF(R128=3,2,1))</f>
        <v>#N/A</v>
      </c>
      <c r="BG128" s="28"/>
      <c r="BH128" s="49"/>
      <c r="BI128" s="28" t="e">
        <f>IF(OR(I128="x",I128="X"),0,I128)</f>
        <v>#N/A</v>
      </c>
      <c r="BJ128" s="28" t="e">
        <f>IF(OR(L128="x",L128="X"),0,L128)</f>
        <v>#N/A</v>
      </c>
      <c r="BK128" s="28" t="e">
        <f>IF(OR(O128="x",O128="X"),0,O128)</f>
        <v>#N/A</v>
      </c>
      <c r="BL128" s="28" t="e">
        <f>IF(OR(R128="x",R128="X"),0,R128)</f>
        <v>#N/A</v>
      </c>
      <c r="BM128" s="28"/>
      <c r="BN128" s="49"/>
      <c r="BO128" s="28" t="e">
        <f>IF(OR(K128="x",K128="X"),0,K128)</f>
        <v>#N/A</v>
      </c>
      <c r="BP128" s="28" t="e">
        <f>IF(OR(N128="x",N128="X"),0,N128)</f>
        <v>#N/A</v>
      </c>
      <c r="BQ128" s="28" t="e">
        <f>IF(OR(Q128="x",Q128="X"),0,Q128)</f>
        <v>#N/A</v>
      </c>
      <c r="BR128" s="28" t="e">
        <f>IF(OR(T128="x",T128="X"),0,T128)</f>
        <v>#N/A</v>
      </c>
      <c r="BS128" s="28"/>
      <c r="BT128" s="49"/>
    </row>
    <row r="129" spans="1:75" s="32" customFormat="1" ht="45">
      <c r="A129" s="10" t="str">
        <f>CONCATENATE(E123," 5-3")</f>
        <v>X 5-3</v>
      </c>
      <c r="B129" s="11"/>
      <c r="C129" s="18"/>
      <c r="D129" s="68"/>
      <c r="E129" s="69"/>
      <c r="F129" s="69"/>
      <c r="G129" s="69"/>
      <c r="H129" s="69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1"/>
      <c r="V129" s="71"/>
      <c r="W129" s="71"/>
      <c r="X129" s="72"/>
      <c r="Y129" s="73"/>
      <c r="Z129" s="72"/>
      <c r="AA129" s="73"/>
      <c r="AB129" s="72"/>
      <c r="AC129" s="48"/>
      <c r="AD129" s="15"/>
      <c r="AE129" s="44"/>
      <c r="AF129" s="44"/>
      <c r="AG129" s="58"/>
      <c r="AH129" s="3"/>
      <c r="AI129" s="3"/>
      <c r="AJ129" s="74"/>
      <c r="AK129" s="75"/>
      <c r="AL129" s="75"/>
      <c r="AM129" s="61"/>
      <c r="AN129" s="47"/>
      <c r="AO129" s="47"/>
      <c r="AP129" s="74"/>
      <c r="AQ129" s="61"/>
      <c r="AR129" s="58"/>
      <c r="AS129" s="3"/>
      <c r="AT129" s="3"/>
      <c r="AU129" s="47"/>
      <c r="AV129" s="61"/>
      <c r="AW129" s="61"/>
      <c r="AX129" s="61"/>
      <c r="AY129" s="47"/>
      <c r="AZ129" s="47"/>
      <c r="BA129" s="74"/>
      <c r="BB129" s="48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W129" s="59"/>
    </row>
    <row r="130" spans="1:75" s="32" customFormat="1" ht="45">
      <c r="A130" s="10" t="str">
        <f>CONCATENATE(E123," 2-5")</f>
        <v>X 2-5</v>
      </c>
      <c r="B130" s="11"/>
      <c r="C130" s="18"/>
      <c r="D130" s="68"/>
      <c r="E130" s="69"/>
      <c r="F130" s="69"/>
      <c r="G130" s="69"/>
      <c r="H130" s="69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1"/>
      <c r="V130" s="71"/>
      <c r="W130" s="71"/>
      <c r="X130" s="72"/>
      <c r="Y130" s="73"/>
      <c r="Z130" s="72"/>
      <c r="AA130" s="73"/>
      <c r="AB130" s="72"/>
      <c r="AC130" s="48"/>
      <c r="AD130" s="15"/>
      <c r="AE130" s="44"/>
      <c r="AF130" s="44"/>
      <c r="AG130" s="58"/>
      <c r="AH130" s="3"/>
      <c r="AI130" s="3"/>
      <c r="AJ130" s="74"/>
      <c r="AK130" s="75"/>
      <c r="AL130" s="75"/>
      <c r="AM130" s="61"/>
      <c r="AN130" s="47"/>
      <c r="AO130" s="47"/>
      <c r="AP130" s="74"/>
      <c r="AQ130" s="61"/>
      <c r="AR130" s="58"/>
      <c r="AS130" s="3"/>
      <c r="AT130" s="3"/>
      <c r="AU130" s="47"/>
      <c r="AV130" s="61"/>
      <c r="AW130" s="61"/>
      <c r="AX130" s="61"/>
      <c r="AY130" s="47"/>
      <c r="AZ130" s="47"/>
      <c r="BA130" s="74"/>
      <c r="BB130" s="48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W130" s="59"/>
    </row>
    <row r="131" spans="1:75" s="32" customFormat="1" ht="45">
      <c r="A131" s="10" t="str">
        <f>CONCATENATE(E123," 3-4")</f>
        <v>X 3-4</v>
      </c>
      <c r="B131" s="11"/>
      <c r="C131" s="18"/>
      <c r="D131" s="68"/>
      <c r="E131" s="69"/>
      <c r="F131" s="69"/>
      <c r="G131" s="69"/>
      <c r="H131" s="69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1"/>
      <c r="V131" s="71"/>
      <c r="W131" s="71"/>
      <c r="X131" s="72"/>
      <c r="Y131" s="73"/>
      <c r="Z131" s="72"/>
      <c r="AA131" s="73"/>
      <c r="AB131" s="72"/>
      <c r="AC131" s="48"/>
      <c r="AD131" s="15"/>
      <c r="AE131" s="44"/>
      <c r="AF131" s="44"/>
      <c r="AG131" s="58"/>
      <c r="AH131" s="3"/>
      <c r="AI131" s="3"/>
      <c r="AJ131" s="74"/>
      <c r="AK131" s="75"/>
      <c r="AL131" s="75"/>
      <c r="AM131" s="61"/>
      <c r="AN131" s="47"/>
      <c r="AO131" s="47"/>
      <c r="AP131" s="74"/>
      <c r="AQ131" s="61"/>
      <c r="AR131" s="58"/>
      <c r="AS131" s="3"/>
      <c r="AT131" s="3"/>
      <c r="AU131" s="47"/>
      <c r="AV131" s="61"/>
      <c r="AW131" s="61"/>
      <c r="AX131" s="61"/>
      <c r="AY131" s="47"/>
      <c r="AZ131" s="47"/>
      <c r="BA131" s="74"/>
      <c r="BB131" s="48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W131" s="59"/>
    </row>
    <row r="132" spans="1:75" ht="35.25" thickBot="1">
      <c r="A132" s="10" t="str">
        <f>CONCATENATE(E123," 5-4")</f>
        <v>X 5-4</v>
      </c>
    </row>
    <row r="133" spans="1:75" s="32" customFormat="1" ht="90.75" thickBot="1">
      <c r="A133" s="10" t="str">
        <f>CONCATENATE(E133," 1-5")</f>
        <v>X 1-5</v>
      </c>
      <c r="B133" s="11"/>
      <c r="C133" s="18" t="str">
        <f>IF(C123="X","X",IF(C123-$B$1&gt;=[1]vylosovanie!$O$3,"X",C123+1))</f>
        <v>X</v>
      </c>
      <c r="D133" s="3" t="s">
        <v>5</v>
      </c>
      <c r="E133" s="19" t="str">
        <f>IF(C133="X","X",VLOOKUP(C133,[1]vylosovanie!$T$10:$U$99,2,0))</f>
        <v>X</v>
      </c>
      <c r="F133" s="20" t="s">
        <v>6</v>
      </c>
      <c r="G133" s="20" t="s">
        <v>7</v>
      </c>
      <c r="H133" s="20" t="s">
        <v>8</v>
      </c>
      <c r="I133" s="21">
        <v>1</v>
      </c>
      <c r="J133" s="22"/>
      <c r="K133" s="23"/>
      <c r="L133" s="21">
        <v>2</v>
      </c>
      <c r="M133" s="22"/>
      <c r="N133" s="23"/>
      <c r="O133" s="21">
        <v>3</v>
      </c>
      <c r="P133" s="22"/>
      <c r="Q133" s="23"/>
      <c r="R133" s="21">
        <v>4</v>
      </c>
      <c r="S133" s="22"/>
      <c r="T133" s="23"/>
      <c r="U133" s="21">
        <v>5</v>
      </c>
      <c r="V133" s="22"/>
      <c r="W133" s="23"/>
      <c r="X133" s="24" t="s">
        <v>9</v>
      </c>
      <c r="Y133" s="22"/>
      <c r="Z133" s="25"/>
      <c r="AA133" s="26" t="s">
        <v>10</v>
      </c>
      <c r="AB133" s="26" t="s">
        <v>11</v>
      </c>
      <c r="AC133" s="26" t="s">
        <v>12</v>
      </c>
      <c r="AD133" s="15" t="s">
        <v>13</v>
      </c>
      <c r="AE133" s="15"/>
      <c r="AF133" s="15"/>
      <c r="AG133" s="3" t="str">
        <f>IF(C133&lt;10,0,"")</f>
        <v/>
      </c>
      <c r="AH133" s="3" t="s">
        <v>4</v>
      </c>
      <c r="AI133" s="3"/>
      <c r="AJ133" s="27" t="s">
        <v>14</v>
      </c>
      <c r="AK133" s="28" t="s">
        <v>15</v>
      </c>
      <c r="AL133" s="28" t="s">
        <v>16</v>
      </c>
      <c r="AM133" s="29" t="s">
        <v>17</v>
      </c>
      <c r="AN133" s="29" t="s">
        <v>18</v>
      </c>
      <c r="AO133" s="29" t="s">
        <v>18</v>
      </c>
      <c r="AP133" s="29" t="s">
        <v>19</v>
      </c>
      <c r="AQ133" s="30"/>
      <c r="AR133" s="3" t="str">
        <f>IF(C133&lt;10,0,"")</f>
        <v/>
      </c>
      <c r="AS133" s="3" t="s">
        <v>4</v>
      </c>
      <c r="AT133" s="3"/>
      <c r="AU133" s="31" t="s">
        <v>14</v>
      </c>
      <c r="AV133" s="29" t="s">
        <v>15</v>
      </c>
      <c r="AW133" s="29" t="s">
        <v>16</v>
      </c>
      <c r="AX133" s="29" t="s">
        <v>17</v>
      </c>
      <c r="AY133" s="29" t="s">
        <v>18</v>
      </c>
      <c r="AZ133" s="29" t="s">
        <v>18</v>
      </c>
      <c r="BA133" s="29" t="s">
        <v>19</v>
      </c>
      <c r="BC133" s="7">
        <v>1</v>
      </c>
      <c r="BD133" s="7">
        <v>2</v>
      </c>
      <c r="BE133" s="7">
        <v>3</v>
      </c>
      <c r="BF133" s="7">
        <v>4</v>
      </c>
      <c r="BG133" s="7">
        <v>5</v>
      </c>
      <c r="BH133" s="7"/>
      <c r="BI133" s="7" t="s">
        <v>20</v>
      </c>
      <c r="BJ133" s="7"/>
      <c r="BK133" s="7"/>
      <c r="BL133" s="7"/>
      <c r="BM133" s="7"/>
      <c r="BN133" s="7"/>
      <c r="BO133" s="7" t="s">
        <v>21</v>
      </c>
      <c r="BP133" s="7"/>
      <c r="BQ133" s="7"/>
      <c r="BR133" s="7"/>
      <c r="BS133" s="7"/>
      <c r="BT133" s="7"/>
    </row>
    <row r="134" spans="1:75" s="32" customFormat="1" ht="45.75" thickBot="1">
      <c r="A134" s="10" t="str">
        <f>CONCATENATE(E133," 1-4")</f>
        <v>X 1-4</v>
      </c>
      <c r="B134" s="11" t="str">
        <f>CONCATENATE(E133,D134)</f>
        <v>X1</v>
      </c>
      <c r="C134" s="33" t="str">
        <f>$E$1</f>
        <v>MŽ</v>
      </c>
      <c r="D134" s="34">
        <v>1</v>
      </c>
      <c r="E134" s="35" t="str">
        <f>IF(ISERROR(VLOOKUP($B134,[1]vylosovanie!$C$10:$M$269,8,0))=TRUE," ",VLOOKUP($B134,[1]vylosovanie!$C$10:$M$269,8,0))</f>
        <v xml:space="preserve"> </v>
      </c>
      <c r="F134" s="35" t="str">
        <f>IF(ISERROR(VLOOKUP($B134,[1]vylosovanie!$C$10:$M$269,9,0))=TRUE," ",VLOOKUP($B134,[1]vylosovanie!$C$10:$M$269,9,0))</f>
        <v xml:space="preserve"> </v>
      </c>
      <c r="G134" s="35" t="str">
        <f>IF(ISERROR(VLOOKUP($B134,[1]vylosovanie!$C$10:$M$269,10,0))=TRUE," ",VLOOKUP($B134,[1]vylosovanie!$C$10:$M$269,10,0))</f>
        <v xml:space="preserve"> </v>
      </c>
      <c r="H134" s="35" t="str">
        <f>IF(ISERROR(VLOOKUP($B134,[1]vylosovanie!$C$10:$M$269,11,0))=TRUE," ",VLOOKUP($B134,[1]vylosovanie!$C$10:$M$269,11,0))</f>
        <v xml:space="preserve"> </v>
      </c>
      <c r="I134" s="36"/>
      <c r="J134" s="36"/>
      <c r="K134" s="37"/>
      <c r="L134" s="38" t="e">
        <f>VLOOKUP(A136,'[1]zapisy skupiny'!$A$5:$AA$6403,26,0)</f>
        <v>#N/A</v>
      </c>
      <c r="M134" s="38" t="s">
        <v>22</v>
      </c>
      <c r="N134" s="39" t="e">
        <f>VLOOKUP(A136,'[1]zapisy skupiny'!$A$5:$AA$6403,27,0)</f>
        <v>#N/A</v>
      </c>
      <c r="O134" s="38" t="e">
        <f>VLOOKUP(A135,'[1]zapisy skupiny'!$A$5:$AA$6403,26,0)</f>
        <v>#N/A</v>
      </c>
      <c r="P134" s="38" t="s">
        <v>22</v>
      </c>
      <c r="Q134" s="39" t="e">
        <f>VLOOKUP(A135,'[1]zapisy skupiny'!$A$5:$AA$6403,27,0)</f>
        <v>#N/A</v>
      </c>
      <c r="R134" s="38" t="e">
        <f>VLOOKUP(A134,'[1]zapisy skupiny'!$A$5:$AA$6403,26,0)</f>
        <v>#N/A</v>
      </c>
      <c r="S134" s="38" t="s">
        <v>22</v>
      </c>
      <c r="T134" s="39" t="e">
        <f>VLOOKUP(A134,'[1]zapisy skupiny'!$A$5:$AA$6403,27,0)</f>
        <v>#N/A</v>
      </c>
      <c r="U134" s="38" t="e">
        <f>VLOOKUP(A133,'[1]zapisy skupiny'!$A$5:$AA$6403,26,0)</f>
        <v>#N/A</v>
      </c>
      <c r="V134" s="38" t="s">
        <v>22</v>
      </c>
      <c r="W134" s="39" t="e">
        <f>VLOOKUP(A133,'[1]zapisy skupiny'!$A$5:$AA$6403,27,0)</f>
        <v>#N/A</v>
      </c>
      <c r="X134" s="40" t="e">
        <f>SUM(BI134:BM134)</f>
        <v>#N/A</v>
      </c>
      <c r="Y134" s="41" t="s">
        <v>22</v>
      </c>
      <c r="Z134" s="40" t="e">
        <f>SUM(BO134:BS134)</f>
        <v>#N/A</v>
      </c>
      <c r="AA134" s="41" t="e">
        <f>IF((Z134=0)," ",X134/Z134)</f>
        <v>#N/A</v>
      </c>
      <c r="AB134" s="42" t="e">
        <f>IF(AND(SUM(BC134:BG134)=0,OR(E134=0,E134=" ",SUM(BC134:BG138)=0))," ",SUM(BC134:BG134))</f>
        <v>#N/A</v>
      </c>
      <c r="AC134" s="43" t="str">
        <f>IF(ISERROR(RANK(AB134,AB134:AB138,0))=TRUE," ",IF(OR(AND(L134="x",O134="x",R134="x"),AND(L134="x",O134="x",U134="x"),AND(L134="x",R134="x",U134="x"),AND(O134="x",R134="x",U134="x")),0,RANK(AB134,AB134:AB138,0)))</f>
        <v xml:space="preserve"> </v>
      </c>
      <c r="AD134" s="16" t="s">
        <v>23</v>
      </c>
      <c r="AE134" s="44" t="s">
        <v>24</v>
      </c>
      <c r="AF134" s="44"/>
      <c r="AG134" s="3"/>
      <c r="AH134" s="3" t="str">
        <f>CONCATENATE(5,1,AG133,C133,1)</f>
        <v>51X1</v>
      </c>
      <c r="AI134" s="3" t="str">
        <f>E133</f>
        <v>X</v>
      </c>
      <c r="AJ134" s="45">
        <f>IF(C133="X",0,AJ128+1)</f>
        <v>0</v>
      </c>
      <c r="AK134" s="45"/>
      <c r="AL134" s="45" t="s">
        <v>25</v>
      </c>
      <c r="AM134" s="46"/>
      <c r="AN134" s="46" t="e">
        <f>VLOOKUP(CONCATENATE(AI134,MID(AL134,2,1)),[1]vylosovanie!$C$10:$J$209,8,0)</f>
        <v>#N/A</v>
      </c>
      <c r="AO134" s="46" t="e">
        <f>VLOOKUP(CONCATENATE(AI134,RIGHT(AL134,1)),[1]vylosovanie!$C$10:$J$209,8,0)</f>
        <v>#N/A</v>
      </c>
      <c r="AP134" s="45" t="e">
        <f>VLOOKUP(CONCATENATE(AI134,VLOOKUP(AL134,$BW$4:$BX$16,2,0)),[1]vylosovanie!$C$10:$J$209,8,0)</f>
        <v>#N/A</v>
      </c>
      <c r="AQ134" s="47"/>
      <c r="AR134" s="3"/>
      <c r="AS134" s="3" t="str">
        <f>CONCATENATE(5,1,AR133,C133,2)</f>
        <v>51X2</v>
      </c>
      <c r="AT134" s="3" t="str">
        <f>E133</f>
        <v>X</v>
      </c>
      <c r="AU134" s="46">
        <f>IF(AJ134=0,0,AJ134+1)</f>
        <v>0</v>
      </c>
      <c r="AV134" s="46"/>
      <c r="AW134" s="46" t="s">
        <v>26</v>
      </c>
      <c r="AX134" s="46"/>
      <c r="AY134" s="46" t="e">
        <f>VLOOKUP(CONCATENATE(AT134,MID(AW134,2,1)),[1]vylosovanie!$C$10:$J$209,8,0)</f>
        <v>#N/A</v>
      </c>
      <c r="AZ134" s="46" t="e">
        <f>VLOOKUP(CONCATENATE(AT134,RIGHT(AW134,1)),[1]vylosovanie!$C$10:$J$209,8,0)</f>
        <v>#N/A</v>
      </c>
      <c r="BA134" s="45" t="e">
        <f>VLOOKUP(CONCATENATE(AT134,VLOOKUP(AW134,$BW$4:$BX$16,2,0)),[1]vylosovanie!$C$10:$J$209,8,0)</f>
        <v>#N/A</v>
      </c>
      <c r="BB134" s="48"/>
      <c r="BC134" s="28"/>
      <c r="BD134" s="28" t="e">
        <f>IF(OR(L134="x",L134="X",L134=""),0,IF(L134=3,2,1))</f>
        <v>#N/A</v>
      </c>
      <c r="BE134" s="28" t="e">
        <f>IF(OR(O134="x",O134="X",O134=""),0,IF(O134=3,2,1))</f>
        <v>#N/A</v>
      </c>
      <c r="BF134" s="28" t="e">
        <f>IF(OR(R134="x",R134="X",R134=""),0,IF(R134=3,2,1))</f>
        <v>#N/A</v>
      </c>
      <c r="BG134" s="28" t="e">
        <f>IF(OR(U134="x",U134="X",U134=""),0,IF(U134=3,2,1))</f>
        <v>#N/A</v>
      </c>
      <c r="BH134" s="49"/>
      <c r="BI134" s="28"/>
      <c r="BJ134" s="28" t="e">
        <f>IF(OR(L134="x",L134="X"),0,L134)</f>
        <v>#N/A</v>
      </c>
      <c r="BK134" s="28" t="e">
        <f>IF(OR(O134="x",O134="X"),0,O134)</f>
        <v>#N/A</v>
      </c>
      <c r="BL134" s="28" t="e">
        <f>IF(OR(R134="x",R134="X"),0,R134)</f>
        <v>#N/A</v>
      </c>
      <c r="BM134" s="28" t="e">
        <f>IF(OR(U134="x",U134="X"),0,U134)</f>
        <v>#N/A</v>
      </c>
      <c r="BN134" s="49"/>
      <c r="BO134" s="28"/>
      <c r="BP134" s="28" t="e">
        <f>IF(OR(N134="x",N134="X"),0,N134)</f>
        <v>#N/A</v>
      </c>
      <c r="BQ134" s="28" t="e">
        <f>IF(OR(Q134="x",Q134="X"),0,Q134)</f>
        <v>#N/A</v>
      </c>
      <c r="BR134" s="28" t="e">
        <f>IF(OR(T134="x",T134="X"),0,T134)</f>
        <v>#N/A</v>
      </c>
      <c r="BS134" s="28" t="e">
        <f>IF(OR(W134="x",W134="X"),0,W134)</f>
        <v>#N/A</v>
      </c>
      <c r="BT134" s="49"/>
    </row>
    <row r="135" spans="1:75" s="32" customFormat="1" ht="45.75" thickBot="1">
      <c r="A135" s="10" t="str">
        <f>CONCATENATE(E133," 1-3")</f>
        <v>X 1-3</v>
      </c>
      <c r="B135" s="11" t="str">
        <f>CONCATENATE(E133,D135)</f>
        <v>X2</v>
      </c>
      <c r="C135" s="33"/>
      <c r="D135" s="34">
        <v>2</v>
      </c>
      <c r="E135" s="35" t="str">
        <f>IF(ISERROR(VLOOKUP($B135,[1]vylosovanie!$C$10:$M$269,8,0))=TRUE," ",VLOOKUP($B135,[1]vylosovanie!$C$10:$M$269,8,0))</f>
        <v xml:space="preserve"> </v>
      </c>
      <c r="F135" s="35" t="str">
        <f>IF(ISERROR(VLOOKUP($B135,[1]vylosovanie!$C$10:$M$269,9,0))=TRUE," ",VLOOKUP($B135,[1]vylosovanie!$C$10:$M$269,9,0))</f>
        <v xml:space="preserve"> </v>
      </c>
      <c r="G135" s="35" t="str">
        <f>IF(ISERROR(VLOOKUP($B135,[1]vylosovanie!$C$10:$M$269,10,0))=TRUE," ",VLOOKUP($B135,[1]vylosovanie!$C$10:$M$269,10,0))</f>
        <v xml:space="preserve"> </v>
      </c>
      <c r="H135" s="35" t="str">
        <f>IF(ISERROR(VLOOKUP($B135,[1]vylosovanie!$C$10:$M$269,11,0))=TRUE," ",VLOOKUP($B135,[1]vylosovanie!$C$10:$M$269,11,0))</f>
        <v xml:space="preserve"> </v>
      </c>
      <c r="I135" s="50" t="e">
        <f>N134</f>
        <v>#N/A</v>
      </c>
      <c r="J135" s="50" t="s">
        <v>22</v>
      </c>
      <c r="K135" s="51" t="e">
        <f>L134</f>
        <v>#N/A</v>
      </c>
      <c r="L135" s="36"/>
      <c r="M135" s="36"/>
      <c r="N135" s="37"/>
      <c r="O135" s="50" t="e">
        <f>VLOOKUP(A137,'[1]zapisy skupiny'!$A$5:$AA$6403,26,0)</f>
        <v>#N/A</v>
      </c>
      <c r="P135" s="50" t="s">
        <v>22</v>
      </c>
      <c r="Q135" s="51" t="e">
        <f>VLOOKUP(A137,'[1]zapisy skupiny'!$A$5:$AA$6403,27,0)</f>
        <v>#N/A</v>
      </c>
      <c r="R135" s="50" t="e">
        <f>VLOOKUP(A138,'[1]zapisy skupiny'!$A$5:$AA$6403,27,0)</f>
        <v>#N/A</v>
      </c>
      <c r="S135" s="50" t="s">
        <v>22</v>
      </c>
      <c r="T135" s="51" t="e">
        <f>VLOOKUP(A138,'[1]zapisy skupiny'!$A$5:$AA$6403,26,0)</f>
        <v>#N/A</v>
      </c>
      <c r="U135" s="50" t="e">
        <f>VLOOKUP(A140,'[1]zapisy skupiny'!$A$5:$AA$6403,26,0)</f>
        <v>#N/A</v>
      </c>
      <c r="V135" s="50" t="s">
        <v>22</v>
      </c>
      <c r="W135" s="51" t="e">
        <f>VLOOKUP(A140,'[1]zapisy skupiny'!$A$5:$AA$6403,27,0)</f>
        <v>#N/A</v>
      </c>
      <c r="X135" s="52" t="e">
        <f>SUM(BI135:BM135)</f>
        <v>#N/A</v>
      </c>
      <c r="Y135" s="53" t="s">
        <v>22</v>
      </c>
      <c r="Z135" s="52" t="e">
        <f>SUM(BO135:BS135)</f>
        <v>#N/A</v>
      </c>
      <c r="AA135" s="53" t="e">
        <f>IF((Z135=0)," ",X135/Z135)</f>
        <v>#N/A</v>
      </c>
      <c r="AB135" s="54" t="e">
        <f>IF(AND(SUM(BC135:BG135)=0,OR(E135=0,E135=" ",SUM(BC134:BG138)=0))," ",SUM(BC135:BG135))</f>
        <v>#N/A</v>
      </c>
      <c r="AC135" s="55" t="str">
        <f>IF(ISERROR(RANK(AB135,AB134:AB138,0))=TRUE," ",IF(OR(AND(I135="x",O135="x",R135="x"),AND(I135="x",O135="x",U135="x"),AND(I135="x",R135="x",U135="x"),AND(O135="x",R135="x",U135="x")),0,RANK(AB135,AB134:AB138,0)))</f>
        <v xml:space="preserve"> </v>
      </c>
      <c r="AD135" s="16" t="s">
        <v>27</v>
      </c>
      <c r="AE135" s="44" t="s">
        <v>28</v>
      </c>
      <c r="AF135" s="44"/>
      <c r="AG135" s="3"/>
      <c r="AH135" s="3" t="str">
        <f>CONCATENATE(5,2,AG133,C133,1)</f>
        <v>52X1</v>
      </c>
      <c r="AI135" s="3" t="str">
        <f>E133</f>
        <v>X</v>
      </c>
      <c r="AJ135" s="45">
        <f>IF(AU134=0,0,AU134+1)</f>
        <v>0</v>
      </c>
      <c r="AK135" s="45"/>
      <c r="AL135" s="45" t="s">
        <v>29</v>
      </c>
      <c r="AM135" s="46"/>
      <c r="AN135" s="46" t="e">
        <f>VLOOKUP(CONCATENATE(AI135,MID(AL135,2,1)),[1]vylosovanie!$C$10:$J$209,8,0)</f>
        <v>#N/A</v>
      </c>
      <c r="AO135" s="46" t="e">
        <f>VLOOKUP(CONCATENATE(AI135,RIGHT(AL135,1)),[1]vylosovanie!$C$10:$J$209,8,0)</f>
        <v>#N/A</v>
      </c>
      <c r="AP135" s="45" t="e">
        <f>VLOOKUP(CONCATENATE(AI135,VLOOKUP(AL135,$BW$4:$BX$16,2,0)),[1]vylosovanie!$C$10:$J$209,8,0)</f>
        <v>#N/A</v>
      </c>
      <c r="AQ135" s="47"/>
      <c r="AR135" s="3"/>
      <c r="AS135" s="3" t="str">
        <f>CONCATENATE(5,2,AR133,C133,2)</f>
        <v>52X2</v>
      </c>
      <c r="AT135" s="3" t="str">
        <f>E133</f>
        <v>X</v>
      </c>
      <c r="AU135" s="46">
        <f>IF(AJ135=0,0,AJ135+1)</f>
        <v>0</v>
      </c>
      <c r="AV135" s="46"/>
      <c r="AW135" s="46" t="s">
        <v>30</v>
      </c>
      <c r="AX135" s="46"/>
      <c r="AY135" s="46" t="e">
        <f>VLOOKUP(CONCATENATE(AT135,MID(AW135,2,1)),[1]vylosovanie!$C$10:$J$209,8,0)</f>
        <v>#N/A</v>
      </c>
      <c r="AZ135" s="46" t="e">
        <f>VLOOKUP(CONCATENATE(AT135,RIGHT(AW135,1)),[1]vylosovanie!$C$10:$J$209,8,0)</f>
        <v>#N/A</v>
      </c>
      <c r="BA135" s="45" t="e">
        <f>VLOOKUP(CONCATENATE(AT135,VLOOKUP(AW135,$BW$4:$BX$16,2,0)),[1]vylosovanie!$C$10:$J$209,8,0)</f>
        <v>#N/A</v>
      </c>
      <c r="BB135" s="48"/>
      <c r="BC135" s="28" t="e">
        <f>IF(OR(I135="x",I135="X",I135=""),0,IF(I135=3,2,1))</f>
        <v>#N/A</v>
      </c>
      <c r="BD135" s="28"/>
      <c r="BE135" s="28" t="e">
        <f>IF(OR(O135="x",O135="X",O135=""),0,IF(O135=3,2,1))</f>
        <v>#N/A</v>
      </c>
      <c r="BF135" s="28" t="e">
        <f>IF(OR(R135="x",R135="X",R135=""),0,IF(R135=3,2,1))</f>
        <v>#N/A</v>
      </c>
      <c r="BG135" s="28" t="e">
        <f>IF(OR(U135="x",U135="X",U135=""),0,IF(U135=3,2,1))</f>
        <v>#N/A</v>
      </c>
      <c r="BH135" s="49"/>
      <c r="BI135" s="28" t="e">
        <f>IF(OR(I135="x",I135="X"),0,I135)</f>
        <v>#N/A</v>
      </c>
      <c r="BJ135" s="28"/>
      <c r="BK135" s="28" t="e">
        <f>IF(OR(O135="x",O135="X"),0,O135)</f>
        <v>#N/A</v>
      </c>
      <c r="BL135" s="28" t="e">
        <f>IF(OR(R135="x",R135="X"),0,R135)</f>
        <v>#N/A</v>
      </c>
      <c r="BM135" s="28" t="e">
        <f>IF(OR(U135="x",U135="X"),0,U135)</f>
        <v>#N/A</v>
      </c>
      <c r="BN135" s="49"/>
      <c r="BO135" s="28" t="e">
        <f>IF(OR(K135="x",K135="X"),0,K135)</f>
        <v>#N/A</v>
      </c>
      <c r="BP135" s="28"/>
      <c r="BQ135" s="28" t="e">
        <f>IF(OR(Q135="x",Q135="X"),0,Q135)</f>
        <v>#N/A</v>
      </c>
      <c r="BR135" s="28" t="e">
        <f>IF(OR(T135="x",T135="X"),0,T135)</f>
        <v>#N/A</v>
      </c>
      <c r="BS135" s="28" t="e">
        <f>IF(OR(W135="x",W135="X"),0,W135)</f>
        <v>#N/A</v>
      </c>
      <c r="BT135" s="49"/>
    </row>
    <row r="136" spans="1:75" s="32" customFormat="1" ht="45.75" thickBot="1">
      <c r="A136" s="10" t="str">
        <f>CONCATENATE(E133," 1-2")</f>
        <v>X 1-2</v>
      </c>
      <c r="B136" s="11" t="str">
        <f>CONCATENATE(E133,D136)</f>
        <v>X3</v>
      </c>
      <c r="C136" s="33"/>
      <c r="D136" s="34">
        <v>3</v>
      </c>
      <c r="E136" s="35" t="str">
        <f>IF(ISERROR(VLOOKUP($B136,[1]vylosovanie!$C$10:$M$269,8,0))=TRUE," ",VLOOKUP($B136,[1]vylosovanie!$C$10:$M$269,8,0))</f>
        <v xml:space="preserve"> </v>
      </c>
      <c r="F136" s="35" t="str">
        <f>IF(ISERROR(VLOOKUP($B136,[1]vylosovanie!$C$10:$M$269,9,0))=TRUE," ",VLOOKUP($B136,[1]vylosovanie!$C$10:$M$269,9,0))</f>
        <v xml:space="preserve"> </v>
      </c>
      <c r="G136" s="35" t="str">
        <f>IF(ISERROR(VLOOKUP($B136,[1]vylosovanie!$C$10:$M$269,10,0))=TRUE," ",VLOOKUP($B136,[1]vylosovanie!$C$10:$M$269,10,0))</f>
        <v xml:space="preserve"> </v>
      </c>
      <c r="H136" s="35" t="str">
        <f>IF(ISERROR(VLOOKUP($B136,[1]vylosovanie!$C$10:$M$269,11,0))=TRUE," ",VLOOKUP($B136,[1]vylosovanie!$C$10:$M$269,11,0))</f>
        <v xml:space="preserve"> </v>
      </c>
      <c r="I136" s="50" t="e">
        <f>Q134</f>
        <v>#N/A</v>
      </c>
      <c r="J136" s="50" t="s">
        <v>22</v>
      </c>
      <c r="K136" s="51" t="e">
        <f>O134</f>
        <v>#N/A</v>
      </c>
      <c r="L136" s="50" t="e">
        <f>Q135</f>
        <v>#N/A</v>
      </c>
      <c r="M136" s="50" t="s">
        <v>22</v>
      </c>
      <c r="N136" s="51" t="e">
        <f>O135</f>
        <v>#N/A</v>
      </c>
      <c r="O136" s="36"/>
      <c r="P136" s="36"/>
      <c r="Q136" s="37"/>
      <c r="R136" s="50" t="e">
        <f>VLOOKUP(A141,'[1]zapisy skupiny'!$A$5:$AA$6403,26,0)</f>
        <v>#N/A</v>
      </c>
      <c r="S136" s="50" t="s">
        <v>22</v>
      </c>
      <c r="T136" s="51" t="e">
        <f>VLOOKUP(A141,'[1]zapisy skupiny'!$A$5:$AA$6403,27,0)</f>
        <v>#N/A</v>
      </c>
      <c r="U136" s="50" t="e">
        <f>VLOOKUP(A139,'[1]zapisy skupiny'!$A$5:$AA$6403,27,0)</f>
        <v>#N/A</v>
      </c>
      <c r="V136" s="50" t="s">
        <v>22</v>
      </c>
      <c r="W136" s="51" t="e">
        <f>VLOOKUP(A139,'[1]zapisy skupiny'!$A$5:$AA$6403,26,0)</f>
        <v>#N/A</v>
      </c>
      <c r="X136" s="52" t="e">
        <f>SUM(BI136:BM136)</f>
        <v>#N/A</v>
      </c>
      <c r="Y136" s="53" t="s">
        <v>22</v>
      </c>
      <c r="Z136" s="52" t="e">
        <f>SUM(BO136:BS136)</f>
        <v>#N/A</v>
      </c>
      <c r="AA136" s="53" t="e">
        <f>IF((Z136=0)," ",X136/Z136)</f>
        <v>#N/A</v>
      </c>
      <c r="AB136" s="54" t="e">
        <f>IF(AND(SUM(BC136:BG136)=0,OR(E136=0,E136=" ",SUM(BC134:BG138)=0))," ",SUM(BC136:BG136))</f>
        <v>#N/A</v>
      </c>
      <c r="AC136" s="55" t="str">
        <f>IF(ISERROR(RANK(AB136,AB134:AB138,0))=TRUE," ",IF(OR(AND(I136="x",L136="x",R136="x"),AND(I136="x",L136="x",U136="x"),AND(I136="x",R136="x",U136="x"),AND(L136="x",R136="x",U136="x")),0,RANK(AB136,AB134:AB138,0)))</f>
        <v xml:space="preserve"> </v>
      </c>
      <c r="AD136" s="16" t="s">
        <v>31</v>
      </c>
      <c r="AE136" s="44" t="s">
        <v>32</v>
      </c>
      <c r="AF136" s="44"/>
      <c r="AG136" s="3"/>
      <c r="AH136" s="3" t="str">
        <f>CONCATENATE(5,3,AG133,C133,1)</f>
        <v>53X1</v>
      </c>
      <c r="AI136" s="3" t="str">
        <f>E133</f>
        <v>X</v>
      </c>
      <c r="AJ136" s="45">
        <f>IF(AU135=0,0,AU135+1)</f>
        <v>0</v>
      </c>
      <c r="AK136" s="45"/>
      <c r="AL136" s="56" t="s">
        <v>33</v>
      </c>
      <c r="AM136" s="57"/>
      <c r="AN136" s="46" t="e">
        <f>VLOOKUP(CONCATENATE(AI136,MID(AL136,2,1)),[1]vylosovanie!$C$10:$J$209,8,0)</f>
        <v>#N/A</v>
      </c>
      <c r="AO136" s="46" t="e">
        <f>VLOOKUP(CONCATENATE(AI136,RIGHT(AL136,1)),[1]vylosovanie!$C$10:$J$209,8,0)</f>
        <v>#N/A</v>
      </c>
      <c r="AP136" s="45" t="e">
        <f>VLOOKUP(CONCATENATE(AI136,VLOOKUP(AL136,$BW$4:$BX$16,2,0)),[1]vylosovanie!$C$10:$J$209,8,0)</f>
        <v>#N/A</v>
      </c>
      <c r="AQ136" s="47"/>
      <c r="AR136" s="3"/>
      <c r="AS136" s="3" t="str">
        <f>CONCATENATE(5,3,AR133,C133,2)</f>
        <v>53X2</v>
      </c>
      <c r="AT136" s="3" t="str">
        <f>E133</f>
        <v>X</v>
      </c>
      <c r="AU136" s="46">
        <f>IF(AJ136=0,0,AJ136+1)</f>
        <v>0</v>
      </c>
      <c r="AV136" s="46"/>
      <c r="AW136" s="46" t="s">
        <v>34</v>
      </c>
      <c r="AX136" s="46"/>
      <c r="AY136" s="46" t="e">
        <f>VLOOKUP(CONCATENATE(AT136,MID(AW136,2,1)),[1]vylosovanie!$C$10:$J$209,8,0)</f>
        <v>#N/A</v>
      </c>
      <c r="AZ136" s="46" t="e">
        <f>VLOOKUP(CONCATENATE(AT136,RIGHT(AW136,1)),[1]vylosovanie!$C$10:$J$209,8,0)</f>
        <v>#N/A</v>
      </c>
      <c r="BA136" s="45" t="e">
        <f>VLOOKUP(CONCATENATE(AT136,VLOOKUP(AW136,$BW$4:$BX$16,2,0)),[1]vylosovanie!$C$10:$J$209,8,0)</f>
        <v>#N/A</v>
      </c>
      <c r="BB136" s="48"/>
      <c r="BC136" s="28" t="e">
        <f>IF(OR(I136="x",I136="X",I136=""),0,IF(I136=3,2,1))</f>
        <v>#N/A</v>
      </c>
      <c r="BD136" s="28" t="e">
        <f>IF(OR(L136="x",L136="X",L136=""),0,IF(L136=3,2,1))</f>
        <v>#N/A</v>
      </c>
      <c r="BE136" s="28"/>
      <c r="BF136" s="28" t="e">
        <f>IF(OR(R136="x",R136="X",R136=""),0,IF(R136=3,2,1))</f>
        <v>#N/A</v>
      </c>
      <c r="BG136" s="28" t="e">
        <f>IF(OR(U136="x",U136="X",U136=""),0,IF(U136=3,2,1))</f>
        <v>#N/A</v>
      </c>
      <c r="BH136" s="49"/>
      <c r="BI136" s="28" t="e">
        <f>IF(OR(I136="x",I136="X"),0,I136)</f>
        <v>#N/A</v>
      </c>
      <c r="BJ136" s="28" t="e">
        <f>IF(OR(L136="x",L136="X"),0,L136)</f>
        <v>#N/A</v>
      </c>
      <c r="BK136" s="28"/>
      <c r="BL136" s="28" t="e">
        <f>IF(OR(R136="x",R136="X"),0,R136)</f>
        <v>#N/A</v>
      </c>
      <c r="BM136" s="28" t="e">
        <f>IF(OR(U136="x",U136="X"),0,U136)</f>
        <v>#N/A</v>
      </c>
      <c r="BN136" s="49"/>
      <c r="BO136" s="28" t="e">
        <f>IF(OR(K136="x",K136="X"),0,K136)</f>
        <v>#N/A</v>
      </c>
      <c r="BP136" s="28" t="e">
        <f>IF(OR(N136="x",N136="X"),0,N136)</f>
        <v>#N/A</v>
      </c>
      <c r="BQ136" s="28"/>
      <c r="BR136" s="28" t="e">
        <f>IF(OR(T136="x",T136="X"),0,T136)</f>
        <v>#N/A</v>
      </c>
      <c r="BS136" s="28" t="e">
        <f>IF(OR(W136="x",W136="X"),0,W136)</f>
        <v>#N/A</v>
      </c>
      <c r="BT136" s="49"/>
    </row>
    <row r="137" spans="1:75" s="32" customFormat="1" ht="45.75" thickBot="1">
      <c r="A137" s="10" t="str">
        <f>CONCATENATE(E133," 2-3")</f>
        <v>X 2-3</v>
      </c>
      <c r="B137" s="11" t="str">
        <f>CONCATENATE(E133,D137)</f>
        <v>X4</v>
      </c>
      <c r="C137" s="33"/>
      <c r="D137" s="34">
        <v>4</v>
      </c>
      <c r="E137" s="35" t="str">
        <f>IF(ISERROR(VLOOKUP($B137,[1]vylosovanie!$C$10:$M$269,8,0))=TRUE," ",VLOOKUP($B137,[1]vylosovanie!$C$10:$M$269,8,0))</f>
        <v xml:space="preserve"> </v>
      </c>
      <c r="F137" s="35" t="str">
        <f>IF(ISERROR(VLOOKUP($B137,[1]vylosovanie!$C$10:$M$269,9,0))=TRUE," ",VLOOKUP($B137,[1]vylosovanie!$C$10:$M$269,9,0))</f>
        <v xml:space="preserve"> </v>
      </c>
      <c r="G137" s="35" t="str">
        <f>IF(ISERROR(VLOOKUP($B137,[1]vylosovanie!$C$10:$M$269,10,0))=TRUE," ",VLOOKUP($B137,[1]vylosovanie!$C$10:$M$269,10,0))</f>
        <v xml:space="preserve"> </v>
      </c>
      <c r="H137" s="35" t="str">
        <f>IF(ISERROR(VLOOKUP($B137,[1]vylosovanie!$C$10:$M$269,11,0))=TRUE," ",VLOOKUP($B137,[1]vylosovanie!$C$10:$M$269,11,0))</f>
        <v xml:space="preserve"> </v>
      </c>
      <c r="I137" s="50" t="e">
        <f>T134</f>
        <v>#N/A</v>
      </c>
      <c r="J137" s="50" t="s">
        <v>22</v>
      </c>
      <c r="K137" s="51" t="e">
        <f>R134</f>
        <v>#N/A</v>
      </c>
      <c r="L137" s="50" t="e">
        <f>T135</f>
        <v>#N/A</v>
      </c>
      <c r="M137" s="50" t="s">
        <v>22</v>
      </c>
      <c r="N137" s="51" t="e">
        <f>R135</f>
        <v>#N/A</v>
      </c>
      <c r="O137" s="50" t="e">
        <f>T136</f>
        <v>#N/A</v>
      </c>
      <c r="P137" s="50" t="s">
        <v>22</v>
      </c>
      <c r="Q137" s="51" t="e">
        <f>R136</f>
        <v>#N/A</v>
      </c>
      <c r="R137" s="36"/>
      <c r="S137" s="36"/>
      <c r="T137" s="37"/>
      <c r="U137" s="50" t="e">
        <f>VLOOKUP(A142,'[1]zapisy skupiny'!$A$5:$AA$6403,27,0)</f>
        <v>#N/A</v>
      </c>
      <c r="V137" s="50" t="s">
        <v>22</v>
      </c>
      <c r="W137" s="51" t="e">
        <f>VLOOKUP(A142,'[1]zapisy skupiny'!$A$5:$AA$6403,26,0)</f>
        <v>#N/A</v>
      </c>
      <c r="X137" s="52" t="e">
        <f>SUM(BI137:BM137)</f>
        <v>#N/A</v>
      </c>
      <c r="Y137" s="53" t="s">
        <v>22</v>
      </c>
      <c r="Z137" s="52" t="e">
        <f>SUM(BO137:BS137)</f>
        <v>#N/A</v>
      </c>
      <c r="AA137" s="53" t="e">
        <f>IF((Z137=0)," ",X137/Z137)</f>
        <v>#N/A</v>
      </c>
      <c r="AB137" s="54" t="e">
        <f>IF(AND(SUM(BC137:BG137)=0,OR(E137=0,E137=" ",SUM(BC134:BG138)=0))," ",SUM(BC137:BG137))</f>
        <v>#N/A</v>
      </c>
      <c r="AC137" s="55" t="str">
        <f>IF(ISERROR(RANK(AB137,AB134:AB138,0))=TRUE," ",IF(OR(AND(I137="x",L137="x",O137="x"),AND(I137="x",L137="x",U137="x"),AND(I137="x",O137="x",U137="x"),AND(L137="x",O137="x",U137="x")),0,RANK(AB137,AB134:AB138,0)))</f>
        <v xml:space="preserve"> </v>
      </c>
      <c r="AD137" s="16" t="s">
        <v>35</v>
      </c>
      <c r="AE137" s="44" t="s">
        <v>36</v>
      </c>
      <c r="AF137" s="44"/>
      <c r="AG137" s="58"/>
      <c r="AH137" s="3" t="str">
        <f>CONCATENATE(5,4,AG133,C133,1)</f>
        <v>54X1</v>
      </c>
      <c r="AI137" s="3" t="str">
        <f>E133</f>
        <v>X</v>
      </c>
      <c r="AJ137" s="45">
        <f>IF(AU136=0,0,AU136+1)</f>
        <v>0</v>
      </c>
      <c r="AK137" s="59"/>
      <c r="AL137" s="59" t="s">
        <v>37</v>
      </c>
      <c r="AM137" s="60"/>
      <c r="AN137" s="46" t="e">
        <f>VLOOKUP(CONCATENATE(AI137,MID(AL137,2,1)),[1]vylosovanie!$C$10:$J$209,8,0)</f>
        <v>#N/A</v>
      </c>
      <c r="AO137" s="46" t="e">
        <f>VLOOKUP(CONCATENATE(AI137,RIGHT(AL137,1)),[1]vylosovanie!$C$10:$J$209,8,0)</f>
        <v>#N/A</v>
      </c>
      <c r="AP137" s="45" t="e">
        <f>VLOOKUP(CONCATENATE(AI137,VLOOKUP(AL137,$BW$4:$BX$16,2,0)),[1]vylosovanie!$C$10:$J$209,8,0)</f>
        <v>#N/A</v>
      </c>
      <c r="AQ137" s="61"/>
      <c r="AR137" s="58"/>
      <c r="AS137" s="3" t="str">
        <f>CONCATENATE(5,4,AR133,C133,2)</f>
        <v>54X2</v>
      </c>
      <c r="AT137" s="3" t="str">
        <f>E133</f>
        <v>X</v>
      </c>
      <c r="AU137" s="46">
        <f>IF(AJ137=0,0,AJ137+1)</f>
        <v>0</v>
      </c>
      <c r="AV137" s="60"/>
      <c r="AW137" s="60" t="s">
        <v>38</v>
      </c>
      <c r="AX137" s="60"/>
      <c r="AY137" s="46" t="e">
        <f>VLOOKUP(CONCATENATE(AT137,MID(AW137,2,1)),[1]vylosovanie!$C$10:$J$209,8,0)</f>
        <v>#N/A</v>
      </c>
      <c r="AZ137" s="46" t="e">
        <f>VLOOKUP(CONCATENATE(AT137,RIGHT(AW137,1)),[1]vylosovanie!$C$10:$J$209,8,0)</f>
        <v>#N/A</v>
      </c>
      <c r="BA137" s="45" t="e">
        <f>VLOOKUP(CONCATENATE(AT137,VLOOKUP(AW137,$BW$4:$BX$16,2,0)),[1]vylosovanie!$C$10:$J$209,8,0)</f>
        <v>#N/A</v>
      </c>
      <c r="BB137" s="48"/>
      <c r="BC137" s="28" t="e">
        <f>IF(OR(I137="x",I137="X",I137=""),0,IF(I137=3,2,1))</f>
        <v>#N/A</v>
      </c>
      <c r="BD137" s="28" t="e">
        <f>IF(OR(L137="x",L137="X",L137=""),0,IF(L137=3,2,1))</f>
        <v>#N/A</v>
      </c>
      <c r="BE137" s="28" t="e">
        <f>IF(OR(O137="x",O137="X",O137=""),0,IF(O137=3,2,1))</f>
        <v>#N/A</v>
      </c>
      <c r="BF137" s="28"/>
      <c r="BG137" s="28" t="e">
        <f>IF(OR(U137="x",U137="X",U137=""),0,IF(U137=3,2,1))</f>
        <v>#N/A</v>
      </c>
      <c r="BH137" s="49"/>
      <c r="BI137" s="28" t="e">
        <f>IF(OR(I137="x",I137="X"),0,I137)</f>
        <v>#N/A</v>
      </c>
      <c r="BJ137" s="28" t="e">
        <f>IF(OR(L137="x",L137="X"),0,L137)</f>
        <v>#N/A</v>
      </c>
      <c r="BK137" s="28" t="e">
        <f>IF(OR(O137="x",O137="X"),0,O137)</f>
        <v>#N/A</v>
      </c>
      <c r="BL137" s="28"/>
      <c r="BM137" s="28" t="e">
        <f>IF(OR(U137="x",U137="X"),0,U137)</f>
        <v>#N/A</v>
      </c>
      <c r="BN137" s="49"/>
      <c r="BO137" s="28" t="e">
        <f>IF(OR(K137="x",K137="X"),0,K137)</f>
        <v>#N/A</v>
      </c>
      <c r="BP137" s="28" t="e">
        <f>IF(OR(N137="x",N137="X"),0,N137)</f>
        <v>#N/A</v>
      </c>
      <c r="BQ137" s="28" t="e">
        <f>IF(OR(Q137="x",Q137="X"),0,Q137)</f>
        <v>#N/A</v>
      </c>
      <c r="BR137" s="28"/>
      <c r="BS137" s="28" t="e">
        <f>IF(OR(W137="x",W137="X"),0,W137)</f>
        <v>#N/A</v>
      </c>
      <c r="BT137" s="49"/>
    </row>
    <row r="138" spans="1:75" s="32" customFormat="1" ht="45.75" thickBot="1">
      <c r="A138" s="10" t="str">
        <f>CONCATENATE(E133," 4-2")</f>
        <v>X 4-2</v>
      </c>
      <c r="B138" s="11" t="str">
        <f>CONCATENATE(E133,D138)</f>
        <v>X5</v>
      </c>
      <c r="C138" s="18"/>
      <c r="D138" s="34">
        <v>5</v>
      </c>
      <c r="E138" s="35" t="str">
        <f>IF(ISERROR(VLOOKUP($B138,[1]vylosovanie!$C$10:$M$269,8,0))=TRUE," ",VLOOKUP($B138,[1]vylosovanie!$C$10:$M$269,8,0))</f>
        <v xml:space="preserve"> </v>
      </c>
      <c r="F138" s="35" t="str">
        <f>IF(ISERROR(VLOOKUP($B138,[1]vylosovanie!$C$10:$M$269,9,0))=TRUE," ",VLOOKUP($B138,[1]vylosovanie!$C$10:$M$269,9,0))</f>
        <v xml:space="preserve"> </v>
      </c>
      <c r="G138" s="35" t="str">
        <f>IF(ISERROR(VLOOKUP($B138,[1]vylosovanie!$C$10:$M$269,10,0))=TRUE," ",VLOOKUP($B138,[1]vylosovanie!$C$10:$M$269,10,0))</f>
        <v xml:space="preserve"> </v>
      </c>
      <c r="H138" s="35" t="str">
        <f>IF(ISERROR(VLOOKUP($B138,[1]vylosovanie!$C$10:$M$269,11,0))=TRUE," ",VLOOKUP($B138,[1]vylosovanie!$C$10:$M$269,11,0))</f>
        <v xml:space="preserve"> </v>
      </c>
      <c r="I138" s="62" t="e">
        <f>W134</f>
        <v>#N/A</v>
      </c>
      <c r="J138" s="62" t="s">
        <v>22</v>
      </c>
      <c r="K138" s="63" t="e">
        <f>U134</f>
        <v>#N/A</v>
      </c>
      <c r="L138" s="62" t="e">
        <f>W135</f>
        <v>#N/A</v>
      </c>
      <c r="M138" s="62" t="s">
        <v>22</v>
      </c>
      <c r="N138" s="63" t="e">
        <f>U135</f>
        <v>#N/A</v>
      </c>
      <c r="O138" s="62" t="e">
        <f>W136</f>
        <v>#N/A</v>
      </c>
      <c r="P138" s="62" t="s">
        <v>22</v>
      </c>
      <c r="Q138" s="63" t="e">
        <f>U136</f>
        <v>#N/A</v>
      </c>
      <c r="R138" s="62" t="e">
        <f>W137</f>
        <v>#N/A</v>
      </c>
      <c r="S138" s="62" t="s">
        <v>22</v>
      </c>
      <c r="T138" s="63" t="e">
        <f>U137</f>
        <v>#N/A</v>
      </c>
      <c r="U138" s="36"/>
      <c r="V138" s="36"/>
      <c r="W138" s="37"/>
      <c r="X138" s="64" t="e">
        <f>SUM(BI138:BM138)</f>
        <v>#N/A</v>
      </c>
      <c r="Y138" s="65" t="s">
        <v>22</v>
      </c>
      <c r="Z138" s="64" t="e">
        <f>SUM(BO138:BS138)</f>
        <v>#N/A</v>
      </c>
      <c r="AA138" s="65" t="e">
        <f>IF((Z138=0)," ",X138/Z138)</f>
        <v>#N/A</v>
      </c>
      <c r="AB138" s="66" t="e">
        <f>IF(AND(SUM(BC138:BG138)=0,OR(E138=0,E138=" ",SUM(BC134:BG138)=0))," ",SUM(BC138:BG138))</f>
        <v>#N/A</v>
      </c>
      <c r="AC138" s="67" t="str">
        <f>IF(ISERROR(RANK(AB138,AB134:AB138,0))=TRUE," ",IF(OR(AND(I138="x",L138="x",O138="x"),AND(I138="x",L138="x",R138="x"),AND(I138="x",O138="x",R138="x"),AND(L138="x",O138="x",R138="x")),0,RANK(AB138,AB134:AB138,0)))</f>
        <v xml:space="preserve"> </v>
      </c>
      <c r="AD138" s="15" t="s">
        <v>39</v>
      </c>
      <c r="AE138" s="44" t="s">
        <v>40</v>
      </c>
      <c r="AF138" s="44"/>
      <c r="AG138" s="58"/>
      <c r="AH138" s="3" t="str">
        <f>CONCATENATE(5,5,AG133,C133,1)</f>
        <v>55X1</v>
      </c>
      <c r="AI138" s="3" t="str">
        <f>E133</f>
        <v>X</v>
      </c>
      <c r="AJ138" s="45">
        <f>IF(AU137=0,0,AU137+1)</f>
        <v>0</v>
      </c>
      <c r="AK138" s="59"/>
      <c r="AL138" s="59" t="s">
        <v>41</v>
      </c>
      <c r="AM138" s="60"/>
      <c r="AN138" s="46" t="e">
        <f>VLOOKUP(CONCATENATE(AI138,MID(AL138,2,1)),[1]vylosovanie!$C$10:$J$209,8,0)</f>
        <v>#N/A</v>
      </c>
      <c r="AO138" s="46" t="e">
        <f>VLOOKUP(CONCATENATE(AI138,RIGHT(AL138,1)),[1]vylosovanie!$C$10:$J$209,8,0)</f>
        <v>#N/A</v>
      </c>
      <c r="AP138" s="45" t="e">
        <f>VLOOKUP(CONCATENATE(AI138,VLOOKUP(AL138,$BW$4:$BX$16,2,0)),[1]vylosovanie!$C$10:$J$209,8,0)</f>
        <v>#N/A</v>
      </c>
      <c r="AQ138" s="61"/>
      <c r="AR138" s="58"/>
      <c r="AS138" s="3" t="str">
        <f>CONCATENATE(5,5,AR133,C133,2)</f>
        <v>55X2</v>
      </c>
      <c r="AT138" s="3" t="str">
        <f>E133</f>
        <v>X</v>
      </c>
      <c r="AU138" s="46">
        <f>IF(AJ138=0,0,AJ138+1)</f>
        <v>0</v>
      </c>
      <c r="AV138" s="60"/>
      <c r="AW138" s="60" t="s">
        <v>42</v>
      </c>
      <c r="AX138" s="60"/>
      <c r="AY138" s="46" t="e">
        <f>VLOOKUP(CONCATENATE(AT138,MID(AW138,2,1)),[1]vylosovanie!$C$10:$J$209,8,0)</f>
        <v>#N/A</v>
      </c>
      <c r="AZ138" s="46" t="e">
        <f>VLOOKUP(CONCATENATE(AT138,RIGHT(AW138,1)),[1]vylosovanie!$C$10:$J$209,8,0)</f>
        <v>#N/A</v>
      </c>
      <c r="BA138" s="45" t="e">
        <f>VLOOKUP(CONCATENATE(AT138,VLOOKUP(AW138,$BW$4:$BX$16,2,0)),[1]vylosovanie!$C$10:$J$209,8,0)</f>
        <v>#N/A</v>
      </c>
      <c r="BB138" s="48"/>
      <c r="BC138" s="28" t="e">
        <f>IF(OR(I138="x",I138="X",I138=""),0,IF(I138=3,2,1))</f>
        <v>#N/A</v>
      </c>
      <c r="BD138" s="28" t="e">
        <f>IF(OR(L138="x",L138="X",L138=""),0,IF(L138=3,2,1))</f>
        <v>#N/A</v>
      </c>
      <c r="BE138" s="28" t="e">
        <f>IF(OR(O138="x",O138="X",O138=""),0,IF(O138=3,2,1))</f>
        <v>#N/A</v>
      </c>
      <c r="BF138" s="28" t="e">
        <f>IF(OR(R138="x",R138="X",R138=""),0,IF(R138=3,2,1))</f>
        <v>#N/A</v>
      </c>
      <c r="BG138" s="28"/>
      <c r="BH138" s="49"/>
      <c r="BI138" s="28" t="e">
        <f>IF(OR(I138="x",I138="X"),0,I138)</f>
        <v>#N/A</v>
      </c>
      <c r="BJ138" s="28" t="e">
        <f>IF(OR(L138="x",L138="X"),0,L138)</f>
        <v>#N/A</v>
      </c>
      <c r="BK138" s="28" t="e">
        <f>IF(OR(O138="x",O138="X"),0,O138)</f>
        <v>#N/A</v>
      </c>
      <c r="BL138" s="28" t="e">
        <f>IF(OR(R138="x",R138="X"),0,R138)</f>
        <v>#N/A</v>
      </c>
      <c r="BM138" s="28"/>
      <c r="BN138" s="49"/>
      <c r="BO138" s="28" t="e">
        <f>IF(OR(K138="x",K138="X"),0,K138)</f>
        <v>#N/A</v>
      </c>
      <c r="BP138" s="28" t="e">
        <f>IF(OR(N138="x",N138="X"),0,N138)</f>
        <v>#N/A</v>
      </c>
      <c r="BQ138" s="28" t="e">
        <f>IF(OR(Q138="x",Q138="X"),0,Q138)</f>
        <v>#N/A</v>
      </c>
      <c r="BR138" s="28" t="e">
        <f>IF(OR(T138="x",T138="X"),0,T138)</f>
        <v>#N/A</v>
      </c>
      <c r="BS138" s="28"/>
      <c r="BT138" s="49"/>
    </row>
    <row r="139" spans="1:75" s="32" customFormat="1" ht="45">
      <c r="A139" s="10" t="str">
        <f>CONCATENATE(E133," 5-3")</f>
        <v>X 5-3</v>
      </c>
      <c r="B139" s="11"/>
      <c r="C139" s="18"/>
      <c r="D139" s="68"/>
      <c r="E139" s="69"/>
      <c r="F139" s="69"/>
      <c r="G139" s="69"/>
      <c r="H139" s="69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1"/>
      <c r="V139" s="71"/>
      <c r="W139" s="71"/>
      <c r="X139" s="72"/>
      <c r="Y139" s="73"/>
      <c r="Z139" s="72"/>
      <c r="AA139" s="73"/>
      <c r="AB139" s="72"/>
      <c r="AC139" s="48"/>
      <c r="AD139" s="15"/>
      <c r="AE139" s="44"/>
      <c r="AF139" s="44"/>
      <c r="AG139" s="58"/>
      <c r="AH139" s="3"/>
      <c r="AI139" s="3"/>
      <c r="AJ139" s="74"/>
      <c r="AK139" s="75"/>
      <c r="AL139" s="75"/>
      <c r="AM139" s="61"/>
      <c r="AN139" s="47"/>
      <c r="AO139" s="47"/>
      <c r="AP139" s="74"/>
      <c r="AQ139" s="61"/>
      <c r="AR139" s="58"/>
      <c r="AS139" s="3"/>
      <c r="AT139" s="3"/>
      <c r="AU139" s="47"/>
      <c r="AV139" s="61"/>
      <c r="AW139" s="61"/>
      <c r="AX139" s="61"/>
      <c r="AY139" s="47"/>
      <c r="AZ139" s="47"/>
      <c r="BA139" s="74"/>
      <c r="BB139" s="48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W139" s="59"/>
    </row>
    <row r="140" spans="1:75" s="32" customFormat="1" ht="45">
      <c r="A140" s="10" t="str">
        <f>CONCATENATE(E133," 2-5")</f>
        <v>X 2-5</v>
      </c>
      <c r="B140" s="11"/>
      <c r="C140" s="18"/>
      <c r="D140" s="68"/>
      <c r="E140" s="69"/>
      <c r="F140" s="69"/>
      <c r="G140" s="69"/>
      <c r="H140" s="69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1"/>
      <c r="V140" s="71"/>
      <c r="W140" s="71"/>
      <c r="X140" s="72"/>
      <c r="Y140" s="73"/>
      <c r="Z140" s="72"/>
      <c r="AA140" s="73"/>
      <c r="AB140" s="72"/>
      <c r="AC140" s="48"/>
      <c r="AD140" s="15"/>
      <c r="AE140" s="44"/>
      <c r="AF140" s="44"/>
      <c r="AG140" s="58"/>
      <c r="AH140" s="3"/>
      <c r="AI140" s="3"/>
      <c r="AJ140" s="74"/>
      <c r="AK140" s="75"/>
      <c r="AL140" s="75"/>
      <c r="AM140" s="61"/>
      <c r="AN140" s="47"/>
      <c r="AO140" s="47"/>
      <c r="AP140" s="74"/>
      <c r="AQ140" s="61"/>
      <c r="AR140" s="58"/>
      <c r="AS140" s="3"/>
      <c r="AT140" s="3"/>
      <c r="AU140" s="47"/>
      <c r="AV140" s="61"/>
      <c r="AW140" s="61"/>
      <c r="AX140" s="61"/>
      <c r="AY140" s="47"/>
      <c r="AZ140" s="47"/>
      <c r="BA140" s="74"/>
      <c r="BB140" s="48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W140" s="59"/>
    </row>
    <row r="141" spans="1:75" s="32" customFormat="1" ht="45">
      <c r="A141" s="10" t="str">
        <f>CONCATENATE(E133," 3-4")</f>
        <v>X 3-4</v>
      </c>
      <c r="B141" s="11"/>
      <c r="C141" s="18"/>
      <c r="D141" s="68"/>
      <c r="E141" s="69"/>
      <c r="F141" s="69"/>
      <c r="G141" s="69"/>
      <c r="H141" s="69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1"/>
      <c r="V141" s="71"/>
      <c r="W141" s="71"/>
      <c r="X141" s="72"/>
      <c r="Y141" s="73"/>
      <c r="Z141" s="72"/>
      <c r="AA141" s="73"/>
      <c r="AB141" s="72"/>
      <c r="AC141" s="48"/>
      <c r="AD141" s="15"/>
      <c r="AE141" s="44"/>
      <c r="AF141" s="44"/>
      <c r="AG141" s="58"/>
      <c r="AH141" s="3"/>
      <c r="AI141" s="3"/>
      <c r="AJ141" s="74"/>
      <c r="AK141" s="75"/>
      <c r="AL141" s="75"/>
      <c r="AM141" s="61"/>
      <c r="AN141" s="47"/>
      <c r="AO141" s="47"/>
      <c r="AP141" s="74"/>
      <c r="AQ141" s="61"/>
      <c r="AR141" s="58"/>
      <c r="AS141" s="3"/>
      <c r="AT141" s="3"/>
      <c r="AU141" s="47"/>
      <c r="AV141" s="61"/>
      <c r="AW141" s="61"/>
      <c r="AX141" s="61"/>
      <c r="AY141" s="47"/>
      <c r="AZ141" s="47"/>
      <c r="BA141" s="74"/>
      <c r="BB141" s="48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W141" s="59"/>
    </row>
    <row r="142" spans="1:75" ht="35.25" thickBot="1">
      <c r="A142" s="10" t="str">
        <f>CONCATENATE(E133," 5-4")</f>
        <v>X 5-4</v>
      </c>
    </row>
    <row r="143" spans="1:75" s="32" customFormat="1" ht="90.75" thickBot="1">
      <c r="A143" s="10" t="str">
        <f>CONCATENATE(E143," 1-5")</f>
        <v>X 1-5</v>
      </c>
      <c r="B143" s="11"/>
      <c r="C143" s="18" t="str">
        <f>IF(C133="X","X",IF(C133-$B$1&gt;=[1]vylosovanie!$O$3,"X",C133+1))</f>
        <v>X</v>
      </c>
      <c r="D143" s="3" t="s">
        <v>5</v>
      </c>
      <c r="E143" s="19" t="str">
        <f>IF(C143="X","X",VLOOKUP(C143,[1]vylosovanie!$T$10:$U$99,2,0))</f>
        <v>X</v>
      </c>
      <c r="F143" s="20" t="s">
        <v>6</v>
      </c>
      <c r="G143" s="20" t="s">
        <v>7</v>
      </c>
      <c r="H143" s="20" t="s">
        <v>8</v>
      </c>
      <c r="I143" s="21">
        <v>1</v>
      </c>
      <c r="J143" s="22"/>
      <c r="K143" s="23"/>
      <c r="L143" s="21">
        <v>2</v>
      </c>
      <c r="M143" s="22"/>
      <c r="N143" s="23"/>
      <c r="O143" s="21">
        <v>3</v>
      </c>
      <c r="P143" s="22"/>
      <c r="Q143" s="23"/>
      <c r="R143" s="21">
        <v>4</v>
      </c>
      <c r="S143" s="22"/>
      <c r="T143" s="23"/>
      <c r="U143" s="21">
        <v>5</v>
      </c>
      <c r="V143" s="22"/>
      <c r="W143" s="23"/>
      <c r="X143" s="24" t="s">
        <v>9</v>
      </c>
      <c r="Y143" s="22"/>
      <c r="Z143" s="25"/>
      <c r="AA143" s="26" t="s">
        <v>10</v>
      </c>
      <c r="AB143" s="26" t="s">
        <v>11</v>
      </c>
      <c r="AC143" s="26" t="s">
        <v>12</v>
      </c>
      <c r="AD143" s="15" t="s">
        <v>13</v>
      </c>
      <c r="AE143" s="15"/>
      <c r="AF143" s="15"/>
      <c r="AG143" s="3" t="str">
        <f>IF(C143&lt;10,0,"")</f>
        <v/>
      </c>
      <c r="AH143" s="3" t="s">
        <v>4</v>
      </c>
      <c r="AI143" s="3"/>
      <c r="AJ143" s="27" t="s">
        <v>14</v>
      </c>
      <c r="AK143" s="28" t="s">
        <v>15</v>
      </c>
      <c r="AL143" s="28" t="s">
        <v>16</v>
      </c>
      <c r="AM143" s="29" t="s">
        <v>17</v>
      </c>
      <c r="AN143" s="29" t="s">
        <v>18</v>
      </c>
      <c r="AO143" s="29" t="s">
        <v>18</v>
      </c>
      <c r="AP143" s="29" t="s">
        <v>19</v>
      </c>
      <c r="AQ143" s="30"/>
      <c r="AR143" s="3" t="str">
        <f>IF(C143&lt;10,0,"")</f>
        <v/>
      </c>
      <c r="AS143" s="3" t="s">
        <v>4</v>
      </c>
      <c r="AT143" s="3"/>
      <c r="AU143" s="31" t="s">
        <v>14</v>
      </c>
      <c r="AV143" s="29" t="s">
        <v>15</v>
      </c>
      <c r="AW143" s="29" t="s">
        <v>16</v>
      </c>
      <c r="AX143" s="29" t="s">
        <v>17</v>
      </c>
      <c r="AY143" s="29" t="s">
        <v>18</v>
      </c>
      <c r="AZ143" s="29" t="s">
        <v>18</v>
      </c>
      <c r="BA143" s="29" t="s">
        <v>19</v>
      </c>
      <c r="BC143" s="7">
        <v>1</v>
      </c>
      <c r="BD143" s="7">
        <v>2</v>
      </c>
      <c r="BE143" s="7">
        <v>3</v>
      </c>
      <c r="BF143" s="7">
        <v>4</v>
      </c>
      <c r="BG143" s="7">
        <v>5</v>
      </c>
      <c r="BH143" s="7"/>
      <c r="BI143" s="7" t="s">
        <v>20</v>
      </c>
      <c r="BJ143" s="7"/>
      <c r="BK143" s="7"/>
      <c r="BL143" s="7"/>
      <c r="BM143" s="7"/>
      <c r="BN143" s="7"/>
      <c r="BO143" s="7" t="s">
        <v>21</v>
      </c>
      <c r="BP143" s="7"/>
      <c r="BQ143" s="7"/>
      <c r="BR143" s="7"/>
      <c r="BS143" s="7"/>
      <c r="BT143" s="7"/>
    </row>
    <row r="144" spans="1:75" s="32" customFormat="1" ht="45.75" thickBot="1">
      <c r="A144" s="10" t="str">
        <f>CONCATENATE(E143," 1-4")</f>
        <v>X 1-4</v>
      </c>
      <c r="B144" s="11" t="str">
        <f>CONCATENATE(E143,D144)</f>
        <v>X1</v>
      </c>
      <c r="C144" s="33" t="str">
        <f>$E$1</f>
        <v>MŽ</v>
      </c>
      <c r="D144" s="34">
        <v>1</v>
      </c>
      <c r="E144" s="35" t="str">
        <f>IF(ISERROR(VLOOKUP($B144,[1]vylosovanie!$C$10:$M$269,8,0))=TRUE," ",VLOOKUP($B144,[1]vylosovanie!$C$10:$M$269,8,0))</f>
        <v xml:space="preserve"> </v>
      </c>
      <c r="F144" s="35" t="str">
        <f>IF(ISERROR(VLOOKUP($B144,[1]vylosovanie!$C$10:$M$269,9,0))=TRUE," ",VLOOKUP($B144,[1]vylosovanie!$C$10:$M$269,9,0))</f>
        <v xml:space="preserve"> </v>
      </c>
      <c r="G144" s="35" t="str">
        <f>IF(ISERROR(VLOOKUP($B144,[1]vylosovanie!$C$10:$M$269,10,0))=TRUE," ",VLOOKUP($B144,[1]vylosovanie!$C$10:$M$269,10,0))</f>
        <v xml:space="preserve"> </v>
      </c>
      <c r="H144" s="35" t="str">
        <f>IF(ISERROR(VLOOKUP($B144,[1]vylosovanie!$C$10:$M$269,11,0))=TRUE," ",VLOOKUP($B144,[1]vylosovanie!$C$10:$M$269,11,0))</f>
        <v xml:space="preserve"> </v>
      </c>
      <c r="I144" s="36"/>
      <c r="J144" s="36"/>
      <c r="K144" s="37"/>
      <c r="L144" s="38" t="e">
        <f>VLOOKUP(A146,'[1]zapisy skupiny'!$A$5:$AA$6403,26,0)</f>
        <v>#N/A</v>
      </c>
      <c r="M144" s="38" t="s">
        <v>22</v>
      </c>
      <c r="N144" s="39" t="e">
        <f>VLOOKUP(A146,'[1]zapisy skupiny'!$A$5:$AA$6403,27,0)</f>
        <v>#N/A</v>
      </c>
      <c r="O144" s="38" t="e">
        <f>VLOOKUP(A145,'[1]zapisy skupiny'!$A$5:$AA$6403,26,0)</f>
        <v>#N/A</v>
      </c>
      <c r="P144" s="38" t="s">
        <v>22</v>
      </c>
      <c r="Q144" s="39" t="e">
        <f>VLOOKUP(A145,'[1]zapisy skupiny'!$A$5:$AA$6403,27,0)</f>
        <v>#N/A</v>
      </c>
      <c r="R144" s="38" t="e">
        <f>VLOOKUP(A144,'[1]zapisy skupiny'!$A$5:$AA$6403,26,0)</f>
        <v>#N/A</v>
      </c>
      <c r="S144" s="38" t="s">
        <v>22</v>
      </c>
      <c r="T144" s="39" t="e">
        <f>VLOOKUP(A144,'[1]zapisy skupiny'!$A$5:$AA$6403,27,0)</f>
        <v>#N/A</v>
      </c>
      <c r="U144" s="38" t="e">
        <f>VLOOKUP(A143,'[1]zapisy skupiny'!$A$5:$AA$6403,26,0)</f>
        <v>#N/A</v>
      </c>
      <c r="V144" s="38" t="s">
        <v>22</v>
      </c>
      <c r="W144" s="39" t="e">
        <f>VLOOKUP(A143,'[1]zapisy skupiny'!$A$5:$AA$6403,27,0)</f>
        <v>#N/A</v>
      </c>
      <c r="X144" s="40" t="e">
        <f>SUM(BI144:BM144)</f>
        <v>#N/A</v>
      </c>
      <c r="Y144" s="41" t="s">
        <v>22</v>
      </c>
      <c r="Z144" s="40" t="e">
        <f>SUM(BO144:BS144)</f>
        <v>#N/A</v>
      </c>
      <c r="AA144" s="41" t="e">
        <f>IF((Z144=0)," ",X144/Z144)</f>
        <v>#N/A</v>
      </c>
      <c r="AB144" s="42" t="e">
        <f>IF(AND(SUM(BC144:BG144)=0,OR(E144=0,E144=" ",SUM(BC144:BG148)=0))," ",SUM(BC144:BG144))</f>
        <v>#N/A</v>
      </c>
      <c r="AC144" s="43" t="str">
        <f>IF(ISERROR(RANK(AB144,AB144:AB148,0))=TRUE," ",IF(OR(AND(L144="x",O144="x",R144="x"),AND(L144="x",O144="x",U144="x"),AND(L144="x",R144="x",U144="x"),AND(O144="x",R144="x",U144="x")),0,RANK(AB144,AB144:AB148,0)))</f>
        <v xml:space="preserve"> </v>
      </c>
      <c r="AD144" s="16" t="s">
        <v>23</v>
      </c>
      <c r="AE144" s="44" t="s">
        <v>24</v>
      </c>
      <c r="AF144" s="44"/>
      <c r="AG144" s="3"/>
      <c r="AH144" s="3" t="str">
        <f>CONCATENATE(5,1,AG143,C143,1)</f>
        <v>51X1</v>
      </c>
      <c r="AI144" s="3" t="str">
        <f>E143</f>
        <v>X</v>
      </c>
      <c r="AJ144" s="45">
        <f>IF(C143="X",0,AJ138+1)</f>
        <v>0</v>
      </c>
      <c r="AK144" s="45"/>
      <c r="AL144" s="45" t="s">
        <v>25</v>
      </c>
      <c r="AM144" s="46"/>
      <c r="AN144" s="46" t="e">
        <f>VLOOKUP(CONCATENATE(AI144,MID(AL144,2,1)),[1]vylosovanie!$C$10:$J$209,8,0)</f>
        <v>#N/A</v>
      </c>
      <c r="AO144" s="46" t="e">
        <f>VLOOKUP(CONCATENATE(AI144,RIGHT(AL144,1)),[1]vylosovanie!$C$10:$J$209,8,0)</f>
        <v>#N/A</v>
      </c>
      <c r="AP144" s="45" t="e">
        <f>VLOOKUP(CONCATENATE(AI144,VLOOKUP(AL144,$BW$4:$BX$16,2,0)),[1]vylosovanie!$C$10:$J$209,8,0)</f>
        <v>#N/A</v>
      </c>
      <c r="AQ144" s="47"/>
      <c r="AR144" s="3"/>
      <c r="AS144" s="3" t="str">
        <f>CONCATENATE(5,1,AR143,C143,2)</f>
        <v>51X2</v>
      </c>
      <c r="AT144" s="3" t="str">
        <f>E143</f>
        <v>X</v>
      </c>
      <c r="AU144" s="46">
        <f>IF(AJ144=0,0,AJ144+1)</f>
        <v>0</v>
      </c>
      <c r="AV144" s="46"/>
      <c r="AW144" s="46" t="s">
        <v>26</v>
      </c>
      <c r="AX144" s="46"/>
      <c r="AY144" s="46" t="e">
        <f>VLOOKUP(CONCATENATE(AT144,MID(AW144,2,1)),[1]vylosovanie!$C$10:$J$209,8,0)</f>
        <v>#N/A</v>
      </c>
      <c r="AZ144" s="46" t="e">
        <f>VLOOKUP(CONCATENATE(AT144,RIGHT(AW144,1)),[1]vylosovanie!$C$10:$J$209,8,0)</f>
        <v>#N/A</v>
      </c>
      <c r="BA144" s="45" t="e">
        <f>VLOOKUP(CONCATENATE(AT144,VLOOKUP(AW144,$BW$4:$BX$16,2,0)),[1]vylosovanie!$C$10:$J$209,8,0)</f>
        <v>#N/A</v>
      </c>
      <c r="BB144" s="48"/>
      <c r="BC144" s="28"/>
      <c r="BD144" s="28" t="e">
        <f>IF(OR(L144="x",L144="X",L144=""),0,IF(L144=3,2,1))</f>
        <v>#N/A</v>
      </c>
      <c r="BE144" s="28" t="e">
        <f>IF(OR(O144="x",O144="X",O144=""),0,IF(O144=3,2,1))</f>
        <v>#N/A</v>
      </c>
      <c r="BF144" s="28" t="e">
        <f>IF(OR(R144="x",R144="X",R144=""),0,IF(R144=3,2,1))</f>
        <v>#N/A</v>
      </c>
      <c r="BG144" s="28" t="e">
        <f>IF(OR(U144="x",U144="X",U144=""),0,IF(U144=3,2,1))</f>
        <v>#N/A</v>
      </c>
      <c r="BH144" s="49"/>
      <c r="BI144" s="28"/>
      <c r="BJ144" s="28" t="e">
        <f>IF(OR(L144="x",L144="X"),0,L144)</f>
        <v>#N/A</v>
      </c>
      <c r="BK144" s="28" t="e">
        <f>IF(OR(O144="x",O144="X"),0,O144)</f>
        <v>#N/A</v>
      </c>
      <c r="BL144" s="28" t="e">
        <f>IF(OR(R144="x",R144="X"),0,R144)</f>
        <v>#N/A</v>
      </c>
      <c r="BM144" s="28" t="e">
        <f>IF(OR(U144="x",U144="X"),0,U144)</f>
        <v>#N/A</v>
      </c>
      <c r="BN144" s="49"/>
      <c r="BO144" s="28"/>
      <c r="BP144" s="28" t="e">
        <f>IF(OR(N144="x",N144="X"),0,N144)</f>
        <v>#N/A</v>
      </c>
      <c r="BQ144" s="28" t="e">
        <f>IF(OR(Q144="x",Q144="X"),0,Q144)</f>
        <v>#N/A</v>
      </c>
      <c r="BR144" s="28" t="e">
        <f>IF(OR(T144="x",T144="X"),0,T144)</f>
        <v>#N/A</v>
      </c>
      <c r="BS144" s="28" t="e">
        <f>IF(OR(W144="x",W144="X"),0,W144)</f>
        <v>#N/A</v>
      </c>
      <c r="BT144" s="49"/>
    </row>
    <row r="145" spans="1:75" s="32" customFormat="1" ht="45.75" thickBot="1">
      <c r="A145" s="10" t="str">
        <f>CONCATENATE(E143," 1-3")</f>
        <v>X 1-3</v>
      </c>
      <c r="B145" s="11" t="str">
        <f>CONCATENATE(E143,D145)</f>
        <v>X2</v>
      </c>
      <c r="C145" s="33"/>
      <c r="D145" s="34">
        <v>2</v>
      </c>
      <c r="E145" s="35" t="str">
        <f>IF(ISERROR(VLOOKUP($B145,[1]vylosovanie!$C$10:$M$269,8,0))=TRUE," ",VLOOKUP($B145,[1]vylosovanie!$C$10:$M$269,8,0))</f>
        <v xml:space="preserve"> </v>
      </c>
      <c r="F145" s="35" t="str">
        <f>IF(ISERROR(VLOOKUP($B145,[1]vylosovanie!$C$10:$M$269,9,0))=TRUE," ",VLOOKUP($B145,[1]vylosovanie!$C$10:$M$269,9,0))</f>
        <v xml:space="preserve"> </v>
      </c>
      <c r="G145" s="35" t="str">
        <f>IF(ISERROR(VLOOKUP($B145,[1]vylosovanie!$C$10:$M$269,10,0))=TRUE," ",VLOOKUP($B145,[1]vylosovanie!$C$10:$M$269,10,0))</f>
        <v xml:space="preserve"> </v>
      </c>
      <c r="H145" s="35" t="str">
        <f>IF(ISERROR(VLOOKUP($B145,[1]vylosovanie!$C$10:$M$269,11,0))=TRUE," ",VLOOKUP($B145,[1]vylosovanie!$C$10:$M$269,11,0))</f>
        <v xml:space="preserve"> </v>
      </c>
      <c r="I145" s="50" t="e">
        <f>N144</f>
        <v>#N/A</v>
      </c>
      <c r="J145" s="50" t="s">
        <v>22</v>
      </c>
      <c r="K145" s="51" t="e">
        <f>L144</f>
        <v>#N/A</v>
      </c>
      <c r="L145" s="36"/>
      <c r="M145" s="36"/>
      <c r="N145" s="37"/>
      <c r="O145" s="50" t="e">
        <f>VLOOKUP(A147,'[1]zapisy skupiny'!$A$5:$AA$6403,26,0)</f>
        <v>#N/A</v>
      </c>
      <c r="P145" s="50" t="s">
        <v>22</v>
      </c>
      <c r="Q145" s="51" t="e">
        <f>VLOOKUP(A147,'[1]zapisy skupiny'!$A$5:$AA$6403,27,0)</f>
        <v>#N/A</v>
      </c>
      <c r="R145" s="50" t="e">
        <f>VLOOKUP(A148,'[1]zapisy skupiny'!$A$5:$AA$6403,27,0)</f>
        <v>#N/A</v>
      </c>
      <c r="S145" s="50" t="s">
        <v>22</v>
      </c>
      <c r="T145" s="51" t="e">
        <f>VLOOKUP(A148,'[1]zapisy skupiny'!$A$5:$AA$6403,26,0)</f>
        <v>#N/A</v>
      </c>
      <c r="U145" s="50" t="e">
        <f>VLOOKUP(A150,'[1]zapisy skupiny'!$A$5:$AA$6403,26,0)</f>
        <v>#N/A</v>
      </c>
      <c r="V145" s="50" t="s">
        <v>22</v>
      </c>
      <c r="W145" s="51" t="e">
        <f>VLOOKUP(A150,'[1]zapisy skupiny'!$A$5:$AA$6403,27,0)</f>
        <v>#N/A</v>
      </c>
      <c r="X145" s="52" t="e">
        <f>SUM(BI145:BM145)</f>
        <v>#N/A</v>
      </c>
      <c r="Y145" s="53" t="s">
        <v>22</v>
      </c>
      <c r="Z145" s="52" t="e">
        <f>SUM(BO145:BS145)</f>
        <v>#N/A</v>
      </c>
      <c r="AA145" s="53" t="e">
        <f>IF((Z145=0)," ",X145/Z145)</f>
        <v>#N/A</v>
      </c>
      <c r="AB145" s="54" t="e">
        <f>IF(AND(SUM(BC145:BG145)=0,OR(E145=0,E145=" ",SUM(BC144:BG148)=0))," ",SUM(BC145:BG145))</f>
        <v>#N/A</v>
      </c>
      <c r="AC145" s="55" t="str">
        <f>IF(ISERROR(RANK(AB145,AB144:AB148,0))=TRUE," ",IF(OR(AND(I145="x",O145="x",R145="x"),AND(I145="x",O145="x",U145="x"),AND(I145="x",R145="x",U145="x"),AND(O145="x",R145="x",U145="x")),0,RANK(AB145,AB144:AB148,0)))</f>
        <v xml:space="preserve"> </v>
      </c>
      <c r="AD145" s="16" t="s">
        <v>27</v>
      </c>
      <c r="AE145" s="44" t="s">
        <v>28</v>
      </c>
      <c r="AF145" s="44"/>
      <c r="AG145" s="3"/>
      <c r="AH145" s="3" t="str">
        <f>CONCATENATE(5,2,AG143,C143,1)</f>
        <v>52X1</v>
      </c>
      <c r="AI145" s="3" t="str">
        <f>E143</f>
        <v>X</v>
      </c>
      <c r="AJ145" s="45">
        <f>IF(AU144=0,0,AU144+1)</f>
        <v>0</v>
      </c>
      <c r="AK145" s="45"/>
      <c r="AL145" s="45" t="s">
        <v>29</v>
      </c>
      <c r="AM145" s="46"/>
      <c r="AN145" s="46" t="e">
        <f>VLOOKUP(CONCATENATE(AI145,MID(AL145,2,1)),[1]vylosovanie!$C$10:$J$209,8,0)</f>
        <v>#N/A</v>
      </c>
      <c r="AO145" s="46" t="e">
        <f>VLOOKUP(CONCATENATE(AI145,RIGHT(AL145,1)),[1]vylosovanie!$C$10:$J$209,8,0)</f>
        <v>#N/A</v>
      </c>
      <c r="AP145" s="45" t="e">
        <f>VLOOKUP(CONCATENATE(AI145,VLOOKUP(AL145,$BW$4:$BX$16,2,0)),[1]vylosovanie!$C$10:$J$209,8,0)</f>
        <v>#N/A</v>
      </c>
      <c r="AQ145" s="47"/>
      <c r="AR145" s="3"/>
      <c r="AS145" s="3" t="str">
        <f>CONCATENATE(5,2,AR143,C143,2)</f>
        <v>52X2</v>
      </c>
      <c r="AT145" s="3" t="str">
        <f>E143</f>
        <v>X</v>
      </c>
      <c r="AU145" s="46">
        <f>IF(AJ145=0,0,AJ145+1)</f>
        <v>0</v>
      </c>
      <c r="AV145" s="46"/>
      <c r="AW145" s="46" t="s">
        <v>30</v>
      </c>
      <c r="AX145" s="46"/>
      <c r="AY145" s="46" t="e">
        <f>VLOOKUP(CONCATENATE(AT145,MID(AW145,2,1)),[1]vylosovanie!$C$10:$J$209,8,0)</f>
        <v>#N/A</v>
      </c>
      <c r="AZ145" s="46" t="e">
        <f>VLOOKUP(CONCATENATE(AT145,RIGHT(AW145,1)),[1]vylosovanie!$C$10:$J$209,8,0)</f>
        <v>#N/A</v>
      </c>
      <c r="BA145" s="45" t="e">
        <f>VLOOKUP(CONCATENATE(AT145,VLOOKUP(AW145,$BW$4:$BX$16,2,0)),[1]vylosovanie!$C$10:$J$209,8,0)</f>
        <v>#N/A</v>
      </c>
      <c r="BB145" s="48"/>
      <c r="BC145" s="28" t="e">
        <f>IF(OR(I145="x",I145="X",I145=""),0,IF(I145=3,2,1))</f>
        <v>#N/A</v>
      </c>
      <c r="BD145" s="28"/>
      <c r="BE145" s="28" t="e">
        <f>IF(OR(O145="x",O145="X",O145=""),0,IF(O145=3,2,1))</f>
        <v>#N/A</v>
      </c>
      <c r="BF145" s="28" t="e">
        <f>IF(OR(R145="x",R145="X",R145=""),0,IF(R145=3,2,1))</f>
        <v>#N/A</v>
      </c>
      <c r="BG145" s="28" t="e">
        <f>IF(OR(U145="x",U145="X",U145=""),0,IF(U145=3,2,1))</f>
        <v>#N/A</v>
      </c>
      <c r="BH145" s="49"/>
      <c r="BI145" s="28" t="e">
        <f>IF(OR(I145="x",I145="X"),0,I145)</f>
        <v>#N/A</v>
      </c>
      <c r="BJ145" s="28"/>
      <c r="BK145" s="28" t="e">
        <f>IF(OR(O145="x",O145="X"),0,O145)</f>
        <v>#N/A</v>
      </c>
      <c r="BL145" s="28" t="e">
        <f>IF(OR(R145="x",R145="X"),0,R145)</f>
        <v>#N/A</v>
      </c>
      <c r="BM145" s="28" t="e">
        <f>IF(OR(U145="x",U145="X"),0,U145)</f>
        <v>#N/A</v>
      </c>
      <c r="BN145" s="49"/>
      <c r="BO145" s="28" t="e">
        <f>IF(OR(K145="x",K145="X"),0,K145)</f>
        <v>#N/A</v>
      </c>
      <c r="BP145" s="28"/>
      <c r="BQ145" s="28" t="e">
        <f>IF(OR(Q145="x",Q145="X"),0,Q145)</f>
        <v>#N/A</v>
      </c>
      <c r="BR145" s="28" t="e">
        <f>IF(OR(T145="x",T145="X"),0,T145)</f>
        <v>#N/A</v>
      </c>
      <c r="BS145" s="28" t="e">
        <f>IF(OR(W145="x",W145="X"),0,W145)</f>
        <v>#N/A</v>
      </c>
      <c r="BT145" s="49"/>
    </row>
    <row r="146" spans="1:75" s="32" customFormat="1" ht="45.75" thickBot="1">
      <c r="A146" s="10" t="str">
        <f>CONCATENATE(E143," 1-2")</f>
        <v>X 1-2</v>
      </c>
      <c r="B146" s="11" t="str">
        <f>CONCATENATE(E143,D146)</f>
        <v>X3</v>
      </c>
      <c r="C146" s="33"/>
      <c r="D146" s="34">
        <v>3</v>
      </c>
      <c r="E146" s="35" t="str">
        <f>IF(ISERROR(VLOOKUP($B146,[1]vylosovanie!$C$10:$M$269,8,0))=TRUE," ",VLOOKUP($B146,[1]vylosovanie!$C$10:$M$269,8,0))</f>
        <v xml:space="preserve"> </v>
      </c>
      <c r="F146" s="35" t="str">
        <f>IF(ISERROR(VLOOKUP($B146,[1]vylosovanie!$C$10:$M$269,9,0))=TRUE," ",VLOOKUP($B146,[1]vylosovanie!$C$10:$M$269,9,0))</f>
        <v xml:space="preserve"> </v>
      </c>
      <c r="G146" s="35" t="str">
        <f>IF(ISERROR(VLOOKUP($B146,[1]vylosovanie!$C$10:$M$269,10,0))=TRUE," ",VLOOKUP($B146,[1]vylosovanie!$C$10:$M$269,10,0))</f>
        <v xml:space="preserve"> </v>
      </c>
      <c r="H146" s="35" t="str">
        <f>IF(ISERROR(VLOOKUP($B146,[1]vylosovanie!$C$10:$M$269,11,0))=TRUE," ",VLOOKUP($B146,[1]vylosovanie!$C$10:$M$269,11,0))</f>
        <v xml:space="preserve"> </v>
      </c>
      <c r="I146" s="50" t="e">
        <f>Q144</f>
        <v>#N/A</v>
      </c>
      <c r="J146" s="50" t="s">
        <v>22</v>
      </c>
      <c r="K146" s="51" t="e">
        <f>O144</f>
        <v>#N/A</v>
      </c>
      <c r="L146" s="50" t="e">
        <f>Q145</f>
        <v>#N/A</v>
      </c>
      <c r="M146" s="50" t="s">
        <v>22</v>
      </c>
      <c r="N146" s="51" t="e">
        <f>O145</f>
        <v>#N/A</v>
      </c>
      <c r="O146" s="36"/>
      <c r="P146" s="36"/>
      <c r="Q146" s="37"/>
      <c r="R146" s="50" t="e">
        <f>VLOOKUP(A151,'[1]zapisy skupiny'!$A$5:$AA$6403,26,0)</f>
        <v>#N/A</v>
      </c>
      <c r="S146" s="50" t="s">
        <v>22</v>
      </c>
      <c r="T146" s="51" t="e">
        <f>VLOOKUP(A151,'[1]zapisy skupiny'!$A$5:$AA$6403,27,0)</f>
        <v>#N/A</v>
      </c>
      <c r="U146" s="50" t="e">
        <f>VLOOKUP(A149,'[1]zapisy skupiny'!$A$5:$AA$6403,27,0)</f>
        <v>#N/A</v>
      </c>
      <c r="V146" s="50" t="s">
        <v>22</v>
      </c>
      <c r="W146" s="51" t="e">
        <f>VLOOKUP(A149,'[1]zapisy skupiny'!$A$5:$AA$6403,26,0)</f>
        <v>#N/A</v>
      </c>
      <c r="X146" s="52" t="e">
        <f>SUM(BI146:BM146)</f>
        <v>#N/A</v>
      </c>
      <c r="Y146" s="53" t="s">
        <v>22</v>
      </c>
      <c r="Z146" s="52" t="e">
        <f>SUM(BO146:BS146)</f>
        <v>#N/A</v>
      </c>
      <c r="AA146" s="53" t="e">
        <f>IF((Z146=0)," ",X146/Z146)</f>
        <v>#N/A</v>
      </c>
      <c r="AB146" s="54" t="e">
        <f>IF(AND(SUM(BC146:BG146)=0,OR(E146=0,E146=" ",SUM(BC144:BG148)=0))," ",SUM(BC146:BG146))</f>
        <v>#N/A</v>
      </c>
      <c r="AC146" s="55" t="str">
        <f>IF(ISERROR(RANK(AB146,AB144:AB148,0))=TRUE," ",IF(OR(AND(I146="x",L146="x",R146="x"),AND(I146="x",L146="x",U146="x"),AND(I146="x",R146="x",U146="x"),AND(L146="x",R146="x",U146="x")),0,RANK(AB146,AB144:AB148,0)))</f>
        <v xml:space="preserve"> </v>
      </c>
      <c r="AD146" s="16" t="s">
        <v>31</v>
      </c>
      <c r="AE146" s="44" t="s">
        <v>32</v>
      </c>
      <c r="AF146" s="44"/>
      <c r="AG146" s="3"/>
      <c r="AH146" s="3" t="str">
        <f>CONCATENATE(5,3,AG143,C143,1)</f>
        <v>53X1</v>
      </c>
      <c r="AI146" s="3" t="str">
        <f>E143</f>
        <v>X</v>
      </c>
      <c r="AJ146" s="45">
        <f>IF(AU145=0,0,AU145+1)</f>
        <v>0</v>
      </c>
      <c r="AK146" s="45"/>
      <c r="AL146" s="56" t="s">
        <v>33</v>
      </c>
      <c r="AM146" s="57"/>
      <c r="AN146" s="46" t="e">
        <f>VLOOKUP(CONCATENATE(AI146,MID(AL146,2,1)),[1]vylosovanie!$C$10:$J$209,8,0)</f>
        <v>#N/A</v>
      </c>
      <c r="AO146" s="46" t="e">
        <f>VLOOKUP(CONCATENATE(AI146,RIGHT(AL146,1)),[1]vylosovanie!$C$10:$J$209,8,0)</f>
        <v>#N/A</v>
      </c>
      <c r="AP146" s="45" t="e">
        <f>VLOOKUP(CONCATENATE(AI146,VLOOKUP(AL146,$BW$4:$BX$16,2,0)),[1]vylosovanie!$C$10:$J$209,8,0)</f>
        <v>#N/A</v>
      </c>
      <c r="AQ146" s="47"/>
      <c r="AR146" s="3"/>
      <c r="AS146" s="3" t="str">
        <f>CONCATENATE(5,3,AR143,C143,2)</f>
        <v>53X2</v>
      </c>
      <c r="AT146" s="3" t="str">
        <f>E143</f>
        <v>X</v>
      </c>
      <c r="AU146" s="46">
        <f>IF(AJ146=0,0,AJ146+1)</f>
        <v>0</v>
      </c>
      <c r="AV146" s="46"/>
      <c r="AW146" s="46" t="s">
        <v>34</v>
      </c>
      <c r="AX146" s="46"/>
      <c r="AY146" s="46" t="e">
        <f>VLOOKUP(CONCATENATE(AT146,MID(AW146,2,1)),[1]vylosovanie!$C$10:$J$209,8,0)</f>
        <v>#N/A</v>
      </c>
      <c r="AZ146" s="46" t="e">
        <f>VLOOKUP(CONCATENATE(AT146,RIGHT(AW146,1)),[1]vylosovanie!$C$10:$J$209,8,0)</f>
        <v>#N/A</v>
      </c>
      <c r="BA146" s="45" t="e">
        <f>VLOOKUP(CONCATENATE(AT146,VLOOKUP(AW146,$BW$4:$BX$16,2,0)),[1]vylosovanie!$C$10:$J$209,8,0)</f>
        <v>#N/A</v>
      </c>
      <c r="BB146" s="48"/>
      <c r="BC146" s="28" t="e">
        <f>IF(OR(I146="x",I146="X",I146=""),0,IF(I146=3,2,1))</f>
        <v>#N/A</v>
      </c>
      <c r="BD146" s="28" t="e">
        <f>IF(OR(L146="x",L146="X",L146=""),0,IF(L146=3,2,1))</f>
        <v>#N/A</v>
      </c>
      <c r="BE146" s="28"/>
      <c r="BF146" s="28" t="e">
        <f>IF(OR(R146="x",R146="X",R146=""),0,IF(R146=3,2,1))</f>
        <v>#N/A</v>
      </c>
      <c r="BG146" s="28" t="e">
        <f>IF(OR(U146="x",U146="X",U146=""),0,IF(U146=3,2,1))</f>
        <v>#N/A</v>
      </c>
      <c r="BH146" s="49"/>
      <c r="BI146" s="28" t="e">
        <f>IF(OR(I146="x",I146="X"),0,I146)</f>
        <v>#N/A</v>
      </c>
      <c r="BJ146" s="28" t="e">
        <f>IF(OR(L146="x",L146="X"),0,L146)</f>
        <v>#N/A</v>
      </c>
      <c r="BK146" s="28"/>
      <c r="BL146" s="28" t="e">
        <f>IF(OR(R146="x",R146="X"),0,R146)</f>
        <v>#N/A</v>
      </c>
      <c r="BM146" s="28" t="e">
        <f>IF(OR(U146="x",U146="X"),0,U146)</f>
        <v>#N/A</v>
      </c>
      <c r="BN146" s="49"/>
      <c r="BO146" s="28" t="e">
        <f>IF(OR(K146="x",K146="X"),0,K146)</f>
        <v>#N/A</v>
      </c>
      <c r="BP146" s="28" t="e">
        <f>IF(OR(N146="x",N146="X"),0,N146)</f>
        <v>#N/A</v>
      </c>
      <c r="BQ146" s="28"/>
      <c r="BR146" s="28" t="e">
        <f>IF(OR(T146="x",T146="X"),0,T146)</f>
        <v>#N/A</v>
      </c>
      <c r="BS146" s="28" t="e">
        <f>IF(OR(W146="x",W146="X"),0,W146)</f>
        <v>#N/A</v>
      </c>
      <c r="BT146" s="49"/>
    </row>
    <row r="147" spans="1:75" s="32" customFormat="1" ht="45.75" thickBot="1">
      <c r="A147" s="10" t="str">
        <f>CONCATENATE(E143," 2-3")</f>
        <v>X 2-3</v>
      </c>
      <c r="B147" s="11" t="str">
        <f>CONCATENATE(E143,D147)</f>
        <v>X4</v>
      </c>
      <c r="C147" s="33"/>
      <c r="D147" s="34">
        <v>4</v>
      </c>
      <c r="E147" s="35" t="str">
        <f>IF(ISERROR(VLOOKUP($B147,[1]vylosovanie!$C$10:$M$269,8,0))=TRUE," ",VLOOKUP($B147,[1]vylosovanie!$C$10:$M$269,8,0))</f>
        <v xml:space="preserve"> </v>
      </c>
      <c r="F147" s="35" t="str">
        <f>IF(ISERROR(VLOOKUP($B147,[1]vylosovanie!$C$10:$M$269,9,0))=TRUE," ",VLOOKUP($B147,[1]vylosovanie!$C$10:$M$269,9,0))</f>
        <v xml:space="preserve"> </v>
      </c>
      <c r="G147" s="35" t="str">
        <f>IF(ISERROR(VLOOKUP($B147,[1]vylosovanie!$C$10:$M$269,10,0))=TRUE," ",VLOOKUP($B147,[1]vylosovanie!$C$10:$M$269,10,0))</f>
        <v xml:space="preserve"> </v>
      </c>
      <c r="H147" s="35" t="str">
        <f>IF(ISERROR(VLOOKUP($B147,[1]vylosovanie!$C$10:$M$269,11,0))=TRUE," ",VLOOKUP($B147,[1]vylosovanie!$C$10:$M$269,11,0))</f>
        <v xml:space="preserve"> </v>
      </c>
      <c r="I147" s="50" t="e">
        <f>T144</f>
        <v>#N/A</v>
      </c>
      <c r="J147" s="50" t="s">
        <v>22</v>
      </c>
      <c r="K147" s="51" t="e">
        <f>R144</f>
        <v>#N/A</v>
      </c>
      <c r="L147" s="50" t="e">
        <f>T145</f>
        <v>#N/A</v>
      </c>
      <c r="M147" s="50" t="s">
        <v>22</v>
      </c>
      <c r="N147" s="51" t="e">
        <f>R145</f>
        <v>#N/A</v>
      </c>
      <c r="O147" s="50" t="e">
        <f>T146</f>
        <v>#N/A</v>
      </c>
      <c r="P147" s="50" t="s">
        <v>22</v>
      </c>
      <c r="Q147" s="51" t="e">
        <f>R146</f>
        <v>#N/A</v>
      </c>
      <c r="R147" s="36"/>
      <c r="S147" s="36"/>
      <c r="T147" s="37"/>
      <c r="U147" s="50" t="e">
        <f>VLOOKUP(A152,'[1]zapisy skupiny'!$A$5:$AA$6403,27,0)</f>
        <v>#N/A</v>
      </c>
      <c r="V147" s="50" t="s">
        <v>22</v>
      </c>
      <c r="W147" s="51" t="e">
        <f>VLOOKUP(A152,'[1]zapisy skupiny'!$A$5:$AA$6403,26,0)</f>
        <v>#N/A</v>
      </c>
      <c r="X147" s="52" t="e">
        <f>SUM(BI147:BM147)</f>
        <v>#N/A</v>
      </c>
      <c r="Y147" s="53" t="s">
        <v>22</v>
      </c>
      <c r="Z147" s="52" t="e">
        <f>SUM(BO147:BS147)</f>
        <v>#N/A</v>
      </c>
      <c r="AA147" s="53" t="e">
        <f>IF((Z147=0)," ",X147/Z147)</f>
        <v>#N/A</v>
      </c>
      <c r="AB147" s="54" t="e">
        <f>IF(AND(SUM(BC147:BG147)=0,OR(E147=0,E147=" ",SUM(BC144:BG148)=0))," ",SUM(BC147:BG147))</f>
        <v>#N/A</v>
      </c>
      <c r="AC147" s="55" t="str">
        <f>IF(ISERROR(RANK(AB147,AB144:AB148,0))=TRUE," ",IF(OR(AND(I147="x",L147="x",O147="x"),AND(I147="x",L147="x",U147="x"),AND(I147="x",O147="x",U147="x"),AND(L147="x",O147="x",U147="x")),0,RANK(AB147,AB144:AB148,0)))</f>
        <v xml:space="preserve"> </v>
      </c>
      <c r="AD147" s="16" t="s">
        <v>35</v>
      </c>
      <c r="AE147" s="44" t="s">
        <v>36</v>
      </c>
      <c r="AF147" s="44"/>
      <c r="AG147" s="58"/>
      <c r="AH147" s="3" t="str">
        <f>CONCATENATE(5,4,AG143,C143,1)</f>
        <v>54X1</v>
      </c>
      <c r="AI147" s="3" t="str">
        <f>E143</f>
        <v>X</v>
      </c>
      <c r="AJ147" s="45">
        <f>IF(AU146=0,0,AU146+1)</f>
        <v>0</v>
      </c>
      <c r="AK147" s="59"/>
      <c r="AL147" s="59" t="s">
        <v>37</v>
      </c>
      <c r="AM147" s="60"/>
      <c r="AN147" s="46" t="e">
        <f>VLOOKUP(CONCATENATE(AI147,MID(AL147,2,1)),[1]vylosovanie!$C$10:$J$209,8,0)</f>
        <v>#N/A</v>
      </c>
      <c r="AO147" s="46" t="e">
        <f>VLOOKUP(CONCATENATE(AI147,RIGHT(AL147,1)),[1]vylosovanie!$C$10:$J$209,8,0)</f>
        <v>#N/A</v>
      </c>
      <c r="AP147" s="45" t="e">
        <f>VLOOKUP(CONCATENATE(AI147,VLOOKUP(AL147,$BW$4:$BX$16,2,0)),[1]vylosovanie!$C$10:$J$209,8,0)</f>
        <v>#N/A</v>
      </c>
      <c r="AQ147" s="61"/>
      <c r="AR147" s="58"/>
      <c r="AS147" s="3" t="str">
        <f>CONCATENATE(5,4,AR143,C143,2)</f>
        <v>54X2</v>
      </c>
      <c r="AT147" s="3" t="str">
        <f>E143</f>
        <v>X</v>
      </c>
      <c r="AU147" s="46">
        <f>IF(AJ147=0,0,AJ147+1)</f>
        <v>0</v>
      </c>
      <c r="AV147" s="60"/>
      <c r="AW147" s="60" t="s">
        <v>38</v>
      </c>
      <c r="AX147" s="60"/>
      <c r="AY147" s="46" t="e">
        <f>VLOOKUP(CONCATENATE(AT147,MID(AW147,2,1)),[1]vylosovanie!$C$10:$J$209,8,0)</f>
        <v>#N/A</v>
      </c>
      <c r="AZ147" s="46" t="e">
        <f>VLOOKUP(CONCATENATE(AT147,RIGHT(AW147,1)),[1]vylosovanie!$C$10:$J$209,8,0)</f>
        <v>#N/A</v>
      </c>
      <c r="BA147" s="45" t="e">
        <f>VLOOKUP(CONCATENATE(AT147,VLOOKUP(AW147,$BW$4:$BX$16,2,0)),[1]vylosovanie!$C$10:$J$209,8,0)</f>
        <v>#N/A</v>
      </c>
      <c r="BB147" s="48"/>
      <c r="BC147" s="28" t="e">
        <f>IF(OR(I147="x",I147="X",I147=""),0,IF(I147=3,2,1))</f>
        <v>#N/A</v>
      </c>
      <c r="BD147" s="28" t="e">
        <f>IF(OR(L147="x",L147="X",L147=""),0,IF(L147=3,2,1))</f>
        <v>#N/A</v>
      </c>
      <c r="BE147" s="28" t="e">
        <f>IF(OR(O147="x",O147="X",O147=""),0,IF(O147=3,2,1))</f>
        <v>#N/A</v>
      </c>
      <c r="BF147" s="28"/>
      <c r="BG147" s="28" t="e">
        <f>IF(OR(U147="x",U147="X",U147=""),0,IF(U147=3,2,1))</f>
        <v>#N/A</v>
      </c>
      <c r="BH147" s="49"/>
      <c r="BI147" s="28" t="e">
        <f>IF(OR(I147="x",I147="X"),0,I147)</f>
        <v>#N/A</v>
      </c>
      <c r="BJ147" s="28" t="e">
        <f>IF(OR(L147="x",L147="X"),0,L147)</f>
        <v>#N/A</v>
      </c>
      <c r="BK147" s="28" t="e">
        <f>IF(OR(O147="x",O147="X"),0,O147)</f>
        <v>#N/A</v>
      </c>
      <c r="BL147" s="28"/>
      <c r="BM147" s="28" t="e">
        <f>IF(OR(U147="x",U147="X"),0,U147)</f>
        <v>#N/A</v>
      </c>
      <c r="BN147" s="49"/>
      <c r="BO147" s="28" t="e">
        <f>IF(OR(K147="x",K147="X"),0,K147)</f>
        <v>#N/A</v>
      </c>
      <c r="BP147" s="28" t="e">
        <f>IF(OR(N147="x",N147="X"),0,N147)</f>
        <v>#N/A</v>
      </c>
      <c r="BQ147" s="28" t="e">
        <f>IF(OR(Q147="x",Q147="X"),0,Q147)</f>
        <v>#N/A</v>
      </c>
      <c r="BR147" s="28"/>
      <c r="BS147" s="28" t="e">
        <f>IF(OR(W147="x",W147="X"),0,W147)</f>
        <v>#N/A</v>
      </c>
      <c r="BT147" s="49"/>
    </row>
    <row r="148" spans="1:75" s="32" customFormat="1" ht="45.75" thickBot="1">
      <c r="A148" s="10" t="str">
        <f>CONCATENATE(E143," 4-2")</f>
        <v>X 4-2</v>
      </c>
      <c r="B148" s="11" t="str">
        <f>CONCATENATE(E143,D148)</f>
        <v>X5</v>
      </c>
      <c r="C148" s="18"/>
      <c r="D148" s="34">
        <v>5</v>
      </c>
      <c r="E148" s="35" t="str">
        <f>IF(ISERROR(VLOOKUP($B148,[1]vylosovanie!$C$10:$M$269,8,0))=TRUE," ",VLOOKUP($B148,[1]vylosovanie!$C$10:$M$269,8,0))</f>
        <v xml:space="preserve"> </v>
      </c>
      <c r="F148" s="35" t="str">
        <f>IF(ISERROR(VLOOKUP($B148,[1]vylosovanie!$C$10:$M$269,9,0))=TRUE," ",VLOOKUP($B148,[1]vylosovanie!$C$10:$M$269,9,0))</f>
        <v xml:space="preserve"> </v>
      </c>
      <c r="G148" s="35" t="str">
        <f>IF(ISERROR(VLOOKUP($B148,[1]vylosovanie!$C$10:$M$269,10,0))=TRUE," ",VLOOKUP($B148,[1]vylosovanie!$C$10:$M$269,10,0))</f>
        <v xml:space="preserve"> </v>
      </c>
      <c r="H148" s="35" t="str">
        <f>IF(ISERROR(VLOOKUP($B148,[1]vylosovanie!$C$10:$M$269,11,0))=TRUE," ",VLOOKUP($B148,[1]vylosovanie!$C$10:$M$269,11,0))</f>
        <v xml:space="preserve"> </v>
      </c>
      <c r="I148" s="62" t="e">
        <f>W144</f>
        <v>#N/A</v>
      </c>
      <c r="J148" s="62" t="s">
        <v>22</v>
      </c>
      <c r="K148" s="63" t="e">
        <f>U144</f>
        <v>#N/A</v>
      </c>
      <c r="L148" s="62" t="e">
        <f>W145</f>
        <v>#N/A</v>
      </c>
      <c r="M148" s="62" t="s">
        <v>22</v>
      </c>
      <c r="N148" s="63" t="e">
        <f>U145</f>
        <v>#N/A</v>
      </c>
      <c r="O148" s="62" t="e">
        <f>W146</f>
        <v>#N/A</v>
      </c>
      <c r="P148" s="62" t="s">
        <v>22</v>
      </c>
      <c r="Q148" s="63" t="e">
        <f>U146</f>
        <v>#N/A</v>
      </c>
      <c r="R148" s="62" t="e">
        <f>W147</f>
        <v>#N/A</v>
      </c>
      <c r="S148" s="62" t="s">
        <v>22</v>
      </c>
      <c r="T148" s="63" t="e">
        <f>U147</f>
        <v>#N/A</v>
      </c>
      <c r="U148" s="36"/>
      <c r="V148" s="36"/>
      <c r="W148" s="37"/>
      <c r="X148" s="64" t="e">
        <f>SUM(BI148:BM148)</f>
        <v>#N/A</v>
      </c>
      <c r="Y148" s="65" t="s">
        <v>22</v>
      </c>
      <c r="Z148" s="64" t="e">
        <f>SUM(BO148:BS148)</f>
        <v>#N/A</v>
      </c>
      <c r="AA148" s="65" t="e">
        <f>IF((Z148=0)," ",X148/Z148)</f>
        <v>#N/A</v>
      </c>
      <c r="AB148" s="66" t="e">
        <f>IF(AND(SUM(BC148:BG148)=0,OR(E148=0,E148=" ",SUM(BC144:BG148)=0))," ",SUM(BC148:BG148))</f>
        <v>#N/A</v>
      </c>
      <c r="AC148" s="67" t="str">
        <f>IF(ISERROR(RANK(AB148,AB144:AB148,0))=TRUE," ",IF(OR(AND(I148="x",L148="x",O148="x"),AND(I148="x",L148="x",R148="x"),AND(I148="x",O148="x",R148="x"),AND(L148="x",O148="x",R148="x")),0,RANK(AB148,AB144:AB148,0)))</f>
        <v xml:space="preserve"> </v>
      </c>
      <c r="AD148" s="15" t="s">
        <v>39</v>
      </c>
      <c r="AE148" s="44" t="s">
        <v>40</v>
      </c>
      <c r="AF148" s="44"/>
      <c r="AG148" s="58"/>
      <c r="AH148" s="3" t="str">
        <f>CONCATENATE(5,5,AG143,C143,1)</f>
        <v>55X1</v>
      </c>
      <c r="AI148" s="3" t="str">
        <f>E143</f>
        <v>X</v>
      </c>
      <c r="AJ148" s="45">
        <f>IF(AU147=0,0,AU147+1)</f>
        <v>0</v>
      </c>
      <c r="AK148" s="59"/>
      <c r="AL148" s="59" t="s">
        <v>41</v>
      </c>
      <c r="AM148" s="60"/>
      <c r="AN148" s="46" t="e">
        <f>VLOOKUP(CONCATENATE(AI148,MID(AL148,2,1)),[1]vylosovanie!$C$10:$J$209,8,0)</f>
        <v>#N/A</v>
      </c>
      <c r="AO148" s="46" t="e">
        <f>VLOOKUP(CONCATENATE(AI148,RIGHT(AL148,1)),[1]vylosovanie!$C$10:$J$209,8,0)</f>
        <v>#N/A</v>
      </c>
      <c r="AP148" s="45" t="e">
        <f>VLOOKUP(CONCATENATE(AI148,VLOOKUP(AL148,$BW$4:$BX$16,2,0)),[1]vylosovanie!$C$10:$J$209,8,0)</f>
        <v>#N/A</v>
      </c>
      <c r="AQ148" s="61"/>
      <c r="AR148" s="58"/>
      <c r="AS148" s="3" t="str">
        <f>CONCATENATE(5,5,AR143,C143,2)</f>
        <v>55X2</v>
      </c>
      <c r="AT148" s="3" t="str">
        <f>E143</f>
        <v>X</v>
      </c>
      <c r="AU148" s="46">
        <f>IF(AJ148=0,0,AJ148+1)</f>
        <v>0</v>
      </c>
      <c r="AV148" s="60"/>
      <c r="AW148" s="60" t="s">
        <v>42</v>
      </c>
      <c r="AX148" s="60"/>
      <c r="AY148" s="46" t="e">
        <f>VLOOKUP(CONCATENATE(AT148,MID(AW148,2,1)),[1]vylosovanie!$C$10:$J$209,8,0)</f>
        <v>#N/A</v>
      </c>
      <c r="AZ148" s="46" t="e">
        <f>VLOOKUP(CONCATENATE(AT148,RIGHT(AW148,1)),[1]vylosovanie!$C$10:$J$209,8,0)</f>
        <v>#N/A</v>
      </c>
      <c r="BA148" s="45" t="e">
        <f>VLOOKUP(CONCATENATE(AT148,VLOOKUP(AW148,$BW$4:$BX$16,2,0)),[1]vylosovanie!$C$10:$J$209,8,0)</f>
        <v>#N/A</v>
      </c>
      <c r="BB148" s="48"/>
      <c r="BC148" s="28" t="e">
        <f>IF(OR(I148="x",I148="X",I148=""),0,IF(I148=3,2,1))</f>
        <v>#N/A</v>
      </c>
      <c r="BD148" s="28" t="e">
        <f>IF(OR(L148="x",L148="X",L148=""),0,IF(L148=3,2,1))</f>
        <v>#N/A</v>
      </c>
      <c r="BE148" s="28" t="e">
        <f>IF(OR(O148="x",O148="X",O148=""),0,IF(O148=3,2,1))</f>
        <v>#N/A</v>
      </c>
      <c r="BF148" s="28" t="e">
        <f>IF(OR(R148="x",R148="X",R148=""),0,IF(R148=3,2,1))</f>
        <v>#N/A</v>
      </c>
      <c r="BG148" s="28"/>
      <c r="BH148" s="49"/>
      <c r="BI148" s="28" t="e">
        <f>IF(OR(I148="x",I148="X"),0,I148)</f>
        <v>#N/A</v>
      </c>
      <c r="BJ148" s="28" t="e">
        <f>IF(OR(L148="x",L148="X"),0,L148)</f>
        <v>#N/A</v>
      </c>
      <c r="BK148" s="28" t="e">
        <f>IF(OR(O148="x",O148="X"),0,O148)</f>
        <v>#N/A</v>
      </c>
      <c r="BL148" s="28" t="e">
        <f>IF(OR(R148="x",R148="X"),0,R148)</f>
        <v>#N/A</v>
      </c>
      <c r="BM148" s="28"/>
      <c r="BN148" s="49"/>
      <c r="BO148" s="28" t="e">
        <f>IF(OR(K148="x",K148="X"),0,K148)</f>
        <v>#N/A</v>
      </c>
      <c r="BP148" s="28" t="e">
        <f>IF(OR(N148="x",N148="X"),0,N148)</f>
        <v>#N/A</v>
      </c>
      <c r="BQ148" s="28" t="e">
        <f>IF(OR(Q148="x",Q148="X"),0,Q148)</f>
        <v>#N/A</v>
      </c>
      <c r="BR148" s="28" t="e">
        <f>IF(OR(T148="x",T148="X"),0,T148)</f>
        <v>#N/A</v>
      </c>
      <c r="BS148" s="28"/>
      <c r="BT148" s="49"/>
    </row>
    <row r="149" spans="1:75" s="32" customFormat="1" ht="45">
      <c r="A149" s="10" t="str">
        <f>CONCATENATE(E143," 5-3")</f>
        <v>X 5-3</v>
      </c>
      <c r="B149" s="11"/>
      <c r="C149" s="18"/>
      <c r="D149" s="68"/>
      <c r="E149" s="69"/>
      <c r="F149" s="69"/>
      <c r="G149" s="69"/>
      <c r="H149" s="69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1"/>
      <c r="V149" s="71"/>
      <c r="W149" s="71"/>
      <c r="X149" s="72"/>
      <c r="Y149" s="73"/>
      <c r="Z149" s="72"/>
      <c r="AA149" s="73"/>
      <c r="AB149" s="72"/>
      <c r="AC149" s="48"/>
      <c r="AD149" s="15"/>
      <c r="AE149" s="44"/>
      <c r="AF149" s="44"/>
      <c r="AG149" s="58"/>
      <c r="AH149" s="3"/>
      <c r="AI149" s="3"/>
      <c r="AJ149" s="74"/>
      <c r="AK149" s="75"/>
      <c r="AL149" s="75"/>
      <c r="AM149" s="61"/>
      <c r="AN149" s="47"/>
      <c r="AO149" s="47"/>
      <c r="AP149" s="74"/>
      <c r="AQ149" s="61"/>
      <c r="AR149" s="58"/>
      <c r="AS149" s="3"/>
      <c r="AT149" s="3"/>
      <c r="AU149" s="47"/>
      <c r="AV149" s="61"/>
      <c r="AW149" s="61"/>
      <c r="AX149" s="61"/>
      <c r="AY149" s="47"/>
      <c r="AZ149" s="47"/>
      <c r="BA149" s="74"/>
      <c r="BB149" s="48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W149" s="59"/>
    </row>
    <row r="150" spans="1:75" s="32" customFormat="1" ht="45">
      <c r="A150" s="10" t="str">
        <f>CONCATENATE(E143," 2-5")</f>
        <v>X 2-5</v>
      </c>
      <c r="B150" s="11"/>
      <c r="C150" s="18"/>
      <c r="D150" s="68"/>
      <c r="E150" s="69"/>
      <c r="F150" s="69"/>
      <c r="G150" s="69"/>
      <c r="H150" s="69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1"/>
      <c r="V150" s="71"/>
      <c r="W150" s="71"/>
      <c r="X150" s="72"/>
      <c r="Y150" s="73"/>
      <c r="Z150" s="72"/>
      <c r="AA150" s="73"/>
      <c r="AB150" s="72"/>
      <c r="AC150" s="48"/>
      <c r="AD150" s="15"/>
      <c r="AE150" s="44"/>
      <c r="AF150" s="44"/>
      <c r="AG150" s="58"/>
      <c r="AH150" s="3"/>
      <c r="AI150" s="3"/>
      <c r="AJ150" s="74"/>
      <c r="AK150" s="75"/>
      <c r="AL150" s="75"/>
      <c r="AM150" s="61"/>
      <c r="AN150" s="47"/>
      <c r="AO150" s="47"/>
      <c r="AP150" s="74"/>
      <c r="AQ150" s="61"/>
      <c r="AR150" s="58"/>
      <c r="AS150" s="3"/>
      <c r="AT150" s="3"/>
      <c r="AU150" s="47"/>
      <c r="AV150" s="61"/>
      <c r="AW150" s="61"/>
      <c r="AX150" s="61"/>
      <c r="AY150" s="47"/>
      <c r="AZ150" s="47"/>
      <c r="BA150" s="74"/>
      <c r="BB150" s="48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W150" s="59"/>
    </row>
    <row r="151" spans="1:75" s="32" customFormat="1" ht="45">
      <c r="A151" s="10" t="str">
        <f>CONCATENATE(E143," 3-4")</f>
        <v>X 3-4</v>
      </c>
      <c r="B151" s="11"/>
      <c r="C151" s="18"/>
      <c r="D151" s="68"/>
      <c r="E151" s="69"/>
      <c r="F151" s="69"/>
      <c r="G151" s="69"/>
      <c r="H151" s="69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1"/>
      <c r="V151" s="71"/>
      <c r="W151" s="71"/>
      <c r="X151" s="72"/>
      <c r="Y151" s="73"/>
      <c r="Z151" s="72"/>
      <c r="AA151" s="73"/>
      <c r="AB151" s="72"/>
      <c r="AC151" s="48"/>
      <c r="AD151" s="15"/>
      <c r="AE151" s="44"/>
      <c r="AF151" s="44"/>
      <c r="AG151" s="58"/>
      <c r="AH151" s="3"/>
      <c r="AI151" s="3"/>
      <c r="AJ151" s="74"/>
      <c r="AK151" s="75"/>
      <c r="AL151" s="75"/>
      <c r="AM151" s="61"/>
      <c r="AN151" s="47"/>
      <c r="AO151" s="47"/>
      <c r="AP151" s="74"/>
      <c r="AQ151" s="61"/>
      <c r="AR151" s="58"/>
      <c r="AS151" s="3"/>
      <c r="AT151" s="3"/>
      <c r="AU151" s="47"/>
      <c r="AV151" s="61"/>
      <c r="AW151" s="61"/>
      <c r="AX151" s="61"/>
      <c r="AY151" s="47"/>
      <c r="AZ151" s="47"/>
      <c r="BA151" s="74"/>
      <c r="BB151" s="48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W151" s="59"/>
    </row>
    <row r="152" spans="1:75" ht="35.25" thickBot="1">
      <c r="A152" s="10" t="str">
        <f>CONCATENATE(E143," 5-4")</f>
        <v>X 5-4</v>
      </c>
    </row>
    <row r="153" spans="1:75" s="32" customFormat="1" ht="90.75" thickBot="1">
      <c r="A153" s="10" t="str">
        <f>CONCATENATE(E153," 1-5")</f>
        <v>X 1-5</v>
      </c>
      <c r="B153" s="11"/>
      <c r="C153" s="18" t="str">
        <f>IF(C143="X","X",IF(C143-$B$1&gt;=[1]vylosovanie!$O$3,"X",C143+1))</f>
        <v>X</v>
      </c>
      <c r="D153" s="3" t="s">
        <v>5</v>
      </c>
      <c r="E153" s="19" t="str">
        <f>IF(C153="X","X",VLOOKUP(C153,[1]vylosovanie!$T$10:$U$99,2,0))</f>
        <v>X</v>
      </c>
      <c r="F153" s="20" t="s">
        <v>6</v>
      </c>
      <c r="G153" s="20" t="s">
        <v>7</v>
      </c>
      <c r="H153" s="20" t="s">
        <v>8</v>
      </c>
      <c r="I153" s="21">
        <v>1</v>
      </c>
      <c r="J153" s="22"/>
      <c r="K153" s="23"/>
      <c r="L153" s="21">
        <v>2</v>
      </c>
      <c r="M153" s="22"/>
      <c r="N153" s="23"/>
      <c r="O153" s="21">
        <v>3</v>
      </c>
      <c r="P153" s="22"/>
      <c r="Q153" s="23"/>
      <c r="R153" s="21">
        <v>4</v>
      </c>
      <c r="S153" s="22"/>
      <c r="T153" s="23"/>
      <c r="U153" s="21">
        <v>5</v>
      </c>
      <c r="V153" s="22"/>
      <c r="W153" s="23"/>
      <c r="X153" s="24" t="s">
        <v>9</v>
      </c>
      <c r="Y153" s="22"/>
      <c r="Z153" s="25"/>
      <c r="AA153" s="26" t="s">
        <v>10</v>
      </c>
      <c r="AB153" s="26" t="s">
        <v>11</v>
      </c>
      <c r="AC153" s="26" t="s">
        <v>12</v>
      </c>
      <c r="AD153" s="15" t="s">
        <v>13</v>
      </c>
      <c r="AE153" s="15"/>
      <c r="AF153" s="15"/>
      <c r="AG153" s="3" t="str">
        <f>IF(C153&lt;10,0,"")</f>
        <v/>
      </c>
      <c r="AH153" s="3" t="s">
        <v>4</v>
      </c>
      <c r="AI153" s="3"/>
      <c r="AJ153" s="27" t="s">
        <v>14</v>
      </c>
      <c r="AK153" s="28" t="s">
        <v>15</v>
      </c>
      <c r="AL153" s="28" t="s">
        <v>16</v>
      </c>
      <c r="AM153" s="29" t="s">
        <v>17</v>
      </c>
      <c r="AN153" s="29" t="s">
        <v>18</v>
      </c>
      <c r="AO153" s="29" t="s">
        <v>18</v>
      </c>
      <c r="AP153" s="29" t="s">
        <v>19</v>
      </c>
      <c r="AQ153" s="30"/>
      <c r="AR153" s="3" t="str">
        <f>IF(C153&lt;10,0,"")</f>
        <v/>
      </c>
      <c r="AS153" s="3" t="s">
        <v>4</v>
      </c>
      <c r="AT153" s="3"/>
      <c r="AU153" s="31" t="s">
        <v>14</v>
      </c>
      <c r="AV153" s="29" t="s">
        <v>15</v>
      </c>
      <c r="AW153" s="29" t="s">
        <v>16</v>
      </c>
      <c r="AX153" s="29" t="s">
        <v>17</v>
      </c>
      <c r="AY153" s="29" t="s">
        <v>18</v>
      </c>
      <c r="AZ153" s="29" t="s">
        <v>18</v>
      </c>
      <c r="BA153" s="29" t="s">
        <v>19</v>
      </c>
      <c r="BC153" s="7">
        <v>1</v>
      </c>
      <c r="BD153" s="7">
        <v>2</v>
      </c>
      <c r="BE153" s="7">
        <v>3</v>
      </c>
      <c r="BF153" s="7">
        <v>4</v>
      </c>
      <c r="BG153" s="7">
        <v>5</v>
      </c>
      <c r="BH153" s="7"/>
      <c r="BI153" s="7" t="s">
        <v>20</v>
      </c>
      <c r="BJ153" s="7"/>
      <c r="BK153" s="7"/>
      <c r="BL153" s="7"/>
      <c r="BM153" s="7"/>
      <c r="BN153" s="7"/>
      <c r="BO153" s="7" t="s">
        <v>21</v>
      </c>
      <c r="BP153" s="7"/>
      <c r="BQ153" s="7"/>
      <c r="BR153" s="7"/>
      <c r="BS153" s="7"/>
      <c r="BT153" s="7"/>
    </row>
    <row r="154" spans="1:75" s="32" customFormat="1" ht="45.75" thickBot="1">
      <c r="A154" s="10" t="str">
        <f>CONCATENATE(E153," 1-4")</f>
        <v>X 1-4</v>
      </c>
      <c r="B154" s="11" t="str">
        <f>CONCATENATE(E153,D154)</f>
        <v>X1</v>
      </c>
      <c r="C154" s="33" t="str">
        <f>$E$1</f>
        <v>MŽ</v>
      </c>
      <c r="D154" s="34">
        <v>1</v>
      </c>
      <c r="E154" s="35" t="str">
        <f>IF(ISERROR(VLOOKUP($B154,[1]vylosovanie!$C$10:$M$269,8,0))=TRUE," ",VLOOKUP($B154,[1]vylosovanie!$C$10:$M$269,8,0))</f>
        <v xml:space="preserve"> </v>
      </c>
      <c r="F154" s="35" t="str">
        <f>IF(ISERROR(VLOOKUP($B154,[1]vylosovanie!$C$10:$M$269,9,0))=TRUE," ",VLOOKUP($B154,[1]vylosovanie!$C$10:$M$269,9,0))</f>
        <v xml:space="preserve"> </v>
      </c>
      <c r="G154" s="35" t="str">
        <f>IF(ISERROR(VLOOKUP($B154,[1]vylosovanie!$C$10:$M$269,10,0))=TRUE," ",VLOOKUP($B154,[1]vylosovanie!$C$10:$M$269,10,0))</f>
        <v xml:space="preserve"> </v>
      </c>
      <c r="H154" s="35" t="str">
        <f>IF(ISERROR(VLOOKUP($B154,[1]vylosovanie!$C$10:$M$269,11,0))=TRUE," ",VLOOKUP($B154,[1]vylosovanie!$C$10:$M$269,11,0))</f>
        <v xml:space="preserve"> </v>
      </c>
      <c r="I154" s="36"/>
      <c r="J154" s="36"/>
      <c r="K154" s="37"/>
      <c r="L154" s="38" t="e">
        <f>VLOOKUP(A156,'[1]zapisy skupiny'!$A$5:$AA$6403,26,0)</f>
        <v>#N/A</v>
      </c>
      <c r="M154" s="38" t="s">
        <v>22</v>
      </c>
      <c r="N154" s="39" t="e">
        <f>VLOOKUP(A156,'[1]zapisy skupiny'!$A$5:$AA$6403,27,0)</f>
        <v>#N/A</v>
      </c>
      <c r="O154" s="38" t="e">
        <f>VLOOKUP(A155,'[1]zapisy skupiny'!$A$5:$AA$6403,26,0)</f>
        <v>#N/A</v>
      </c>
      <c r="P154" s="38" t="s">
        <v>22</v>
      </c>
      <c r="Q154" s="39" t="e">
        <f>VLOOKUP(A155,'[1]zapisy skupiny'!$A$5:$AA$6403,27,0)</f>
        <v>#N/A</v>
      </c>
      <c r="R154" s="38" t="e">
        <f>VLOOKUP(A154,'[1]zapisy skupiny'!$A$5:$AA$6403,26,0)</f>
        <v>#N/A</v>
      </c>
      <c r="S154" s="38" t="s">
        <v>22</v>
      </c>
      <c r="T154" s="39" t="e">
        <f>VLOOKUP(A154,'[1]zapisy skupiny'!$A$5:$AA$6403,27,0)</f>
        <v>#N/A</v>
      </c>
      <c r="U154" s="38" t="e">
        <f>VLOOKUP(A153,'[1]zapisy skupiny'!$A$5:$AA$6403,26,0)</f>
        <v>#N/A</v>
      </c>
      <c r="V154" s="38" t="s">
        <v>22</v>
      </c>
      <c r="W154" s="39" t="e">
        <f>VLOOKUP(A153,'[1]zapisy skupiny'!$A$5:$AA$6403,27,0)</f>
        <v>#N/A</v>
      </c>
      <c r="X154" s="40" t="e">
        <f>SUM(BI154:BM154)</f>
        <v>#N/A</v>
      </c>
      <c r="Y154" s="41" t="s">
        <v>22</v>
      </c>
      <c r="Z154" s="40" t="e">
        <f>SUM(BO154:BS154)</f>
        <v>#N/A</v>
      </c>
      <c r="AA154" s="41" t="e">
        <f>IF((Z154=0)," ",X154/Z154)</f>
        <v>#N/A</v>
      </c>
      <c r="AB154" s="42" t="e">
        <f>IF(AND(SUM(BC154:BG154)=0,OR(E154=0,E154=" ",SUM(BC154:BG158)=0))," ",SUM(BC154:BG154))</f>
        <v>#N/A</v>
      </c>
      <c r="AC154" s="43" t="str">
        <f>IF(ISERROR(RANK(AB154,AB154:AB158,0))=TRUE," ",IF(OR(AND(L154="x",O154="x",R154="x"),AND(L154="x",O154="x",U154="x"),AND(L154="x",R154="x",U154="x"),AND(O154="x",R154="x",U154="x")),0,RANK(AB154,AB154:AB158,0)))</f>
        <v xml:space="preserve"> </v>
      </c>
      <c r="AD154" s="16" t="s">
        <v>23</v>
      </c>
      <c r="AE154" s="44" t="s">
        <v>24</v>
      </c>
      <c r="AF154" s="44"/>
      <c r="AG154" s="3"/>
      <c r="AH154" s="3" t="str">
        <f>CONCATENATE(5,1,AG153,C153,1)</f>
        <v>51X1</v>
      </c>
      <c r="AI154" s="3" t="str">
        <f>E153</f>
        <v>X</v>
      </c>
      <c r="AJ154" s="45">
        <f>IF(C153="X",0,AJ148+1)</f>
        <v>0</v>
      </c>
      <c r="AK154" s="45"/>
      <c r="AL154" s="45" t="s">
        <v>25</v>
      </c>
      <c r="AM154" s="46"/>
      <c r="AN154" s="46" t="e">
        <f>VLOOKUP(CONCATENATE(AI154,MID(AL154,2,1)),[1]vylosovanie!$C$10:$J$209,8,0)</f>
        <v>#N/A</v>
      </c>
      <c r="AO154" s="46" t="e">
        <f>VLOOKUP(CONCATENATE(AI154,RIGHT(AL154,1)),[1]vylosovanie!$C$10:$J$209,8,0)</f>
        <v>#N/A</v>
      </c>
      <c r="AP154" s="45" t="e">
        <f>VLOOKUP(CONCATENATE(AI154,VLOOKUP(AL154,$BW$4:$BX$16,2,0)),[1]vylosovanie!$C$10:$J$209,8,0)</f>
        <v>#N/A</v>
      </c>
      <c r="AQ154" s="47"/>
      <c r="AR154" s="3"/>
      <c r="AS154" s="3" t="str">
        <f>CONCATENATE(5,1,AR153,C153,2)</f>
        <v>51X2</v>
      </c>
      <c r="AT154" s="3" t="str">
        <f>E153</f>
        <v>X</v>
      </c>
      <c r="AU154" s="46">
        <f>IF(AJ154=0,0,AJ154+1)</f>
        <v>0</v>
      </c>
      <c r="AV154" s="46"/>
      <c r="AW154" s="46" t="s">
        <v>26</v>
      </c>
      <c r="AX154" s="46"/>
      <c r="AY154" s="46" t="e">
        <f>VLOOKUP(CONCATENATE(AT154,MID(AW154,2,1)),[1]vylosovanie!$C$10:$J$209,8,0)</f>
        <v>#N/A</v>
      </c>
      <c r="AZ154" s="46" t="e">
        <f>VLOOKUP(CONCATENATE(AT154,RIGHT(AW154,1)),[1]vylosovanie!$C$10:$J$209,8,0)</f>
        <v>#N/A</v>
      </c>
      <c r="BA154" s="45" t="e">
        <f>VLOOKUP(CONCATENATE(AT154,VLOOKUP(AW154,$BW$4:$BX$16,2,0)),[1]vylosovanie!$C$10:$J$209,8,0)</f>
        <v>#N/A</v>
      </c>
      <c r="BB154" s="48"/>
      <c r="BC154" s="28"/>
      <c r="BD154" s="28" t="e">
        <f>IF(OR(L154="x",L154="X",L154=""),0,IF(L154=3,2,1))</f>
        <v>#N/A</v>
      </c>
      <c r="BE154" s="28" t="e">
        <f>IF(OR(O154="x",O154="X",O154=""),0,IF(O154=3,2,1))</f>
        <v>#N/A</v>
      </c>
      <c r="BF154" s="28" t="e">
        <f>IF(OR(R154="x",R154="X",R154=""),0,IF(R154=3,2,1))</f>
        <v>#N/A</v>
      </c>
      <c r="BG154" s="28" t="e">
        <f>IF(OR(U154="x",U154="X",U154=""),0,IF(U154=3,2,1))</f>
        <v>#N/A</v>
      </c>
      <c r="BH154" s="49"/>
      <c r="BI154" s="28"/>
      <c r="BJ154" s="28" t="e">
        <f>IF(OR(L154="x",L154="X"),0,L154)</f>
        <v>#N/A</v>
      </c>
      <c r="BK154" s="28" t="e">
        <f>IF(OR(O154="x",O154="X"),0,O154)</f>
        <v>#N/A</v>
      </c>
      <c r="BL154" s="28" t="e">
        <f>IF(OR(R154="x",R154="X"),0,R154)</f>
        <v>#N/A</v>
      </c>
      <c r="BM154" s="28" t="e">
        <f>IF(OR(U154="x",U154="X"),0,U154)</f>
        <v>#N/A</v>
      </c>
      <c r="BN154" s="49"/>
      <c r="BO154" s="28"/>
      <c r="BP154" s="28" t="e">
        <f>IF(OR(N154="x",N154="X"),0,N154)</f>
        <v>#N/A</v>
      </c>
      <c r="BQ154" s="28" t="e">
        <f>IF(OR(Q154="x",Q154="X"),0,Q154)</f>
        <v>#N/A</v>
      </c>
      <c r="BR154" s="28" t="e">
        <f>IF(OR(T154="x",T154="X"),0,T154)</f>
        <v>#N/A</v>
      </c>
      <c r="BS154" s="28" t="e">
        <f>IF(OR(W154="x",W154="X"),0,W154)</f>
        <v>#N/A</v>
      </c>
      <c r="BT154" s="49"/>
    </row>
    <row r="155" spans="1:75" s="32" customFormat="1" ht="45.75" thickBot="1">
      <c r="A155" s="10" t="str">
        <f>CONCATENATE(E153," 1-3")</f>
        <v>X 1-3</v>
      </c>
      <c r="B155" s="11" t="str">
        <f>CONCATENATE(E153,D155)</f>
        <v>X2</v>
      </c>
      <c r="C155" s="33"/>
      <c r="D155" s="34">
        <v>2</v>
      </c>
      <c r="E155" s="35" t="str">
        <f>IF(ISERROR(VLOOKUP($B155,[1]vylosovanie!$C$10:$M$269,8,0))=TRUE," ",VLOOKUP($B155,[1]vylosovanie!$C$10:$M$269,8,0))</f>
        <v xml:space="preserve"> </v>
      </c>
      <c r="F155" s="35" t="str">
        <f>IF(ISERROR(VLOOKUP($B155,[1]vylosovanie!$C$10:$M$269,9,0))=TRUE," ",VLOOKUP($B155,[1]vylosovanie!$C$10:$M$269,9,0))</f>
        <v xml:space="preserve"> </v>
      </c>
      <c r="G155" s="35" t="str">
        <f>IF(ISERROR(VLOOKUP($B155,[1]vylosovanie!$C$10:$M$269,10,0))=TRUE," ",VLOOKUP($B155,[1]vylosovanie!$C$10:$M$269,10,0))</f>
        <v xml:space="preserve"> </v>
      </c>
      <c r="H155" s="35" t="str">
        <f>IF(ISERROR(VLOOKUP($B155,[1]vylosovanie!$C$10:$M$269,11,0))=TRUE," ",VLOOKUP($B155,[1]vylosovanie!$C$10:$M$269,11,0))</f>
        <v xml:space="preserve"> </v>
      </c>
      <c r="I155" s="50" t="e">
        <f>N154</f>
        <v>#N/A</v>
      </c>
      <c r="J155" s="50" t="s">
        <v>22</v>
      </c>
      <c r="K155" s="51" t="e">
        <f>L154</f>
        <v>#N/A</v>
      </c>
      <c r="L155" s="36"/>
      <c r="M155" s="36"/>
      <c r="N155" s="37"/>
      <c r="O155" s="50" t="e">
        <f>VLOOKUP(A157,'[1]zapisy skupiny'!$A$5:$AA$6403,26,0)</f>
        <v>#N/A</v>
      </c>
      <c r="P155" s="50" t="s">
        <v>22</v>
      </c>
      <c r="Q155" s="51" t="e">
        <f>VLOOKUP(A157,'[1]zapisy skupiny'!$A$5:$AA$6403,27,0)</f>
        <v>#N/A</v>
      </c>
      <c r="R155" s="50" t="e">
        <f>VLOOKUP(A158,'[1]zapisy skupiny'!$A$5:$AA$6403,27,0)</f>
        <v>#N/A</v>
      </c>
      <c r="S155" s="50" t="s">
        <v>22</v>
      </c>
      <c r="T155" s="51" t="e">
        <f>VLOOKUP(A158,'[1]zapisy skupiny'!$A$5:$AA$6403,26,0)</f>
        <v>#N/A</v>
      </c>
      <c r="U155" s="50" t="e">
        <f>VLOOKUP(A160,'[1]zapisy skupiny'!$A$5:$AA$6403,26,0)</f>
        <v>#N/A</v>
      </c>
      <c r="V155" s="50" t="s">
        <v>22</v>
      </c>
      <c r="W155" s="51" t="e">
        <f>VLOOKUP(A160,'[1]zapisy skupiny'!$A$5:$AA$6403,27,0)</f>
        <v>#N/A</v>
      </c>
      <c r="X155" s="52" t="e">
        <f>SUM(BI155:BM155)</f>
        <v>#N/A</v>
      </c>
      <c r="Y155" s="53" t="s">
        <v>22</v>
      </c>
      <c r="Z155" s="52" t="e">
        <f>SUM(BO155:BS155)</f>
        <v>#N/A</v>
      </c>
      <c r="AA155" s="53" t="e">
        <f>IF((Z155=0)," ",X155/Z155)</f>
        <v>#N/A</v>
      </c>
      <c r="AB155" s="54" t="e">
        <f>IF(AND(SUM(BC155:BG155)=0,OR(E155=0,E155=" ",SUM(BC154:BG158)=0))," ",SUM(BC155:BG155))</f>
        <v>#N/A</v>
      </c>
      <c r="AC155" s="55" t="str">
        <f>IF(ISERROR(RANK(AB155,AB154:AB158,0))=TRUE," ",IF(OR(AND(I155="x",O155="x",R155="x"),AND(I155="x",O155="x",U155="x"),AND(I155="x",R155="x",U155="x"),AND(O155="x",R155="x",U155="x")),0,RANK(AB155,AB154:AB158,0)))</f>
        <v xml:space="preserve"> </v>
      </c>
      <c r="AD155" s="16" t="s">
        <v>27</v>
      </c>
      <c r="AE155" s="44" t="s">
        <v>28</v>
      </c>
      <c r="AF155" s="44"/>
      <c r="AG155" s="3"/>
      <c r="AH155" s="3" t="str">
        <f>CONCATENATE(5,2,AG153,C153,1)</f>
        <v>52X1</v>
      </c>
      <c r="AI155" s="3" t="str">
        <f>E153</f>
        <v>X</v>
      </c>
      <c r="AJ155" s="45">
        <f>IF(AU154=0,0,AU154+1)</f>
        <v>0</v>
      </c>
      <c r="AK155" s="45"/>
      <c r="AL155" s="45" t="s">
        <v>29</v>
      </c>
      <c r="AM155" s="46"/>
      <c r="AN155" s="46" t="e">
        <f>VLOOKUP(CONCATENATE(AI155,MID(AL155,2,1)),[1]vylosovanie!$C$10:$J$209,8,0)</f>
        <v>#N/A</v>
      </c>
      <c r="AO155" s="46" t="e">
        <f>VLOOKUP(CONCATENATE(AI155,RIGHT(AL155,1)),[1]vylosovanie!$C$10:$J$209,8,0)</f>
        <v>#N/A</v>
      </c>
      <c r="AP155" s="45" t="e">
        <f>VLOOKUP(CONCATENATE(AI155,VLOOKUP(AL155,$BW$4:$BX$16,2,0)),[1]vylosovanie!$C$10:$J$209,8,0)</f>
        <v>#N/A</v>
      </c>
      <c r="AQ155" s="47"/>
      <c r="AR155" s="3"/>
      <c r="AS155" s="3" t="str">
        <f>CONCATENATE(5,2,AR153,C153,2)</f>
        <v>52X2</v>
      </c>
      <c r="AT155" s="3" t="str">
        <f>E153</f>
        <v>X</v>
      </c>
      <c r="AU155" s="46">
        <f>IF(AJ155=0,0,AJ155+1)</f>
        <v>0</v>
      </c>
      <c r="AV155" s="46"/>
      <c r="AW155" s="46" t="s">
        <v>30</v>
      </c>
      <c r="AX155" s="46"/>
      <c r="AY155" s="46" t="e">
        <f>VLOOKUP(CONCATENATE(AT155,MID(AW155,2,1)),[1]vylosovanie!$C$10:$J$209,8,0)</f>
        <v>#N/A</v>
      </c>
      <c r="AZ155" s="46" t="e">
        <f>VLOOKUP(CONCATENATE(AT155,RIGHT(AW155,1)),[1]vylosovanie!$C$10:$J$209,8,0)</f>
        <v>#N/A</v>
      </c>
      <c r="BA155" s="45" t="e">
        <f>VLOOKUP(CONCATENATE(AT155,VLOOKUP(AW155,$BW$4:$BX$16,2,0)),[1]vylosovanie!$C$10:$J$209,8,0)</f>
        <v>#N/A</v>
      </c>
      <c r="BB155" s="48"/>
      <c r="BC155" s="28" t="e">
        <f>IF(OR(I155="x",I155="X",I155=""),0,IF(I155=3,2,1))</f>
        <v>#N/A</v>
      </c>
      <c r="BD155" s="28"/>
      <c r="BE155" s="28" t="e">
        <f>IF(OR(O155="x",O155="X",O155=""),0,IF(O155=3,2,1))</f>
        <v>#N/A</v>
      </c>
      <c r="BF155" s="28" t="e">
        <f>IF(OR(R155="x",R155="X",R155=""),0,IF(R155=3,2,1))</f>
        <v>#N/A</v>
      </c>
      <c r="BG155" s="28" t="e">
        <f>IF(OR(U155="x",U155="X",U155=""),0,IF(U155=3,2,1))</f>
        <v>#N/A</v>
      </c>
      <c r="BH155" s="49"/>
      <c r="BI155" s="28" t="e">
        <f>IF(OR(I155="x",I155="X"),0,I155)</f>
        <v>#N/A</v>
      </c>
      <c r="BJ155" s="28"/>
      <c r="BK155" s="28" t="e">
        <f>IF(OR(O155="x",O155="X"),0,O155)</f>
        <v>#N/A</v>
      </c>
      <c r="BL155" s="28" t="e">
        <f>IF(OR(R155="x",R155="X"),0,R155)</f>
        <v>#N/A</v>
      </c>
      <c r="BM155" s="28" t="e">
        <f>IF(OR(U155="x",U155="X"),0,U155)</f>
        <v>#N/A</v>
      </c>
      <c r="BN155" s="49"/>
      <c r="BO155" s="28" t="e">
        <f>IF(OR(K155="x",K155="X"),0,K155)</f>
        <v>#N/A</v>
      </c>
      <c r="BP155" s="28"/>
      <c r="BQ155" s="28" t="e">
        <f>IF(OR(Q155="x",Q155="X"),0,Q155)</f>
        <v>#N/A</v>
      </c>
      <c r="BR155" s="28" t="e">
        <f>IF(OR(T155="x",T155="X"),0,T155)</f>
        <v>#N/A</v>
      </c>
      <c r="BS155" s="28" t="e">
        <f>IF(OR(W155="x",W155="X"),0,W155)</f>
        <v>#N/A</v>
      </c>
      <c r="BT155" s="49"/>
    </row>
    <row r="156" spans="1:75" s="32" customFormat="1" ht="45.75" thickBot="1">
      <c r="A156" s="10" t="str">
        <f>CONCATENATE(E153," 1-2")</f>
        <v>X 1-2</v>
      </c>
      <c r="B156" s="11" t="str">
        <f>CONCATENATE(E153,D156)</f>
        <v>X3</v>
      </c>
      <c r="C156" s="33"/>
      <c r="D156" s="34">
        <v>3</v>
      </c>
      <c r="E156" s="35" t="str">
        <f>IF(ISERROR(VLOOKUP($B156,[1]vylosovanie!$C$10:$M$269,8,0))=TRUE," ",VLOOKUP($B156,[1]vylosovanie!$C$10:$M$269,8,0))</f>
        <v xml:space="preserve"> </v>
      </c>
      <c r="F156" s="35" t="str">
        <f>IF(ISERROR(VLOOKUP($B156,[1]vylosovanie!$C$10:$M$269,9,0))=TRUE," ",VLOOKUP($B156,[1]vylosovanie!$C$10:$M$269,9,0))</f>
        <v xml:space="preserve"> </v>
      </c>
      <c r="G156" s="35" t="str">
        <f>IF(ISERROR(VLOOKUP($B156,[1]vylosovanie!$C$10:$M$269,10,0))=TRUE," ",VLOOKUP($B156,[1]vylosovanie!$C$10:$M$269,10,0))</f>
        <v xml:space="preserve"> </v>
      </c>
      <c r="H156" s="35" t="str">
        <f>IF(ISERROR(VLOOKUP($B156,[1]vylosovanie!$C$10:$M$269,11,0))=TRUE," ",VLOOKUP($B156,[1]vylosovanie!$C$10:$M$269,11,0))</f>
        <v xml:space="preserve"> </v>
      </c>
      <c r="I156" s="50" t="e">
        <f>Q154</f>
        <v>#N/A</v>
      </c>
      <c r="J156" s="50" t="s">
        <v>22</v>
      </c>
      <c r="K156" s="51" t="e">
        <f>O154</f>
        <v>#N/A</v>
      </c>
      <c r="L156" s="50" t="e">
        <f>Q155</f>
        <v>#N/A</v>
      </c>
      <c r="M156" s="50" t="s">
        <v>22</v>
      </c>
      <c r="N156" s="51" t="e">
        <f>O155</f>
        <v>#N/A</v>
      </c>
      <c r="O156" s="36"/>
      <c r="P156" s="36"/>
      <c r="Q156" s="37"/>
      <c r="R156" s="50" t="e">
        <f>VLOOKUP(A161,'[1]zapisy skupiny'!$A$5:$AA$6403,26,0)</f>
        <v>#N/A</v>
      </c>
      <c r="S156" s="50" t="s">
        <v>22</v>
      </c>
      <c r="T156" s="51" t="e">
        <f>VLOOKUP(A161,'[1]zapisy skupiny'!$A$5:$AA$6403,27,0)</f>
        <v>#N/A</v>
      </c>
      <c r="U156" s="50" t="e">
        <f>VLOOKUP(A159,'[1]zapisy skupiny'!$A$5:$AA$6403,27,0)</f>
        <v>#N/A</v>
      </c>
      <c r="V156" s="50" t="s">
        <v>22</v>
      </c>
      <c r="W156" s="51" t="e">
        <f>VLOOKUP(A159,'[1]zapisy skupiny'!$A$5:$AA$6403,26,0)</f>
        <v>#N/A</v>
      </c>
      <c r="X156" s="52" t="e">
        <f>SUM(BI156:BM156)</f>
        <v>#N/A</v>
      </c>
      <c r="Y156" s="53" t="s">
        <v>22</v>
      </c>
      <c r="Z156" s="52" t="e">
        <f>SUM(BO156:BS156)</f>
        <v>#N/A</v>
      </c>
      <c r="AA156" s="53" t="e">
        <f>IF((Z156=0)," ",X156/Z156)</f>
        <v>#N/A</v>
      </c>
      <c r="AB156" s="54" t="e">
        <f>IF(AND(SUM(BC156:BG156)=0,OR(E156=0,E156=" ",SUM(BC154:BG158)=0))," ",SUM(BC156:BG156))</f>
        <v>#N/A</v>
      </c>
      <c r="AC156" s="55" t="str">
        <f>IF(ISERROR(RANK(AB156,AB154:AB158,0))=TRUE," ",IF(OR(AND(I156="x",L156="x",R156="x"),AND(I156="x",L156="x",U156="x"),AND(I156="x",R156="x",U156="x"),AND(L156="x",R156="x",U156="x")),0,RANK(AB156,AB154:AB158,0)))</f>
        <v xml:space="preserve"> </v>
      </c>
      <c r="AD156" s="16" t="s">
        <v>31</v>
      </c>
      <c r="AE156" s="44" t="s">
        <v>32</v>
      </c>
      <c r="AF156" s="44"/>
      <c r="AG156" s="3"/>
      <c r="AH156" s="3" t="str">
        <f>CONCATENATE(5,3,AG153,C153,1)</f>
        <v>53X1</v>
      </c>
      <c r="AI156" s="3" t="str">
        <f>E153</f>
        <v>X</v>
      </c>
      <c r="AJ156" s="45">
        <f>IF(AU155=0,0,AU155+1)</f>
        <v>0</v>
      </c>
      <c r="AK156" s="45"/>
      <c r="AL156" s="56" t="s">
        <v>33</v>
      </c>
      <c r="AM156" s="57"/>
      <c r="AN156" s="46" t="e">
        <f>VLOOKUP(CONCATENATE(AI156,MID(AL156,2,1)),[1]vylosovanie!$C$10:$J$209,8,0)</f>
        <v>#N/A</v>
      </c>
      <c r="AO156" s="46" t="e">
        <f>VLOOKUP(CONCATENATE(AI156,RIGHT(AL156,1)),[1]vylosovanie!$C$10:$J$209,8,0)</f>
        <v>#N/A</v>
      </c>
      <c r="AP156" s="45" t="e">
        <f>VLOOKUP(CONCATENATE(AI156,VLOOKUP(AL156,$BW$4:$BX$16,2,0)),[1]vylosovanie!$C$10:$J$209,8,0)</f>
        <v>#N/A</v>
      </c>
      <c r="AQ156" s="47"/>
      <c r="AR156" s="3"/>
      <c r="AS156" s="3" t="str">
        <f>CONCATENATE(5,3,AR153,C153,2)</f>
        <v>53X2</v>
      </c>
      <c r="AT156" s="3" t="str">
        <f>E153</f>
        <v>X</v>
      </c>
      <c r="AU156" s="46">
        <f>IF(AJ156=0,0,AJ156+1)</f>
        <v>0</v>
      </c>
      <c r="AV156" s="46"/>
      <c r="AW156" s="46" t="s">
        <v>34</v>
      </c>
      <c r="AX156" s="46"/>
      <c r="AY156" s="46" t="e">
        <f>VLOOKUP(CONCATENATE(AT156,MID(AW156,2,1)),[1]vylosovanie!$C$10:$J$209,8,0)</f>
        <v>#N/A</v>
      </c>
      <c r="AZ156" s="46" t="e">
        <f>VLOOKUP(CONCATENATE(AT156,RIGHT(AW156,1)),[1]vylosovanie!$C$10:$J$209,8,0)</f>
        <v>#N/A</v>
      </c>
      <c r="BA156" s="45" t="e">
        <f>VLOOKUP(CONCATENATE(AT156,VLOOKUP(AW156,$BW$4:$BX$16,2,0)),[1]vylosovanie!$C$10:$J$209,8,0)</f>
        <v>#N/A</v>
      </c>
      <c r="BB156" s="48"/>
      <c r="BC156" s="28" t="e">
        <f>IF(OR(I156="x",I156="X",I156=""),0,IF(I156=3,2,1))</f>
        <v>#N/A</v>
      </c>
      <c r="BD156" s="28" t="e">
        <f>IF(OR(L156="x",L156="X",L156=""),0,IF(L156=3,2,1))</f>
        <v>#N/A</v>
      </c>
      <c r="BE156" s="28"/>
      <c r="BF156" s="28" t="e">
        <f>IF(OR(R156="x",R156="X",R156=""),0,IF(R156=3,2,1))</f>
        <v>#N/A</v>
      </c>
      <c r="BG156" s="28" t="e">
        <f>IF(OR(U156="x",U156="X",U156=""),0,IF(U156=3,2,1))</f>
        <v>#N/A</v>
      </c>
      <c r="BH156" s="49"/>
      <c r="BI156" s="28" t="e">
        <f>IF(OR(I156="x",I156="X"),0,I156)</f>
        <v>#N/A</v>
      </c>
      <c r="BJ156" s="28" t="e">
        <f>IF(OR(L156="x",L156="X"),0,L156)</f>
        <v>#N/A</v>
      </c>
      <c r="BK156" s="28"/>
      <c r="BL156" s="28" t="e">
        <f>IF(OR(R156="x",R156="X"),0,R156)</f>
        <v>#N/A</v>
      </c>
      <c r="BM156" s="28" t="e">
        <f>IF(OR(U156="x",U156="X"),0,U156)</f>
        <v>#N/A</v>
      </c>
      <c r="BN156" s="49"/>
      <c r="BO156" s="28" t="e">
        <f>IF(OR(K156="x",K156="X"),0,K156)</f>
        <v>#N/A</v>
      </c>
      <c r="BP156" s="28" t="e">
        <f>IF(OR(N156="x",N156="X"),0,N156)</f>
        <v>#N/A</v>
      </c>
      <c r="BQ156" s="28"/>
      <c r="BR156" s="28" t="e">
        <f>IF(OR(T156="x",T156="X"),0,T156)</f>
        <v>#N/A</v>
      </c>
      <c r="BS156" s="28" t="e">
        <f>IF(OR(W156="x",W156="X"),0,W156)</f>
        <v>#N/A</v>
      </c>
      <c r="BT156" s="49"/>
    </row>
    <row r="157" spans="1:75" s="32" customFormat="1" ht="45.75" thickBot="1">
      <c r="A157" s="10" t="str">
        <f>CONCATENATE(E153," 2-3")</f>
        <v>X 2-3</v>
      </c>
      <c r="B157" s="11" t="str">
        <f>CONCATENATE(E153,D157)</f>
        <v>X4</v>
      </c>
      <c r="C157" s="33"/>
      <c r="D157" s="34">
        <v>4</v>
      </c>
      <c r="E157" s="35" t="str">
        <f>IF(ISERROR(VLOOKUP($B157,[1]vylosovanie!$C$10:$M$269,8,0))=TRUE," ",VLOOKUP($B157,[1]vylosovanie!$C$10:$M$269,8,0))</f>
        <v xml:space="preserve"> </v>
      </c>
      <c r="F157" s="35" t="str">
        <f>IF(ISERROR(VLOOKUP($B157,[1]vylosovanie!$C$10:$M$269,9,0))=TRUE," ",VLOOKUP($B157,[1]vylosovanie!$C$10:$M$269,9,0))</f>
        <v xml:space="preserve"> </v>
      </c>
      <c r="G157" s="35" t="str">
        <f>IF(ISERROR(VLOOKUP($B157,[1]vylosovanie!$C$10:$M$269,10,0))=TRUE," ",VLOOKUP($B157,[1]vylosovanie!$C$10:$M$269,10,0))</f>
        <v xml:space="preserve"> </v>
      </c>
      <c r="H157" s="35" t="str">
        <f>IF(ISERROR(VLOOKUP($B157,[1]vylosovanie!$C$10:$M$269,11,0))=TRUE," ",VLOOKUP($B157,[1]vylosovanie!$C$10:$M$269,11,0))</f>
        <v xml:space="preserve"> </v>
      </c>
      <c r="I157" s="50" t="e">
        <f>T154</f>
        <v>#N/A</v>
      </c>
      <c r="J157" s="50" t="s">
        <v>22</v>
      </c>
      <c r="K157" s="51" t="e">
        <f>R154</f>
        <v>#N/A</v>
      </c>
      <c r="L157" s="50" t="e">
        <f>T155</f>
        <v>#N/A</v>
      </c>
      <c r="M157" s="50" t="s">
        <v>22</v>
      </c>
      <c r="N157" s="51" t="e">
        <f>R155</f>
        <v>#N/A</v>
      </c>
      <c r="O157" s="50" t="e">
        <f>T156</f>
        <v>#N/A</v>
      </c>
      <c r="P157" s="50" t="s">
        <v>22</v>
      </c>
      <c r="Q157" s="51" t="e">
        <f>R156</f>
        <v>#N/A</v>
      </c>
      <c r="R157" s="36"/>
      <c r="S157" s="36"/>
      <c r="T157" s="37"/>
      <c r="U157" s="50" t="e">
        <f>VLOOKUP(A162,'[1]zapisy skupiny'!$A$5:$AA$6403,27,0)</f>
        <v>#N/A</v>
      </c>
      <c r="V157" s="50" t="s">
        <v>22</v>
      </c>
      <c r="W157" s="51" t="e">
        <f>VLOOKUP(A162,'[1]zapisy skupiny'!$A$5:$AA$6403,26,0)</f>
        <v>#N/A</v>
      </c>
      <c r="X157" s="52" t="e">
        <f>SUM(BI157:BM157)</f>
        <v>#N/A</v>
      </c>
      <c r="Y157" s="53" t="s">
        <v>22</v>
      </c>
      <c r="Z157" s="52" t="e">
        <f>SUM(BO157:BS157)</f>
        <v>#N/A</v>
      </c>
      <c r="AA157" s="53" t="e">
        <f>IF((Z157=0)," ",X157/Z157)</f>
        <v>#N/A</v>
      </c>
      <c r="AB157" s="54" t="e">
        <f>IF(AND(SUM(BC157:BG157)=0,OR(E157=0,E157=" ",SUM(BC154:BG158)=0))," ",SUM(BC157:BG157))</f>
        <v>#N/A</v>
      </c>
      <c r="AC157" s="55" t="str">
        <f>IF(ISERROR(RANK(AB157,AB154:AB158,0))=TRUE," ",IF(OR(AND(I157="x",L157="x",O157="x"),AND(I157="x",L157="x",U157="x"),AND(I157="x",O157="x",U157="x"),AND(L157="x",O157="x",U157="x")),0,RANK(AB157,AB154:AB158,0)))</f>
        <v xml:space="preserve"> </v>
      </c>
      <c r="AD157" s="16" t="s">
        <v>35</v>
      </c>
      <c r="AE157" s="44" t="s">
        <v>36</v>
      </c>
      <c r="AF157" s="44"/>
      <c r="AG157" s="58"/>
      <c r="AH157" s="3" t="str">
        <f>CONCATENATE(5,4,AG153,C153,1)</f>
        <v>54X1</v>
      </c>
      <c r="AI157" s="3" t="str">
        <f>E153</f>
        <v>X</v>
      </c>
      <c r="AJ157" s="45">
        <f>IF(AU156=0,0,AU156+1)</f>
        <v>0</v>
      </c>
      <c r="AK157" s="59"/>
      <c r="AL157" s="59" t="s">
        <v>37</v>
      </c>
      <c r="AM157" s="60"/>
      <c r="AN157" s="46" t="e">
        <f>VLOOKUP(CONCATENATE(AI157,MID(AL157,2,1)),[1]vylosovanie!$C$10:$J$209,8,0)</f>
        <v>#N/A</v>
      </c>
      <c r="AO157" s="46" t="e">
        <f>VLOOKUP(CONCATENATE(AI157,RIGHT(AL157,1)),[1]vylosovanie!$C$10:$J$209,8,0)</f>
        <v>#N/A</v>
      </c>
      <c r="AP157" s="45" t="e">
        <f>VLOOKUP(CONCATENATE(AI157,VLOOKUP(AL157,$BW$4:$BX$16,2,0)),[1]vylosovanie!$C$10:$J$209,8,0)</f>
        <v>#N/A</v>
      </c>
      <c r="AQ157" s="61"/>
      <c r="AR157" s="58"/>
      <c r="AS157" s="3" t="str">
        <f>CONCATENATE(5,4,AR153,C153,2)</f>
        <v>54X2</v>
      </c>
      <c r="AT157" s="3" t="str">
        <f>E153</f>
        <v>X</v>
      </c>
      <c r="AU157" s="46">
        <f>IF(AJ157=0,0,AJ157+1)</f>
        <v>0</v>
      </c>
      <c r="AV157" s="60"/>
      <c r="AW157" s="60" t="s">
        <v>38</v>
      </c>
      <c r="AX157" s="60"/>
      <c r="AY157" s="46" t="e">
        <f>VLOOKUP(CONCATENATE(AT157,MID(AW157,2,1)),[1]vylosovanie!$C$10:$J$209,8,0)</f>
        <v>#N/A</v>
      </c>
      <c r="AZ157" s="46" t="e">
        <f>VLOOKUP(CONCATENATE(AT157,RIGHT(AW157,1)),[1]vylosovanie!$C$10:$J$209,8,0)</f>
        <v>#N/A</v>
      </c>
      <c r="BA157" s="45" t="e">
        <f>VLOOKUP(CONCATENATE(AT157,VLOOKUP(AW157,$BW$4:$BX$16,2,0)),[1]vylosovanie!$C$10:$J$209,8,0)</f>
        <v>#N/A</v>
      </c>
      <c r="BB157" s="48"/>
      <c r="BC157" s="28" t="e">
        <f>IF(OR(I157="x",I157="X",I157=""),0,IF(I157=3,2,1))</f>
        <v>#N/A</v>
      </c>
      <c r="BD157" s="28" t="e">
        <f>IF(OR(L157="x",L157="X",L157=""),0,IF(L157=3,2,1))</f>
        <v>#N/A</v>
      </c>
      <c r="BE157" s="28" t="e">
        <f>IF(OR(O157="x",O157="X",O157=""),0,IF(O157=3,2,1))</f>
        <v>#N/A</v>
      </c>
      <c r="BF157" s="28"/>
      <c r="BG157" s="28" t="e">
        <f>IF(OR(U157="x",U157="X",U157=""),0,IF(U157=3,2,1))</f>
        <v>#N/A</v>
      </c>
      <c r="BH157" s="49"/>
      <c r="BI157" s="28" t="e">
        <f>IF(OR(I157="x",I157="X"),0,I157)</f>
        <v>#N/A</v>
      </c>
      <c r="BJ157" s="28" t="e">
        <f>IF(OR(L157="x",L157="X"),0,L157)</f>
        <v>#N/A</v>
      </c>
      <c r="BK157" s="28" t="e">
        <f>IF(OR(O157="x",O157="X"),0,O157)</f>
        <v>#N/A</v>
      </c>
      <c r="BL157" s="28"/>
      <c r="BM157" s="28" t="e">
        <f>IF(OR(U157="x",U157="X"),0,U157)</f>
        <v>#N/A</v>
      </c>
      <c r="BN157" s="49"/>
      <c r="BO157" s="28" t="e">
        <f>IF(OR(K157="x",K157="X"),0,K157)</f>
        <v>#N/A</v>
      </c>
      <c r="BP157" s="28" t="e">
        <f>IF(OR(N157="x",N157="X"),0,N157)</f>
        <v>#N/A</v>
      </c>
      <c r="BQ157" s="28" t="e">
        <f>IF(OR(Q157="x",Q157="X"),0,Q157)</f>
        <v>#N/A</v>
      </c>
      <c r="BR157" s="28"/>
      <c r="BS157" s="28" t="e">
        <f>IF(OR(W157="x",W157="X"),0,W157)</f>
        <v>#N/A</v>
      </c>
      <c r="BT157" s="49"/>
    </row>
    <row r="158" spans="1:75" s="32" customFormat="1" ht="45.75" thickBot="1">
      <c r="A158" s="10" t="str">
        <f>CONCATENATE(E153," 4-2")</f>
        <v>X 4-2</v>
      </c>
      <c r="B158" s="11" t="str">
        <f>CONCATENATE(E153,D158)</f>
        <v>X5</v>
      </c>
      <c r="C158" s="18"/>
      <c r="D158" s="34">
        <v>5</v>
      </c>
      <c r="E158" s="35" t="str">
        <f>IF(ISERROR(VLOOKUP($B158,[1]vylosovanie!$C$10:$M$269,8,0))=TRUE," ",VLOOKUP($B158,[1]vylosovanie!$C$10:$M$269,8,0))</f>
        <v xml:space="preserve"> </v>
      </c>
      <c r="F158" s="35" t="str">
        <f>IF(ISERROR(VLOOKUP($B158,[1]vylosovanie!$C$10:$M$269,9,0))=TRUE," ",VLOOKUP($B158,[1]vylosovanie!$C$10:$M$269,9,0))</f>
        <v xml:space="preserve"> </v>
      </c>
      <c r="G158" s="35" t="str">
        <f>IF(ISERROR(VLOOKUP($B158,[1]vylosovanie!$C$10:$M$269,10,0))=TRUE," ",VLOOKUP($B158,[1]vylosovanie!$C$10:$M$269,10,0))</f>
        <v xml:space="preserve"> </v>
      </c>
      <c r="H158" s="35" t="str">
        <f>IF(ISERROR(VLOOKUP($B158,[1]vylosovanie!$C$10:$M$269,11,0))=TRUE," ",VLOOKUP($B158,[1]vylosovanie!$C$10:$M$269,11,0))</f>
        <v xml:space="preserve"> </v>
      </c>
      <c r="I158" s="62" t="e">
        <f>W154</f>
        <v>#N/A</v>
      </c>
      <c r="J158" s="62" t="s">
        <v>22</v>
      </c>
      <c r="K158" s="63" t="e">
        <f>U154</f>
        <v>#N/A</v>
      </c>
      <c r="L158" s="62" t="e">
        <f>W155</f>
        <v>#N/A</v>
      </c>
      <c r="M158" s="62" t="s">
        <v>22</v>
      </c>
      <c r="N158" s="63" t="e">
        <f>U155</f>
        <v>#N/A</v>
      </c>
      <c r="O158" s="62" t="e">
        <f>W156</f>
        <v>#N/A</v>
      </c>
      <c r="P158" s="62" t="s">
        <v>22</v>
      </c>
      <c r="Q158" s="63" t="e">
        <f>U156</f>
        <v>#N/A</v>
      </c>
      <c r="R158" s="62" t="e">
        <f>W157</f>
        <v>#N/A</v>
      </c>
      <c r="S158" s="62" t="s">
        <v>22</v>
      </c>
      <c r="T158" s="63" t="e">
        <f>U157</f>
        <v>#N/A</v>
      </c>
      <c r="U158" s="36"/>
      <c r="V158" s="36"/>
      <c r="W158" s="37"/>
      <c r="X158" s="64" t="e">
        <f>SUM(BI158:BM158)</f>
        <v>#N/A</v>
      </c>
      <c r="Y158" s="65" t="s">
        <v>22</v>
      </c>
      <c r="Z158" s="64" t="e">
        <f>SUM(BO158:BS158)</f>
        <v>#N/A</v>
      </c>
      <c r="AA158" s="65" t="e">
        <f>IF((Z158=0)," ",X158/Z158)</f>
        <v>#N/A</v>
      </c>
      <c r="AB158" s="66" t="e">
        <f>IF(AND(SUM(BC158:BG158)=0,OR(E158=0,E158=" ",SUM(BC154:BG158)=0))," ",SUM(BC158:BG158))</f>
        <v>#N/A</v>
      </c>
      <c r="AC158" s="67" t="str">
        <f>IF(ISERROR(RANK(AB158,AB154:AB158,0))=TRUE," ",IF(OR(AND(I158="x",L158="x",O158="x"),AND(I158="x",L158="x",R158="x"),AND(I158="x",O158="x",R158="x"),AND(L158="x",O158="x",R158="x")),0,RANK(AB158,AB154:AB158,0)))</f>
        <v xml:space="preserve"> </v>
      </c>
      <c r="AD158" s="15" t="s">
        <v>39</v>
      </c>
      <c r="AE158" s="44" t="s">
        <v>40</v>
      </c>
      <c r="AF158" s="44"/>
      <c r="AG158" s="58"/>
      <c r="AH158" s="3" t="str">
        <f>CONCATENATE(5,5,AG153,C153,1)</f>
        <v>55X1</v>
      </c>
      <c r="AI158" s="3" t="str">
        <f>E153</f>
        <v>X</v>
      </c>
      <c r="AJ158" s="45">
        <f>IF(AU157=0,0,AU157+1)</f>
        <v>0</v>
      </c>
      <c r="AK158" s="59"/>
      <c r="AL158" s="59" t="s">
        <v>41</v>
      </c>
      <c r="AM158" s="60"/>
      <c r="AN158" s="46" t="e">
        <f>VLOOKUP(CONCATENATE(AI158,MID(AL158,2,1)),[1]vylosovanie!$C$10:$J$209,8,0)</f>
        <v>#N/A</v>
      </c>
      <c r="AO158" s="46" t="e">
        <f>VLOOKUP(CONCATENATE(AI158,RIGHT(AL158,1)),[1]vylosovanie!$C$10:$J$209,8,0)</f>
        <v>#N/A</v>
      </c>
      <c r="AP158" s="45" t="e">
        <f>VLOOKUP(CONCATENATE(AI158,VLOOKUP(AL158,$BW$4:$BX$16,2,0)),[1]vylosovanie!$C$10:$J$209,8,0)</f>
        <v>#N/A</v>
      </c>
      <c r="AQ158" s="61"/>
      <c r="AR158" s="58"/>
      <c r="AS158" s="3" t="str">
        <f>CONCATENATE(5,5,AR153,C153,2)</f>
        <v>55X2</v>
      </c>
      <c r="AT158" s="3" t="str">
        <f>E153</f>
        <v>X</v>
      </c>
      <c r="AU158" s="46">
        <f>IF(AJ158=0,0,AJ158+1)</f>
        <v>0</v>
      </c>
      <c r="AV158" s="60"/>
      <c r="AW158" s="60" t="s">
        <v>42</v>
      </c>
      <c r="AX158" s="60"/>
      <c r="AY158" s="46" t="e">
        <f>VLOOKUP(CONCATENATE(AT158,MID(AW158,2,1)),[1]vylosovanie!$C$10:$J$209,8,0)</f>
        <v>#N/A</v>
      </c>
      <c r="AZ158" s="46" t="e">
        <f>VLOOKUP(CONCATENATE(AT158,RIGHT(AW158,1)),[1]vylosovanie!$C$10:$J$209,8,0)</f>
        <v>#N/A</v>
      </c>
      <c r="BA158" s="45" t="e">
        <f>VLOOKUP(CONCATENATE(AT158,VLOOKUP(AW158,$BW$4:$BX$16,2,0)),[1]vylosovanie!$C$10:$J$209,8,0)</f>
        <v>#N/A</v>
      </c>
      <c r="BB158" s="48"/>
      <c r="BC158" s="28" t="e">
        <f>IF(OR(I158="x",I158="X",I158=""),0,IF(I158=3,2,1))</f>
        <v>#N/A</v>
      </c>
      <c r="BD158" s="28" t="e">
        <f>IF(OR(L158="x",L158="X",L158=""),0,IF(L158=3,2,1))</f>
        <v>#N/A</v>
      </c>
      <c r="BE158" s="28" t="e">
        <f>IF(OR(O158="x",O158="X",O158=""),0,IF(O158=3,2,1))</f>
        <v>#N/A</v>
      </c>
      <c r="BF158" s="28" t="e">
        <f>IF(OR(R158="x",R158="X",R158=""),0,IF(R158=3,2,1))</f>
        <v>#N/A</v>
      </c>
      <c r="BG158" s="28"/>
      <c r="BH158" s="49"/>
      <c r="BI158" s="28" t="e">
        <f>IF(OR(I158="x",I158="X"),0,I158)</f>
        <v>#N/A</v>
      </c>
      <c r="BJ158" s="28" t="e">
        <f>IF(OR(L158="x",L158="X"),0,L158)</f>
        <v>#N/A</v>
      </c>
      <c r="BK158" s="28" t="e">
        <f>IF(OR(O158="x",O158="X"),0,O158)</f>
        <v>#N/A</v>
      </c>
      <c r="BL158" s="28" t="e">
        <f>IF(OR(R158="x",R158="X"),0,R158)</f>
        <v>#N/A</v>
      </c>
      <c r="BM158" s="28"/>
      <c r="BN158" s="49"/>
      <c r="BO158" s="28" t="e">
        <f>IF(OR(K158="x",K158="X"),0,K158)</f>
        <v>#N/A</v>
      </c>
      <c r="BP158" s="28" t="e">
        <f>IF(OR(N158="x",N158="X"),0,N158)</f>
        <v>#N/A</v>
      </c>
      <c r="BQ158" s="28" t="e">
        <f>IF(OR(Q158="x",Q158="X"),0,Q158)</f>
        <v>#N/A</v>
      </c>
      <c r="BR158" s="28" t="e">
        <f>IF(OR(T158="x",T158="X"),0,T158)</f>
        <v>#N/A</v>
      </c>
      <c r="BS158" s="28"/>
      <c r="BT158" s="49"/>
    </row>
    <row r="159" spans="1:75" s="32" customFormat="1" ht="45">
      <c r="A159" s="10" t="str">
        <f>CONCATENATE(E153," 5-3")</f>
        <v>X 5-3</v>
      </c>
      <c r="B159" s="11"/>
      <c r="C159" s="18"/>
      <c r="D159" s="68"/>
      <c r="E159" s="69"/>
      <c r="F159" s="69"/>
      <c r="G159" s="69"/>
      <c r="H159" s="69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1"/>
      <c r="V159" s="71"/>
      <c r="W159" s="71"/>
      <c r="X159" s="72"/>
      <c r="Y159" s="73"/>
      <c r="Z159" s="72"/>
      <c r="AA159" s="73"/>
      <c r="AB159" s="72"/>
      <c r="AC159" s="48"/>
      <c r="AD159" s="15"/>
      <c r="AE159" s="44"/>
      <c r="AF159" s="44"/>
      <c r="AG159" s="58"/>
      <c r="AH159" s="3"/>
      <c r="AI159" s="3"/>
      <c r="AJ159" s="74"/>
      <c r="AK159" s="75"/>
      <c r="AL159" s="75"/>
      <c r="AM159" s="61"/>
      <c r="AN159" s="47"/>
      <c r="AO159" s="47"/>
      <c r="AP159" s="74"/>
      <c r="AQ159" s="61"/>
      <c r="AR159" s="58"/>
      <c r="AS159" s="3"/>
      <c r="AT159" s="3"/>
      <c r="AU159" s="47"/>
      <c r="AV159" s="61"/>
      <c r="AW159" s="61"/>
      <c r="AX159" s="61"/>
      <c r="AY159" s="47"/>
      <c r="AZ159" s="47"/>
      <c r="BA159" s="74"/>
      <c r="BB159" s="48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W159" s="59"/>
    </row>
    <row r="160" spans="1:75" s="32" customFormat="1" ht="45">
      <c r="A160" s="10" t="str">
        <f>CONCATENATE(E153," 2-5")</f>
        <v>X 2-5</v>
      </c>
      <c r="B160" s="11"/>
      <c r="C160" s="18"/>
      <c r="D160" s="68"/>
      <c r="E160" s="69"/>
      <c r="F160" s="69"/>
      <c r="G160" s="69"/>
      <c r="H160" s="69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1"/>
      <c r="V160" s="71"/>
      <c r="W160" s="71"/>
      <c r="X160" s="72"/>
      <c r="Y160" s="73"/>
      <c r="Z160" s="72"/>
      <c r="AA160" s="73"/>
      <c r="AB160" s="72"/>
      <c r="AC160" s="48"/>
      <c r="AD160" s="15"/>
      <c r="AE160" s="44"/>
      <c r="AF160" s="44"/>
      <c r="AG160" s="58"/>
      <c r="AH160" s="3"/>
      <c r="AI160" s="3"/>
      <c r="AJ160" s="74"/>
      <c r="AK160" s="75"/>
      <c r="AL160" s="75"/>
      <c r="AM160" s="61"/>
      <c r="AN160" s="47"/>
      <c r="AO160" s="47"/>
      <c r="AP160" s="74"/>
      <c r="AQ160" s="61"/>
      <c r="AR160" s="58"/>
      <c r="AS160" s="3"/>
      <c r="AT160" s="3"/>
      <c r="AU160" s="47"/>
      <c r="AV160" s="61"/>
      <c r="AW160" s="61"/>
      <c r="AX160" s="61"/>
      <c r="AY160" s="47"/>
      <c r="AZ160" s="47"/>
      <c r="BA160" s="74"/>
      <c r="BB160" s="48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W160" s="59"/>
    </row>
    <row r="161" spans="1:75" s="32" customFormat="1" ht="45">
      <c r="A161" s="10" t="str">
        <f>CONCATENATE(E153," 3-4")</f>
        <v>X 3-4</v>
      </c>
      <c r="B161" s="11"/>
      <c r="C161" s="18"/>
      <c r="D161" s="68"/>
      <c r="E161" s="69"/>
      <c r="F161" s="69"/>
      <c r="G161" s="69"/>
      <c r="H161" s="69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1"/>
      <c r="V161" s="71"/>
      <c r="W161" s="71"/>
      <c r="X161" s="72"/>
      <c r="Y161" s="73"/>
      <c r="Z161" s="72"/>
      <c r="AA161" s="73"/>
      <c r="AB161" s="72"/>
      <c r="AC161" s="48"/>
      <c r="AD161" s="15"/>
      <c r="AE161" s="44"/>
      <c r="AF161" s="44"/>
      <c r="AG161" s="58"/>
      <c r="AH161" s="3"/>
      <c r="AI161" s="3"/>
      <c r="AJ161" s="74"/>
      <c r="AK161" s="75"/>
      <c r="AL161" s="75"/>
      <c r="AM161" s="61"/>
      <c r="AN161" s="47"/>
      <c r="AO161" s="47"/>
      <c r="AP161" s="74"/>
      <c r="AQ161" s="61"/>
      <c r="AR161" s="58"/>
      <c r="AS161" s="3"/>
      <c r="AT161" s="3"/>
      <c r="AU161" s="47"/>
      <c r="AV161" s="61"/>
      <c r="AW161" s="61"/>
      <c r="AX161" s="61"/>
      <c r="AY161" s="47"/>
      <c r="AZ161" s="47"/>
      <c r="BA161" s="74"/>
      <c r="BB161" s="48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W161" s="59"/>
    </row>
    <row r="162" spans="1:75" ht="35.25" thickBot="1">
      <c r="A162" s="10" t="str">
        <f>CONCATENATE(E153," 5-4")</f>
        <v>X 5-4</v>
      </c>
    </row>
    <row r="163" spans="1:75" s="32" customFormat="1" ht="90.75" thickBot="1">
      <c r="A163" s="10" t="str">
        <f>CONCATENATE(E163," 1-5")</f>
        <v>X 1-5</v>
      </c>
      <c r="B163" s="11"/>
      <c r="C163" s="18" t="str">
        <f>IF(C153="X","X",IF(C153-$B$1&gt;=[1]vylosovanie!$O$3,"X",C153+1))</f>
        <v>X</v>
      </c>
      <c r="D163" s="3" t="s">
        <v>5</v>
      </c>
      <c r="E163" s="19" t="str">
        <f>IF(C163="X","X",VLOOKUP(C163,[1]vylosovanie!$T$10:$U$99,2,0))</f>
        <v>X</v>
      </c>
      <c r="F163" s="20" t="s">
        <v>6</v>
      </c>
      <c r="G163" s="20" t="s">
        <v>7</v>
      </c>
      <c r="H163" s="20" t="s">
        <v>8</v>
      </c>
      <c r="I163" s="21">
        <v>1</v>
      </c>
      <c r="J163" s="22"/>
      <c r="K163" s="23"/>
      <c r="L163" s="21">
        <v>2</v>
      </c>
      <c r="M163" s="22"/>
      <c r="N163" s="23"/>
      <c r="O163" s="21">
        <v>3</v>
      </c>
      <c r="P163" s="22"/>
      <c r="Q163" s="23"/>
      <c r="R163" s="21">
        <v>4</v>
      </c>
      <c r="S163" s="22"/>
      <c r="T163" s="23"/>
      <c r="U163" s="21">
        <v>5</v>
      </c>
      <c r="V163" s="22"/>
      <c r="W163" s="23"/>
      <c r="X163" s="24" t="s">
        <v>9</v>
      </c>
      <c r="Y163" s="22"/>
      <c r="Z163" s="25"/>
      <c r="AA163" s="26" t="s">
        <v>10</v>
      </c>
      <c r="AB163" s="26" t="s">
        <v>11</v>
      </c>
      <c r="AC163" s="26" t="s">
        <v>12</v>
      </c>
      <c r="AD163" s="15" t="s">
        <v>13</v>
      </c>
      <c r="AE163" s="15"/>
      <c r="AF163" s="15"/>
      <c r="AG163" s="3" t="str">
        <f>IF(C163&lt;10,0,"")</f>
        <v/>
      </c>
      <c r="AH163" s="3" t="s">
        <v>4</v>
      </c>
      <c r="AI163" s="3"/>
      <c r="AJ163" s="27" t="s">
        <v>14</v>
      </c>
      <c r="AK163" s="28" t="s">
        <v>15</v>
      </c>
      <c r="AL163" s="28" t="s">
        <v>16</v>
      </c>
      <c r="AM163" s="29" t="s">
        <v>17</v>
      </c>
      <c r="AN163" s="29" t="s">
        <v>18</v>
      </c>
      <c r="AO163" s="29" t="s">
        <v>18</v>
      </c>
      <c r="AP163" s="29" t="s">
        <v>19</v>
      </c>
      <c r="AQ163" s="30"/>
      <c r="AR163" s="3" t="str">
        <f>IF(C163&lt;10,0,"")</f>
        <v/>
      </c>
      <c r="AS163" s="3" t="s">
        <v>4</v>
      </c>
      <c r="AT163" s="3"/>
      <c r="AU163" s="31" t="s">
        <v>14</v>
      </c>
      <c r="AV163" s="29" t="s">
        <v>15</v>
      </c>
      <c r="AW163" s="29" t="s">
        <v>16</v>
      </c>
      <c r="AX163" s="29" t="s">
        <v>17</v>
      </c>
      <c r="AY163" s="29" t="s">
        <v>18</v>
      </c>
      <c r="AZ163" s="29" t="s">
        <v>18</v>
      </c>
      <c r="BA163" s="29" t="s">
        <v>19</v>
      </c>
      <c r="BC163" s="7">
        <v>1</v>
      </c>
      <c r="BD163" s="7">
        <v>2</v>
      </c>
      <c r="BE163" s="7">
        <v>3</v>
      </c>
      <c r="BF163" s="7">
        <v>4</v>
      </c>
      <c r="BG163" s="7">
        <v>5</v>
      </c>
      <c r="BH163" s="7"/>
      <c r="BI163" s="7" t="s">
        <v>20</v>
      </c>
      <c r="BJ163" s="7"/>
      <c r="BK163" s="7"/>
      <c r="BL163" s="7"/>
      <c r="BM163" s="7"/>
      <c r="BN163" s="7"/>
      <c r="BO163" s="7" t="s">
        <v>21</v>
      </c>
      <c r="BP163" s="7"/>
      <c r="BQ163" s="7"/>
      <c r="BR163" s="7"/>
      <c r="BS163" s="7"/>
      <c r="BT163" s="7"/>
    </row>
    <row r="164" spans="1:75" s="32" customFormat="1" ht="45.75" thickBot="1">
      <c r="A164" s="10" t="str">
        <f>CONCATENATE(E163," 1-4")</f>
        <v>X 1-4</v>
      </c>
      <c r="B164" s="11" t="str">
        <f>CONCATENATE(E163,D164)</f>
        <v>X1</v>
      </c>
      <c r="C164" s="33" t="str">
        <f>$E$1</f>
        <v>MŽ</v>
      </c>
      <c r="D164" s="34">
        <v>1</v>
      </c>
      <c r="E164" s="35" t="str">
        <f>IF(ISERROR(VLOOKUP($B164,[1]vylosovanie!$C$10:$M$269,8,0))=TRUE," ",VLOOKUP($B164,[1]vylosovanie!$C$10:$M$269,8,0))</f>
        <v xml:space="preserve"> </v>
      </c>
      <c r="F164" s="35" t="str">
        <f>IF(ISERROR(VLOOKUP($B164,[1]vylosovanie!$C$10:$M$269,9,0))=TRUE," ",VLOOKUP($B164,[1]vylosovanie!$C$10:$M$269,9,0))</f>
        <v xml:space="preserve"> </v>
      </c>
      <c r="G164" s="35" t="str">
        <f>IF(ISERROR(VLOOKUP($B164,[1]vylosovanie!$C$10:$M$269,10,0))=TRUE," ",VLOOKUP($B164,[1]vylosovanie!$C$10:$M$269,10,0))</f>
        <v xml:space="preserve"> </v>
      </c>
      <c r="H164" s="35" t="str">
        <f>IF(ISERROR(VLOOKUP($B164,[1]vylosovanie!$C$10:$M$269,11,0))=TRUE," ",VLOOKUP($B164,[1]vylosovanie!$C$10:$M$269,11,0))</f>
        <v xml:space="preserve"> </v>
      </c>
      <c r="I164" s="36"/>
      <c r="J164" s="36"/>
      <c r="K164" s="37"/>
      <c r="L164" s="38" t="e">
        <f>VLOOKUP(A166,'[1]zapisy skupiny'!$A$5:$AA$6403,26,0)</f>
        <v>#N/A</v>
      </c>
      <c r="M164" s="38" t="s">
        <v>22</v>
      </c>
      <c r="N164" s="39" t="e">
        <f>VLOOKUP(A166,'[1]zapisy skupiny'!$A$5:$AA$6403,27,0)</f>
        <v>#N/A</v>
      </c>
      <c r="O164" s="38" t="e">
        <f>VLOOKUP(A165,'[1]zapisy skupiny'!$A$5:$AA$6403,26,0)</f>
        <v>#N/A</v>
      </c>
      <c r="P164" s="38" t="s">
        <v>22</v>
      </c>
      <c r="Q164" s="39" t="e">
        <f>VLOOKUP(A165,'[1]zapisy skupiny'!$A$5:$AA$6403,27,0)</f>
        <v>#N/A</v>
      </c>
      <c r="R164" s="38" t="e">
        <f>VLOOKUP(A164,'[1]zapisy skupiny'!$A$5:$AA$6403,26,0)</f>
        <v>#N/A</v>
      </c>
      <c r="S164" s="38" t="s">
        <v>22</v>
      </c>
      <c r="T164" s="39" t="e">
        <f>VLOOKUP(A164,'[1]zapisy skupiny'!$A$5:$AA$6403,27,0)</f>
        <v>#N/A</v>
      </c>
      <c r="U164" s="38" t="e">
        <f>VLOOKUP(A163,'[1]zapisy skupiny'!$A$5:$AA$6403,26,0)</f>
        <v>#N/A</v>
      </c>
      <c r="V164" s="38" t="s">
        <v>22</v>
      </c>
      <c r="W164" s="39" t="e">
        <f>VLOOKUP(A163,'[1]zapisy skupiny'!$A$5:$AA$6403,27,0)</f>
        <v>#N/A</v>
      </c>
      <c r="X164" s="40" t="e">
        <f>SUM(BI164:BM164)</f>
        <v>#N/A</v>
      </c>
      <c r="Y164" s="41" t="s">
        <v>22</v>
      </c>
      <c r="Z164" s="40" t="e">
        <f>SUM(BO164:BS164)</f>
        <v>#N/A</v>
      </c>
      <c r="AA164" s="41" t="e">
        <f>IF((Z164=0)," ",X164/Z164)</f>
        <v>#N/A</v>
      </c>
      <c r="AB164" s="42" t="e">
        <f>IF(AND(SUM(BC164:BG164)=0,OR(E164=0,E164=" ",SUM(BC164:BG168)=0))," ",SUM(BC164:BG164))</f>
        <v>#N/A</v>
      </c>
      <c r="AC164" s="43" t="str">
        <f>IF(ISERROR(RANK(AB164,AB164:AB168,0))=TRUE," ",IF(OR(AND(L164="x",O164="x",R164="x"),AND(L164="x",O164="x",U164="x"),AND(L164="x",R164="x",U164="x"),AND(O164="x",R164="x",U164="x")),0,RANK(AB164,AB164:AB168,0)))</f>
        <v xml:space="preserve"> </v>
      </c>
      <c r="AD164" s="16" t="s">
        <v>23</v>
      </c>
      <c r="AE164" s="44" t="s">
        <v>24</v>
      </c>
      <c r="AF164" s="44"/>
      <c r="AG164" s="3"/>
      <c r="AH164" s="3" t="str">
        <f>CONCATENATE(5,1,AG163,C163,1)</f>
        <v>51X1</v>
      </c>
      <c r="AI164" s="3" t="str">
        <f>E163</f>
        <v>X</v>
      </c>
      <c r="AJ164" s="45">
        <f>IF(C163="X",0,AJ158+1)</f>
        <v>0</v>
      </c>
      <c r="AK164" s="45"/>
      <c r="AL164" s="45" t="s">
        <v>25</v>
      </c>
      <c r="AM164" s="46"/>
      <c r="AN164" s="46" t="e">
        <f>VLOOKUP(CONCATENATE(AI164,MID(AL164,2,1)),[1]vylosovanie!$C$10:$J$209,8,0)</f>
        <v>#N/A</v>
      </c>
      <c r="AO164" s="46" t="e">
        <f>VLOOKUP(CONCATENATE(AI164,RIGHT(AL164,1)),[1]vylosovanie!$C$10:$J$209,8,0)</f>
        <v>#N/A</v>
      </c>
      <c r="AP164" s="45" t="e">
        <f>VLOOKUP(CONCATENATE(AI164,VLOOKUP(AL164,$BW$4:$BX$16,2,0)),[1]vylosovanie!$C$10:$J$209,8,0)</f>
        <v>#N/A</v>
      </c>
      <c r="AQ164" s="47"/>
      <c r="AR164" s="3"/>
      <c r="AS164" s="3" t="str">
        <f>CONCATENATE(5,1,AR163,C163,2)</f>
        <v>51X2</v>
      </c>
      <c r="AT164" s="3" t="str">
        <f>E163</f>
        <v>X</v>
      </c>
      <c r="AU164" s="46">
        <f>IF(AJ164=0,0,AJ164+1)</f>
        <v>0</v>
      </c>
      <c r="AV164" s="46"/>
      <c r="AW164" s="46" t="s">
        <v>26</v>
      </c>
      <c r="AX164" s="46"/>
      <c r="AY164" s="46" t="e">
        <f>VLOOKUP(CONCATENATE(AT164,MID(AW164,2,1)),[1]vylosovanie!$C$10:$J$209,8,0)</f>
        <v>#N/A</v>
      </c>
      <c r="AZ164" s="46" t="e">
        <f>VLOOKUP(CONCATENATE(AT164,RIGHT(AW164,1)),[1]vylosovanie!$C$10:$J$209,8,0)</f>
        <v>#N/A</v>
      </c>
      <c r="BA164" s="45" t="e">
        <f>VLOOKUP(CONCATENATE(AT164,VLOOKUP(AW164,$BW$4:$BX$16,2,0)),[1]vylosovanie!$C$10:$J$209,8,0)</f>
        <v>#N/A</v>
      </c>
      <c r="BB164" s="48"/>
      <c r="BC164" s="28"/>
      <c r="BD164" s="28" t="e">
        <f>IF(OR(L164="x",L164="X",L164=""),0,IF(L164=3,2,1))</f>
        <v>#N/A</v>
      </c>
      <c r="BE164" s="28" t="e">
        <f>IF(OR(O164="x",O164="X",O164=""),0,IF(O164=3,2,1))</f>
        <v>#N/A</v>
      </c>
      <c r="BF164" s="28" t="e">
        <f>IF(OR(R164="x",R164="X",R164=""),0,IF(R164=3,2,1))</f>
        <v>#N/A</v>
      </c>
      <c r="BG164" s="28" t="e">
        <f>IF(OR(U164="x",U164="X",U164=""),0,IF(U164=3,2,1))</f>
        <v>#N/A</v>
      </c>
      <c r="BH164" s="49"/>
      <c r="BI164" s="28"/>
      <c r="BJ164" s="28" t="e">
        <f>IF(OR(L164="x",L164="X"),0,L164)</f>
        <v>#N/A</v>
      </c>
      <c r="BK164" s="28" t="e">
        <f>IF(OR(O164="x",O164="X"),0,O164)</f>
        <v>#N/A</v>
      </c>
      <c r="BL164" s="28" t="e">
        <f>IF(OR(R164="x",R164="X"),0,R164)</f>
        <v>#N/A</v>
      </c>
      <c r="BM164" s="28" t="e">
        <f>IF(OR(U164="x",U164="X"),0,U164)</f>
        <v>#N/A</v>
      </c>
      <c r="BN164" s="49"/>
      <c r="BO164" s="28"/>
      <c r="BP164" s="28" t="e">
        <f>IF(OR(N164="x",N164="X"),0,N164)</f>
        <v>#N/A</v>
      </c>
      <c r="BQ164" s="28" t="e">
        <f>IF(OR(Q164="x",Q164="X"),0,Q164)</f>
        <v>#N/A</v>
      </c>
      <c r="BR164" s="28" t="e">
        <f>IF(OR(T164="x",T164="X"),0,T164)</f>
        <v>#N/A</v>
      </c>
      <c r="BS164" s="28" t="e">
        <f>IF(OR(W164="x",W164="X"),0,W164)</f>
        <v>#N/A</v>
      </c>
      <c r="BT164" s="49"/>
    </row>
    <row r="165" spans="1:75" s="32" customFormat="1" ht="45.75" thickBot="1">
      <c r="A165" s="10" t="str">
        <f>CONCATENATE(E163," 1-3")</f>
        <v>X 1-3</v>
      </c>
      <c r="B165" s="11" t="str">
        <f>CONCATENATE(E163,D165)</f>
        <v>X2</v>
      </c>
      <c r="C165" s="33"/>
      <c r="D165" s="34">
        <v>2</v>
      </c>
      <c r="E165" s="35" t="str">
        <f>IF(ISERROR(VLOOKUP($B165,[1]vylosovanie!$C$10:$M$269,8,0))=TRUE," ",VLOOKUP($B165,[1]vylosovanie!$C$10:$M$269,8,0))</f>
        <v xml:space="preserve"> </v>
      </c>
      <c r="F165" s="35" t="str">
        <f>IF(ISERROR(VLOOKUP($B165,[1]vylosovanie!$C$10:$M$269,9,0))=TRUE," ",VLOOKUP($B165,[1]vylosovanie!$C$10:$M$269,9,0))</f>
        <v xml:space="preserve"> </v>
      </c>
      <c r="G165" s="35" t="str">
        <f>IF(ISERROR(VLOOKUP($B165,[1]vylosovanie!$C$10:$M$269,10,0))=TRUE," ",VLOOKUP($B165,[1]vylosovanie!$C$10:$M$269,10,0))</f>
        <v xml:space="preserve"> </v>
      </c>
      <c r="H165" s="35" t="str">
        <f>IF(ISERROR(VLOOKUP($B165,[1]vylosovanie!$C$10:$M$269,11,0))=TRUE," ",VLOOKUP($B165,[1]vylosovanie!$C$10:$M$269,11,0))</f>
        <v xml:space="preserve"> </v>
      </c>
      <c r="I165" s="50" t="e">
        <f>N164</f>
        <v>#N/A</v>
      </c>
      <c r="J165" s="50" t="s">
        <v>22</v>
      </c>
      <c r="K165" s="51" t="e">
        <f>L164</f>
        <v>#N/A</v>
      </c>
      <c r="L165" s="36"/>
      <c r="M165" s="36"/>
      <c r="N165" s="37"/>
      <c r="O165" s="50" t="e">
        <f>VLOOKUP(A167,'[1]zapisy skupiny'!$A$5:$AA$6403,26,0)</f>
        <v>#N/A</v>
      </c>
      <c r="P165" s="50" t="s">
        <v>22</v>
      </c>
      <c r="Q165" s="51" t="e">
        <f>VLOOKUP(A167,'[1]zapisy skupiny'!$A$5:$AA$6403,27,0)</f>
        <v>#N/A</v>
      </c>
      <c r="R165" s="50" t="e">
        <f>VLOOKUP(A168,'[1]zapisy skupiny'!$A$5:$AA$6403,27,0)</f>
        <v>#N/A</v>
      </c>
      <c r="S165" s="50" t="s">
        <v>22</v>
      </c>
      <c r="T165" s="51" t="e">
        <f>VLOOKUP(A168,'[1]zapisy skupiny'!$A$5:$AA$6403,26,0)</f>
        <v>#N/A</v>
      </c>
      <c r="U165" s="50" t="e">
        <f>VLOOKUP(A170,'[1]zapisy skupiny'!$A$5:$AA$6403,26,0)</f>
        <v>#N/A</v>
      </c>
      <c r="V165" s="50" t="s">
        <v>22</v>
      </c>
      <c r="W165" s="51" t="e">
        <f>VLOOKUP(A170,'[1]zapisy skupiny'!$A$5:$AA$6403,27,0)</f>
        <v>#N/A</v>
      </c>
      <c r="X165" s="52" t="e">
        <f>SUM(BI165:BM165)</f>
        <v>#N/A</v>
      </c>
      <c r="Y165" s="53" t="s">
        <v>22</v>
      </c>
      <c r="Z165" s="52" t="e">
        <f>SUM(BO165:BS165)</f>
        <v>#N/A</v>
      </c>
      <c r="AA165" s="53" t="e">
        <f>IF((Z165=0)," ",X165/Z165)</f>
        <v>#N/A</v>
      </c>
      <c r="AB165" s="54" t="e">
        <f>IF(AND(SUM(BC165:BG165)=0,OR(E165=0,E165=" ",SUM(BC164:BG168)=0))," ",SUM(BC165:BG165))</f>
        <v>#N/A</v>
      </c>
      <c r="AC165" s="55" t="str">
        <f>IF(ISERROR(RANK(AB165,AB164:AB168,0))=TRUE," ",IF(OR(AND(I165="x",O165="x",R165="x"),AND(I165="x",O165="x",U165="x"),AND(I165="x",R165="x",U165="x"),AND(O165="x",R165="x",U165="x")),0,RANK(AB165,AB164:AB168,0)))</f>
        <v xml:space="preserve"> </v>
      </c>
      <c r="AD165" s="16" t="s">
        <v>27</v>
      </c>
      <c r="AE165" s="44" t="s">
        <v>28</v>
      </c>
      <c r="AF165" s="44"/>
      <c r="AG165" s="3"/>
      <c r="AH165" s="3" t="str">
        <f>CONCATENATE(5,2,AG163,C163,1)</f>
        <v>52X1</v>
      </c>
      <c r="AI165" s="3" t="str">
        <f>E163</f>
        <v>X</v>
      </c>
      <c r="AJ165" s="45">
        <f>IF(AU164=0,0,AU164+1)</f>
        <v>0</v>
      </c>
      <c r="AK165" s="45"/>
      <c r="AL165" s="45" t="s">
        <v>29</v>
      </c>
      <c r="AM165" s="46"/>
      <c r="AN165" s="46" t="e">
        <f>VLOOKUP(CONCATENATE(AI165,MID(AL165,2,1)),[1]vylosovanie!$C$10:$J$209,8,0)</f>
        <v>#N/A</v>
      </c>
      <c r="AO165" s="46" t="e">
        <f>VLOOKUP(CONCATENATE(AI165,RIGHT(AL165,1)),[1]vylosovanie!$C$10:$J$209,8,0)</f>
        <v>#N/A</v>
      </c>
      <c r="AP165" s="45" t="e">
        <f>VLOOKUP(CONCATENATE(AI165,VLOOKUP(AL165,$BW$4:$BX$16,2,0)),[1]vylosovanie!$C$10:$J$209,8,0)</f>
        <v>#N/A</v>
      </c>
      <c r="AQ165" s="47"/>
      <c r="AR165" s="3"/>
      <c r="AS165" s="3" t="str">
        <f>CONCATENATE(5,2,AR163,C163,2)</f>
        <v>52X2</v>
      </c>
      <c r="AT165" s="3" t="str">
        <f>E163</f>
        <v>X</v>
      </c>
      <c r="AU165" s="46">
        <f>IF(AJ165=0,0,AJ165+1)</f>
        <v>0</v>
      </c>
      <c r="AV165" s="46"/>
      <c r="AW165" s="46" t="s">
        <v>30</v>
      </c>
      <c r="AX165" s="46"/>
      <c r="AY165" s="46" t="e">
        <f>VLOOKUP(CONCATENATE(AT165,MID(AW165,2,1)),[1]vylosovanie!$C$10:$J$209,8,0)</f>
        <v>#N/A</v>
      </c>
      <c r="AZ165" s="46" t="e">
        <f>VLOOKUP(CONCATENATE(AT165,RIGHT(AW165,1)),[1]vylosovanie!$C$10:$J$209,8,0)</f>
        <v>#N/A</v>
      </c>
      <c r="BA165" s="45" t="e">
        <f>VLOOKUP(CONCATENATE(AT165,VLOOKUP(AW165,$BW$4:$BX$16,2,0)),[1]vylosovanie!$C$10:$J$209,8,0)</f>
        <v>#N/A</v>
      </c>
      <c r="BB165" s="48"/>
      <c r="BC165" s="28" t="e">
        <f>IF(OR(I165="x",I165="X",I165=""),0,IF(I165=3,2,1))</f>
        <v>#N/A</v>
      </c>
      <c r="BD165" s="28"/>
      <c r="BE165" s="28" t="e">
        <f>IF(OR(O165="x",O165="X",O165=""),0,IF(O165=3,2,1))</f>
        <v>#N/A</v>
      </c>
      <c r="BF165" s="28" t="e">
        <f>IF(OR(R165="x",R165="X",R165=""),0,IF(R165=3,2,1))</f>
        <v>#N/A</v>
      </c>
      <c r="BG165" s="28" t="e">
        <f>IF(OR(U165="x",U165="X",U165=""),0,IF(U165=3,2,1))</f>
        <v>#N/A</v>
      </c>
      <c r="BH165" s="49"/>
      <c r="BI165" s="28" t="e">
        <f>IF(OR(I165="x",I165="X"),0,I165)</f>
        <v>#N/A</v>
      </c>
      <c r="BJ165" s="28"/>
      <c r="BK165" s="28" t="e">
        <f>IF(OR(O165="x",O165="X"),0,O165)</f>
        <v>#N/A</v>
      </c>
      <c r="BL165" s="28" t="e">
        <f>IF(OR(R165="x",R165="X"),0,R165)</f>
        <v>#N/A</v>
      </c>
      <c r="BM165" s="28" t="e">
        <f>IF(OR(U165="x",U165="X"),0,U165)</f>
        <v>#N/A</v>
      </c>
      <c r="BN165" s="49"/>
      <c r="BO165" s="28" t="e">
        <f>IF(OR(K165="x",K165="X"),0,K165)</f>
        <v>#N/A</v>
      </c>
      <c r="BP165" s="28"/>
      <c r="BQ165" s="28" t="e">
        <f>IF(OR(Q165="x",Q165="X"),0,Q165)</f>
        <v>#N/A</v>
      </c>
      <c r="BR165" s="28" t="e">
        <f>IF(OR(T165="x",T165="X"),0,T165)</f>
        <v>#N/A</v>
      </c>
      <c r="BS165" s="28" t="e">
        <f>IF(OR(W165="x",W165="X"),0,W165)</f>
        <v>#N/A</v>
      </c>
      <c r="BT165" s="49"/>
    </row>
    <row r="166" spans="1:75" s="32" customFormat="1" ht="45.75" thickBot="1">
      <c r="A166" s="10" t="str">
        <f>CONCATENATE(E163," 1-2")</f>
        <v>X 1-2</v>
      </c>
      <c r="B166" s="11" t="str">
        <f>CONCATENATE(E163,D166)</f>
        <v>X3</v>
      </c>
      <c r="C166" s="33"/>
      <c r="D166" s="34">
        <v>3</v>
      </c>
      <c r="E166" s="35" t="str">
        <f>IF(ISERROR(VLOOKUP($B166,[1]vylosovanie!$C$10:$M$269,8,0))=TRUE," ",VLOOKUP($B166,[1]vylosovanie!$C$10:$M$269,8,0))</f>
        <v xml:space="preserve"> </v>
      </c>
      <c r="F166" s="35" t="str">
        <f>IF(ISERROR(VLOOKUP($B166,[1]vylosovanie!$C$10:$M$269,9,0))=TRUE," ",VLOOKUP($B166,[1]vylosovanie!$C$10:$M$269,9,0))</f>
        <v xml:space="preserve"> </v>
      </c>
      <c r="G166" s="35" t="str">
        <f>IF(ISERROR(VLOOKUP($B166,[1]vylosovanie!$C$10:$M$269,10,0))=TRUE," ",VLOOKUP($B166,[1]vylosovanie!$C$10:$M$269,10,0))</f>
        <v xml:space="preserve"> </v>
      </c>
      <c r="H166" s="35" t="str">
        <f>IF(ISERROR(VLOOKUP($B166,[1]vylosovanie!$C$10:$M$269,11,0))=TRUE," ",VLOOKUP($B166,[1]vylosovanie!$C$10:$M$269,11,0))</f>
        <v xml:space="preserve"> </v>
      </c>
      <c r="I166" s="50" t="e">
        <f>Q164</f>
        <v>#N/A</v>
      </c>
      <c r="J166" s="50" t="s">
        <v>22</v>
      </c>
      <c r="K166" s="51" t="e">
        <f>O164</f>
        <v>#N/A</v>
      </c>
      <c r="L166" s="50" t="e">
        <f>Q165</f>
        <v>#N/A</v>
      </c>
      <c r="M166" s="50" t="s">
        <v>22</v>
      </c>
      <c r="N166" s="51" t="e">
        <f>O165</f>
        <v>#N/A</v>
      </c>
      <c r="O166" s="36"/>
      <c r="P166" s="36"/>
      <c r="Q166" s="37"/>
      <c r="R166" s="50" t="e">
        <f>VLOOKUP(A171,'[1]zapisy skupiny'!$A$5:$AA$6403,26,0)</f>
        <v>#N/A</v>
      </c>
      <c r="S166" s="50" t="s">
        <v>22</v>
      </c>
      <c r="T166" s="51" t="e">
        <f>VLOOKUP(A171,'[1]zapisy skupiny'!$A$5:$AA$6403,27,0)</f>
        <v>#N/A</v>
      </c>
      <c r="U166" s="50" t="e">
        <f>VLOOKUP(A169,'[1]zapisy skupiny'!$A$5:$AA$6403,27,0)</f>
        <v>#N/A</v>
      </c>
      <c r="V166" s="50" t="s">
        <v>22</v>
      </c>
      <c r="W166" s="51" t="e">
        <f>VLOOKUP(A169,'[1]zapisy skupiny'!$A$5:$AA$6403,26,0)</f>
        <v>#N/A</v>
      </c>
      <c r="X166" s="52" t="e">
        <f>SUM(BI166:BM166)</f>
        <v>#N/A</v>
      </c>
      <c r="Y166" s="53" t="s">
        <v>22</v>
      </c>
      <c r="Z166" s="52" t="e">
        <f>SUM(BO166:BS166)</f>
        <v>#N/A</v>
      </c>
      <c r="AA166" s="53" t="e">
        <f>IF((Z166=0)," ",X166/Z166)</f>
        <v>#N/A</v>
      </c>
      <c r="AB166" s="54" t="e">
        <f>IF(AND(SUM(BC166:BG166)=0,OR(E166=0,E166=" ",SUM(BC164:BG168)=0))," ",SUM(BC166:BG166))</f>
        <v>#N/A</v>
      </c>
      <c r="AC166" s="55" t="str">
        <f>IF(ISERROR(RANK(AB166,AB164:AB168,0))=TRUE," ",IF(OR(AND(I166="x",L166="x",R166="x"),AND(I166="x",L166="x",U166="x"),AND(I166="x",R166="x",U166="x"),AND(L166="x",R166="x",U166="x")),0,RANK(AB166,AB164:AB168,0)))</f>
        <v xml:space="preserve"> </v>
      </c>
      <c r="AD166" s="16" t="s">
        <v>31</v>
      </c>
      <c r="AE166" s="44" t="s">
        <v>32</v>
      </c>
      <c r="AF166" s="44"/>
      <c r="AG166" s="3"/>
      <c r="AH166" s="3" t="str">
        <f>CONCATENATE(5,3,AG163,C163,1)</f>
        <v>53X1</v>
      </c>
      <c r="AI166" s="3" t="str">
        <f>E163</f>
        <v>X</v>
      </c>
      <c r="AJ166" s="45">
        <f>IF(AU165=0,0,AU165+1)</f>
        <v>0</v>
      </c>
      <c r="AK166" s="45"/>
      <c r="AL166" s="56" t="s">
        <v>33</v>
      </c>
      <c r="AM166" s="57"/>
      <c r="AN166" s="46" t="e">
        <f>VLOOKUP(CONCATENATE(AI166,MID(AL166,2,1)),[1]vylosovanie!$C$10:$J$209,8,0)</f>
        <v>#N/A</v>
      </c>
      <c r="AO166" s="46" t="e">
        <f>VLOOKUP(CONCATENATE(AI166,RIGHT(AL166,1)),[1]vylosovanie!$C$10:$J$209,8,0)</f>
        <v>#N/A</v>
      </c>
      <c r="AP166" s="45" t="e">
        <f>VLOOKUP(CONCATENATE(AI166,VLOOKUP(AL166,$BW$4:$BX$16,2,0)),[1]vylosovanie!$C$10:$J$209,8,0)</f>
        <v>#N/A</v>
      </c>
      <c r="AQ166" s="47"/>
      <c r="AR166" s="3"/>
      <c r="AS166" s="3" t="str">
        <f>CONCATENATE(5,3,AR163,C163,2)</f>
        <v>53X2</v>
      </c>
      <c r="AT166" s="3" t="str">
        <f>E163</f>
        <v>X</v>
      </c>
      <c r="AU166" s="46">
        <f>IF(AJ166=0,0,AJ166+1)</f>
        <v>0</v>
      </c>
      <c r="AV166" s="46"/>
      <c r="AW166" s="46" t="s">
        <v>34</v>
      </c>
      <c r="AX166" s="46"/>
      <c r="AY166" s="46" t="e">
        <f>VLOOKUP(CONCATENATE(AT166,MID(AW166,2,1)),[1]vylosovanie!$C$10:$J$209,8,0)</f>
        <v>#N/A</v>
      </c>
      <c r="AZ166" s="46" t="e">
        <f>VLOOKUP(CONCATENATE(AT166,RIGHT(AW166,1)),[1]vylosovanie!$C$10:$J$209,8,0)</f>
        <v>#N/A</v>
      </c>
      <c r="BA166" s="45" t="e">
        <f>VLOOKUP(CONCATENATE(AT166,VLOOKUP(AW166,$BW$4:$BX$16,2,0)),[1]vylosovanie!$C$10:$J$209,8,0)</f>
        <v>#N/A</v>
      </c>
      <c r="BB166" s="48"/>
      <c r="BC166" s="28" t="e">
        <f>IF(OR(I166="x",I166="X",I166=""),0,IF(I166=3,2,1))</f>
        <v>#N/A</v>
      </c>
      <c r="BD166" s="28" t="e">
        <f>IF(OR(L166="x",L166="X",L166=""),0,IF(L166=3,2,1))</f>
        <v>#N/A</v>
      </c>
      <c r="BE166" s="28"/>
      <c r="BF166" s="28" t="e">
        <f>IF(OR(R166="x",R166="X",R166=""),0,IF(R166=3,2,1))</f>
        <v>#N/A</v>
      </c>
      <c r="BG166" s="28" t="e">
        <f>IF(OR(U166="x",U166="X",U166=""),0,IF(U166=3,2,1))</f>
        <v>#N/A</v>
      </c>
      <c r="BH166" s="49"/>
      <c r="BI166" s="28" t="e">
        <f>IF(OR(I166="x",I166="X"),0,I166)</f>
        <v>#N/A</v>
      </c>
      <c r="BJ166" s="28" t="e">
        <f>IF(OR(L166="x",L166="X"),0,L166)</f>
        <v>#N/A</v>
      </c>
      <c r="BK166" s="28"/>
      <c r="BL166" s="28" t="e">
        <f>IF(OR(R166="x",R166="X"),0,R166)</f>
        <v>#N/A</v>
      </c>
      <c r="BM166" s="28" t="e">
        <f>IF(OR(U166="x",U166="X"),0,U166)</f>
        <v>#N/A</v>
      </c>
      <c r="BN166" s="49"/>
      <c r="BO166" s="28" t="e">
        <f>IF(OR(K166="x",K166="X"),0,K166)</f>
        <v>#N/A</v>
      </c>
      <c r="BP166" s="28" t="e">
        <f>IF(OR(N166="x",N166="X"),0,N166)</f>
        <v>#N/A</v>
      </c>
      <c r="BQ166" s="28"/>
      <c r="BR166" s="28" t="e">
        <f>IF(OR(T166="x",T166="X"),0,T166)</f>
        <v>#N/A</v>
      </c>
      <c r="BS166" s="28" t="e">
        <f>IF(OR(W166="x",W166="X"),0,W166)</f>
        <v>#N/A</v>
      </c>
      <c r="BT166" s="49"/>
    </row>
    <row r="167" spans="1:75" s="32" customFormat="1" ht="45.75" thickBot="1">
      <c r="A167" s="10" t="str">
        <f>CONCATENATE(E163," 2-3")</f>
        <v>X 2-3</v>
      </c>
      <c r="B167" s="11" t="str">
        <f>CONCATENATE(E163,D167)</f>
        <v>X4</v>
      </c>
      <c r="C167" s="33"/>
      <c r="D167" s="34">
        <v>4</v>
      </c>
      <c r="E167" s="35" t="str">
        <f>IF(ISERROR(VLOOKUP($B167,[1]vylosovanie!$C$10:$M$269,8,0))=TRUE," ",VLOOKUP($B167,[1]vylosovanie!$C$10:$M$269,8,0))</f>
        <v xml:space="preserve"> </v>
      </c>
      <c r="F167" s="35" t="str">
        <f>IF(ISERROR(VLOOKUP($B167,[1]vylosovanie!$C$10:$M$269,9,0))=TRUE," ",VLOOKUP($B167,[1]vylosovanie!$C$10:$M$269,9,0))</f>
        <v xml:space="preserve"> </v>
      </c>
      <c r="G167" s="35" t="str">
        <f>IF(ISERROR(VLOOKUP($B167,[1]vylosovanie!$C$10:$M$269,10,0))=TRUE," ",VLOOKUP($B167,[1]vylosovanie!$C$10:$M$269,10,0))</f>
        <v xml:space="preserve"> </v>
      </c>
      <c r="H167" s="35" t="str">
        <f>IF(ISERROR(VLOOKUP($B167,[1]vylosovanie!$C$10:$M$269,11,0))=TRUE," ",VLOOKUP($B167,[1]vylosovanie!$C$10:$M$269,11,0))</f>
        <v xml:space="preserve"> </v>
      </c>
      <c r="I167" s="50" t="e">
        <f>T164</f>
        <v>#N/A</v>
      </c>
      <c r="J167" s="50" t="s">
        <v>22</v>
      </c>
      <c r="K167" s="51" t="e">
        <f>R164</f>
        <v>#N/A</v>
      </c>
      <c r="L167" s="50" t="e">
        <f>T165</f>
        <v>#N/A</v>
      </c>
      <c r="M167" s="50" t="s">
        <v>22</v>
      </c>
      <c r="N167" s="51" t="e">
        <f>R165</f>
        <v>#N/A</v>
      </c>
      <c r="O167" s="50" t="e">
        <f>T166</f>
        <v>#N/A</v>
      </c>
      <c r="P167" s="50" t="s">
        <v>22</v>
      </c>
      <c r="Q167" s="51" t="e">
        <f>R166</f>
        <v>#N/A</v>
      </c>
      <c r="R167" s="36"/>
      <c r="S167" s="36"/>
      <c r="T167" s="37"/>
      <c r="U167" s="50" t="e">
        <f>VLOOKUP(A172,'[1]zapisy skupiny'!$A$5:$AA$6403,27,0)</f>
        <v>#N/A</v>
      </c>
      <c r="V167" s="50" t="s">
        <v>22</v>
      </c>
      <c r="W167" s="51" t="e">
        <f>VLOOKUP(A172,'[1]zapisy skupiny'!$A$5:$AA$6403,26,0)</f>
        <v>#N/A</v>
      </c>
      <c r="X167" s="52" t="e">
        <f>SUM(BI167:BM167)</f>
        <v>#N/A</v>
      </c>
      <c r="Y167" s="53" t="s">
        <v>22</v>
      </c>
      <c r="Z167" s="52" t="e">
        <f>SUM(BO167:BS167)</f>
        <v>#N/A</v>
      </c>
      <c r="AA167" s="53" t="e">
        <f>IF((Z167=0)," ",X167/Z167)</f>
        <v>#N/A</v>
      </c>
      <c r="AB167" s="54" t="e">
        <f>IF(AND(SUM(BC167:BG167)=0,OR(E167=0,E167=" ",SUM(BC164:BG168)=0))," ",SUM(BC167:BG167))</f>
        <v>#N/A</v>
      </c>
      <c r="AC167" s="55" t="str">
        <f>IF(ISERROR(RANK(AB167,AB164:AB168,0))=TRUE," ",IF(OR(AND(I167="x",L167="x",O167="x"),AND(I167="x",L167="x",U167="x"),AND(I167="x",O167="x",U167="x"),AND(L167="x",O167="x",U167="x")),0,RANK(AB167,AB164:AB168,0)))</f>
        <v xml:space="preserve"> </v>
      </c>
      <c r="AD167" s="16" t="s">
        <v>35</v>
      </c>
      <c r="AE167" s="44" t="s">
        <v>36</v>
      </c>
      <c r="AF167" s="44"/>
      <c r="AG167" s="58"/>
      <c r="AH167" s="3" t="str">
        <f>CONCATENATE(5,4,AG163,C163,1)</f>
        <v>54X1</v>
      </c>
      <c r="AI167" s="3" t="str">
        <f>E163</f>
        <v>X</v>
      </c>
      <c r="AJ167" s="45">
        <f>IF(AU166=0,0,AU166+1)</f>
        <v>0</v>
      </c>
      <c r="AK167" s="59"/>
      <c r="AL167" s="59" t="s">
        <v>37</v>
      </c>
      <c r="AM167" s="60"/>
      <c r="AN167" s="46" t="e">
        <f>VLOOKUP(CONCATENATE(AI167,MID(AL167,2,1)),[1]vylosovanie!$C$10:$J$209,8,0)</f>
        <v>#N/A</v>
      </c>
      <c r="AO167" s="46" t="e">
        <f>VLOOKUP(CONCATENATE(AI167,RIGHT(AL167,1)),[1]vylosovanie!$C$10:$J$209,8,0)</f>
        <v>#N/A</v>
      </c>
      <c r="AP167" s="45" t="e">
        <f>VLOOKUP(CONCATENATE(AI167,VLOOKUP(AL167,$BW$4:$BX$16,2,0)),[1]vylosovanie!$C$10:$J$209,8,0)</f>
        <v>#N/A</v>
      </c>
      <c r="AQ167" s="61"/>
      <c r="AR167" s="58"/>
      <c r="AS167" s="3" t="str">
        <f>CONCATENATE(5,4,AR163,C163,2)</f>
        <v>54X2</v>
      </c>
      <c r="AT167" s="3" t="str">
        <f>E163</f>
        <v>X</v>
      </c>
      <c r="AU167" s="46">
        <f>IF(AJ167=0,0,AJ167+1)</f>
        <v>0</v>
      </c>
      <c r="AV167" s="60"/>
      <c r="AW167" s="60" t="s">
        <v>38</v>
      </c>
      <c r="AX167" s="60"/>
      <c r="AY167" s="46" t="e">
        <f>VLOOKUP(CONCATENATE(AT167,MID(AW167,2,1)),[1]vylosovanie!$C$10:$J$209,8,0)</f>
        <v>#N/A</v>
      </c>
      <c r="AZ167" s="46" t="e">
        <f>VLOOKUP(CONCATENATE(AT167,RIGHT(AW167,1)),[1]vylosovanie!$C$10:$J$209,8,0)</f>
        <v>#N/A</v>
      </c>
      <c r="BA167" s="45" t="e">
        <f>VLOOKUP(CONCATENATE(AT167,VLOOKUP(AW167,$BW$4:$BX$16,2,0)),[1]vylosovanie!$C$10:$J$209,8,0)</f>
        <v>#N/A</v>
      </c>
      <c r="BB167" s="48"/>
      <c r="BC167" s="28" t="e">
        <f>IF(OR(I167="x",I167="X",I167=""),0,IF(I167=3,2,1))</f>
        <v>#N/A</v>
      </c>
      <c r="BD167" s="28" t="e">
        <f>IF(OR(L167="x",L167="X",L167=""),0,IF(L167=3,2,1))</f>
        <v>#N/A</v>
      </c>
      <c r="BE167" s="28" t="e">
        <f>IF(OR(O167="x",O167="X",O167=""),0,IF(O167=3,2,1))</f>
        <v>#N/A</v>
      </c>
      <c r="BF167" s="28"/>
      <c r="BG167" s="28" t="e">
        <f>IF(OR(U167="x",U167="X",U167=""),0,IF(U167=3,2,1))</f>
        <v>#N/A</v>
      </c>
      <c r="BH167" s="49"/>
      <c r="BI167" s="28" t="e">
        <f>IF(OR(I167="x",I167="X"),0,I167)</f>
        <v>#N/A</v>
      </c>
      <c r="BJ167" s="28" t="e">
        <f>IF(OR(L167="x",L167="X"),0,L167)</f>
        <v>#N/A</v>
      </c>
      <c r="BK167" s="28" t="e">
        <f>IF(OR(O167="x",O167="X"),0,O167)</f>
        <v>#N/A</v>
      </c>
      <c r="BL167" s="28"/>
      <c r="BM167" s="28" t="e">
        <f>IF(OR(U167="x",U167="X"),0,U167)</f>
        <v>#N/A</v>
      </c>
      <c r="BN167" s="49"/>
      <c r="BO167" s="28" t="e">
        <f>IF(OR(K167="x",K167="X"),0,K167)</f>
        <v>#N/A</v>
      </c>
      <c r="BP167" s="28" t="e">
        <f>IF(OR(N167="x",N167="X"),0,N167)</f>
        <v>#N/A</v>
      </c>
      <c r="BQ167" s="28" t="e">
        <f>IF(OR(Q167="x",Q167="X"),0,Q167)</f>
        <v>#N/A</v>
      </c>
      <c r="BR167" s="28"/>
      <c r="BS167" s="28" t="e">
        <f>IF(OR(W167="x",W167="X"),0,W167)</f>
        <v>#N/A</v>
      </c>
      <c r="BT167" s="49"/>
    </row>
    <row r="168" spans="1:75" s="32" customFormat="1" ht="45.75" thickBot="1">
      <c r="A168" s="10" t="str">
        <f>CONCATENATE(E163," 4-2")</f>
        <v>X 4-2</v>
      </c>
      <c r="B168" s="11" t="str">
        <f>CONCATENATE(E163,D168)</f>
        <v>X5</v>
      </c>
      <c r="C168" s="18"/>
      <c r="D168" s="34">
        <v>5</v>
      </c>
      <c r="E168" s="35" t="str">
        <f>IF(ISERROR(VLOOKUP($B168,[1]vylosovanie!$C$10:$M$269,8,0))=TRUE," ",VLOOKUP($B168,[1]vylosovanie!$C$10:$M$269,8,0))</f>
        <v xml:space="preserve"> </v>
      </c>
      <c r="F168" s="35" t="str">
        <f>IF(ISERROR(VLOOKUP($B168,[1]vylosovanie!$C$10:$M$269,9,0))=TRUE," ",VLOOKUP($B168,[1]vylosovanie!$C$10:$M$269,9,0))</f>
        <v xml:space="preserve"> </v>
      </c>
      <c r="G168" s="35" t="str">
        <f>IF(ISERROR(VLOOKUP($B168,[1]vylosovanie!$C$10:$M$269,10,0))=TRUE," ",VLOOKUP($B168,[1]vylosovanie!$C$10:$M$269,10,0))</f>
        <v xml:space="preserve"> </v>
      </c>
      <c r="H168" s="35" t="str">
        <f>IF(ISERROR(VLOOKUP($B168,[1]vylosovanie!$C$10:$M$269,11,0))=TRUE," ",VLOOKUP($B168,[1]vylosovanie!$C$10:$M$269,11,0))</f>
        <v xml:space="preserve"> </v>
      </c>
      <c r="I168" s="62" t="e">
        <f>W164</f>
        <v>#N/A</v>
      </c>
      <c r="J168" s="62" t="s">
        <v>22</v>
      </c>
      <c r="K168" s="63" t="e">
        <f>U164</f>
        <v>#N/A</v>
      </c>
      <c r="L168" s="62" t="e">
        <f>W165</f>
        <v>#N/A</v>
      </c>
      <c r="M168" s="62" t="s">
        <v>22</v>
      </c>
      <c r="N168" s="63" t="e">
        <f>U165</f>
        <v>#N/A</v>
      </c>
      <c r="O168" s="62" t="e">
        <f>W166</f>
        <v>#N/A</v>
      </c>
      <c r="P168" s="62" t="s">
        <v>22</v>
      </c>
      <c r="Q168" s="63" t="e">
        <f>U166</f>
        <v>#N/A</v>
      </c>
      <c r="R168" s="62" t="e">
        <f>W167</f>
        <v>#N/A</v>
      </c>
      <c r="S168" s="62" t="s">
        <v>22</v>
      </c>
      <c r="T168" s="63" t="e">
        <f>U167</f>
        <v>#N/A</v>
      </c>
      <c r="U168" s="36"/>
      <c r="V168" s="36"/>
      <c r="W168" s="37"/>
      <c r="X168" s="64" t="e">
        <f>SUM(BI168:BM168)</f>
        <v>#N/A</v>
      </c>
      <c r="Y168" s="65" t="s">
        <v>22</v>
      </c>
      <c r="Z168" s="64" t="e">
        <f>SUM(BO168:BS168)</f>
        <v>#N/A</v>
      </c>
      <c r="AA168" s="65" t="e">
        <f>IF((Z168=0)," ",X168/Z168)</f>
        <v>#N/A</v>
      </c>
      <c r="AB168" s="66" t="e">
        <f>IF(AND(SUM(BC168:BG168)=0,OR(E168=0,E168=" ",SUM(BC164:BG168)=0))," ",SUM(BC168:BG168))</f>
        <v>#N/A</v>
      </c>
      <c r="AC168" s="67" t="str">
        <f>IF(ISERROR(RANK(AB168,AB164:AB168,0))=TRUE," ",IF(OR(AND(I168="x",L168="x",O168="x"),AND(I168="x",L168="x",R168="x"),AND(I168="x",O168="x",R168="x"),AND(L168="x",O168="x",R168="x")),0,RANK(AB168,AB164:AB168,0)))</f>
        <v xml:space="preserve"> </v>
      </c>
      <c r="AD168" s="15" t="s">
        <v>39</v>
      </c>
      <c r="AE168" s="44" t="s">
        <v>40</v>
      </c>
      <c r="AF168" s="44"/>
      <c r="AG168" s="58"/>
      <c r="AH168" s="3" t="str">
        <f>CONCATENATE(5,5,AG163,C163,1)</f>
        <v>55X1</v>
      </c>
      <c r="AI168" s="3" t="str">
        <f>E163</f>
        <v>X</v>
      </c>
      <c r="AJ168" s="45">
        <f>IF(AU167=0,0,AU167+1)</f>
        <v>0</v>
      </c>
      <c r="AK168" s="59"/>
      <c r="AL168" s="59" t="s">
        <v>41</v>
      </c>
      <c r="AM168" s="60"/>
      <c r="AN168" s="46" t="e">
        <f>VLOOKUP(CONCATENATE(AI168,MID(AL168,2,1)),[1]vylosovanie!$C$10:$J$209,8,0)</f>
        <v>#N/A</v>
      </c>
      <c r="AO168" s="46" t="e">
        <f>VLOOKUP(CONCATENATE(AI168,RIGHT(AL168,1)),[1]vylosovanie!$C$10:$J$209,8,0)</f>
        <v>#N/A</v>
      </c>
      <c r="AP168" s="45" t="e">
        <f>VLOOKUP(CONCATENATE(AI168,VLOOKUP(AL168,$BW$4:$BX$16,2,0)),[1]vylosovanie!$C$10:$J$209,8,0)</f>
        <v>#N/A</v>
      </c>
      <c r="AQ168" s="61"/>
      <c r="AR168" s="58"/>
      <c r="AS168" s="3" t="str">
        <f>CONCATENATE(5,5,AR163,C163,2)</f>
        <v>55X2</v>
      </c>
      <c r="AT168" s="3" t="str">
        <f>E163</f>
        <v>X</v>
      </c>
      <c r="AU168" s="46">
        <f>IF(AJ168=0,0,AJ168+1)</f>
        <v>0</v>
      </c>
      <c r="AV168" s="60"/>
      <c r="AW168" s="60" t="s">
        <v>42</v>
      </c>
      <c r="AX168" s="60"/>
      <c r="AY168" s="46" t="e">
        <f>VLOOKUP(CONCATENATE(AT168,MID(AW168,2,1)),[1]vylosovanie!$C$10:$J$209,8,0)</f>
        <v>#N/A</v>
      </c>
      <c r="AZ168" s="46" t="e">
        <f>VLOOKUP(CONCATENATE(AT168,RIGHT(AW168,1)),[1]vylosovanie!$C$10:$J$209,8,0)</f>
        <v>#N/A</v>
      </c>
      <c r="BA168" s="45" t="e">
        <f>VLOOKUP(CONCATENATE(AT168,VLOOKUP(AW168,$BW$4:$BX$16,2,0)),[1]vylosovanie!$C$10:$J$209,8,0)</f>
        <v>#N/A</v>
      </c>
      <c r="BB168" s="48"/>
      <c r="BC168" s="28" t="e">
        <f>IF(OR(I168="x",I168="X",I168=""),0,IF(I168=3,2,1))</f>
        <v>#N/A</v>
      </c>
      <c r="BD168" s="28" t="e">
        <f>IF(OR(L168="x",L168="X",L168=""),0,IF(L168=3,2,1))</f>
        <v>#N/A</v>
      </c>
      <c r="BE168" s="28" t="e">
        <f>IF(OR(O168="x",O168="X",O168=""),0,IF(O168=3,2,1))</f>
        <v>#N/A</v>
      </c>
      <c r="BF168" s="28" t="e">
        <f>IF(OR(R168="x",R168="X",R168=""),0,IF(R168=3,2,1))</f>
        <v>#N/A</v>
      </c>
      <c r="BG168" s="28"/>
      <c r="BH168" s="49"/>
      <c r="BI168" s="28" t="e">
        <f>IF(OR(I168="x",I168="X"),0,I168)</f>
        <v>#N/A</v>
      </c>
      <c r="BJ168" s="28" t="e">
        <f>IF(OR(L168="x",L168="X"),0,L168)</f>
        <v>#N/A</v>
      </c>
      <c r="BK168" s="28" t="e">
        <f>IF(OR(O168="x",O168="X"),0,O168)</f>
        <v>#N/A</v>
      </c>
      <c r="BL168" s="28" t="e">
        <f>IF(OR(R168="x",R168="X"),0,R168)</f>
        <v>#N/A</v>
      </c>
      <c r="BM168" s="28"/>
      <c r="BN168" s="49"/>
      <c r="BO168" s="28" t="e">
        <f>IF(OR(K168="x",K168="X"),0,K168)</f>
        <v>#N/A</v>
      </c>
      <c r="BP168" s="28" t="e">
        <f>IF(OR(N168="x",N168="X"),0,N168)</f>
        <v>#N/A</v>
      </c>
      <c r="BQ168" s="28" t="e">
        <f>IF(OR(Q168="x",Q168="X"),0,Q168)</f>
        <v>#N/A</v>
      </c>
      <c r="BR168" s="28" t="e">
        <f>IF(OR(T168="x",T168="X"),0,T168)</f>
        <v>#N/A</v>
      </c>
      <c r="BS168" s="28"/>
      <c r="BT168" s="49"/>
    </row>
    <row r="169" spans="1:75" s="32" customFormat="1" ht="45">
      <c r="A169" s="10" t="str">
        <f>CONCATENATE(E163," 5-3")</f>
        <v>X 5-3</v>
      </c>
      <c r="B169" s="11"/>
      <c r="C169" s="18"/>
      <c r="D169" s="68"/>
      <c r="E169" s="69"/>
      <c r="F169" s="69"/>
      <c r="G169" s="69"/>
      <c r="H169" s="69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1"/>
      <c r="V169" s="71"/>
      <c r="W169" s="71"/>
      <c r="X169" s="72"/>
      <c r="Y169" s="73"/>
      <c r="Z169" s="72"/>
      <c r="AA169" s="73"/>
      <c r="AB169" s="72"/>
      <c r="AC169" s="48"/>
      <c r="AD169" s="15"/>
      <c r="AE169" s="44"/>
      <c r="AF169" s="44"/>
      <c r="AG169" s="58"/>
      <c r="AH169" s="3"/>
      <c r="AI169" s="3"/>
      <c r="AJ169" s="74"/>
      <c r="AK169" s="75"/>
      <c r="AL169" s="75"/>
      <c r="AM169" s="61"/>
      <c r="AN169" s="47"/>
      <c r="AO169" s="47"/>
      <c r="AP169" s="74"/>
      <c r="AQ169" s="61"/>
      <c r="AR169" s="58"/>
      <c r="AS169" s="3"/>
      <c r="AT169" s="3"/>
      <c r="AU169" s="47"/>
      <c r="AV169" s="61"/>
      <c r="AW169" s="61"/>
      <c r="AX169" s="61"/>
      <c r="AY169" s="47"/>
      <c r="AZ169" s="47"/>
      <c r="BA169" s="74"/>
      <c r="BB169" s="48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W169" s="59"/>
    </row>
    <row r="170" spans="1:75" s="32" customFormat="1" ht="45">
      <c r="A170" s="10" t="str">
        <f>CONCATENATE(E163," 2-5")</f>
        <v>X 2-5</v>
      </c>
      <c r="B170" s="11"/>
      <c r="C170" s="18"/>
      <c r="D170" s="68"/>
      <c r="E170" s="69"/>
      <c r="F170" s="69"/>
      <c r="G170" s="69"/>
      <c r="H170" s="69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1"/>
      <c r="V170" s="71"/>
      <c r="W170" s="71"/>
      <c r="X170" s="72"/>
      <c r="Y170" s="73"/>
      <c r="Z170" s="72"/>
      <c r="AA170" s="73"/>
      <c r="AB170" s="72"/>
      <c r="AC170" s="48"/>
      <c r="AD170" s="15"/>
      <c r="AE170" s="44"/>
      <c r="AF170" s="44"/>
      <c r="AG170" s="58"/>
      <c r="AH170" s="3"/>
      <c r="AI170" s="3"/>
      <c r="AJ170" s="74"/>
      <c r="AK170" s="75"/>
      <c r="AL170" s="75"/>
      <c r="AM170" s="61"/>
      <c r="AN170" s="47"/>
      <c r="AO170" s="47"/>
      <c r="AP170" s="74"/>
      <c r="AQ170" s="61"/>
      <c r="AR170" s="58"/>
      <c r="AS170" s="3"/>
      <c r="AT170" s="3"/>
      <c r="AU170" s="47"/>
      <c r="AV170" s="61"/>
      <c r="AW170" s="61"/>
      <c r="AX170" s="61"/>
      <c r="AY170" s="47"/>
      <c r="AZ170" s="47"/>
      <c r="BA170" s="74"/>
      <c r="BB170" s="48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W170" s="59"/>
    </row>
    <row r="171" spans="1:75" s="32" customFormat="1" ht="45">
      <c r="A171" s="10" t="str">
        <f>CONCATENATE(E163," 3-4")</f>
        <v>X 3-4</v>
      </c>
      <c r="B171" s="11"/>
      <c r="C171" s="18"/>
      <c r="D171" s="68"/>
      <c r="E171" s="69"/>
      <c r="F171" s="69"/>
      <c r="G171" s="69"/>
      <c r="H171" s="69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1"/>
      <c r="V171" s="71"/>
      <c r="W171" s="71"/>
      <c r="X171" s="72"/>
      <c r="Y171" s="73"/>
      <c r="Z171" s="72"/>
      <c r="AA171" s="73"/>
      <c r="AB171" s="72"/>
      <c r="AC171" s="48"/>
      <c r="AD171" s="15"/>
      <c r="AE171" s="44"/>
      <c r="AF171" s="44"/>
      <c r="AG171" s="58"/>
      <c r="AH171" s="3"/>
      <c r="AI171" s="3"/>
      <c r="AJ171" s="74"/>
      <c r="AK171" s="75"/>
      <c r="AL171" s="75"/>
      <c r="AM171" s="61"/>
      <c r="AN171" s="47"/>
      <c r="AO171" s="47"/>
      <c r="AP171" s="74"/>
      <c r="AQ171" s="61"/>
      <c r="AR171" s="58"/>
      <c r="AS171" s="3"/>
      <c r="AT171" s="3"/>
      <c r="AU171" s="47"/>
      <c r="AV171" s="61"/>
      <c r="AW171" s="61"/>
      <c r="AX171" s="61"/>
      <c r="AY171" s="47"/>
      <c r="AZ171" s="47"/>
      <c r="BA171" s="74"/>
      <c r="BB171" s="48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W171" s="59"/>
    </row>
    <row r="172" spans="1:75" ht="35.25" thickBot="1">
      <c r="A172" s="10" t="str">
        <f>CONCATENATE(E163," 5-4")</f>
        <v>X 5-4</v>
      </c>
    </row>
    <row r="173" spans="1:75" s="32" customFormat="1" ht="90.75" thickBot="1">
      <c r="A173" s="10" t="str">
        <f>CONCATENATE(E173," 1-5")</f>
        <v>X 1-5</v>
      </c>
      <c r="B173" s="11"/>
      <c r="C173" s="18" t="str">
        <f>IF(C163="X","X",IF(C163-$B$1&gt;=[1]vylosovanie!$O$3,"X",C163+1))</f>
        <v>X</v>
      </c>
      <c r="D173" s="3" t="s">
        <v>5</v>
      </c>
      <c r="E173" s="19" t="str">
        <f>IF(C173="X","X",VLOOKUP(C173,[1]vylosovanie!$T$10:$U$99,2,0))</f>
        <v>X</v>
      </c>
      <c r="F173" s="20" t="s">
        <v>6</v>
      </c>
      <c r="G173" s="20" t="s">
        <v>7</v>
      </c>
      <c r="H173" s="20" t="s">
        <v>8</v>
      </c>
      <c r="I173" s="21">
        <v>1</v>
      </c>
      <c r="J173" s="22"/>
      <c r="K173" s="23"/>
      <c r="L173" s="21">
        <v>2</v>
      </c>
      <c r="M173" s="22"/>
      <c r="N173" s="23"/>
      <c r="O173" s="21">
        <v>3</v>
      </c>
      <c r="P173" s="22"/>
      <c r="Q173" s="23"/>
      <c r="R173" s="21">
        <v>4</v>
      </c>
      <c r="S173" s="22"/>
      <c r="T173" s="23"/>
      <c r="U173" s="21">
        <v>5</v>
      </c>
      <c r="V173" s="22"/>
      <c r="W173" s="23"/>
      <c r="X173" s="24" t="s">
        <v>9</v>
      </c>
      <c r="Y173" s="22"/>
      <c r="Z173" s="25"/>
      <c r="AA173" s="26" t="s">
        <v>10</v>
      </c>
      <c r="AB173" s="26" t="s">
        <v>11</v>
      </c>
      <c r="AC173" s="26" t="s">
        <v>12</v>
      </c>
      <c r="AD173" s="15" t="s">
        <v>13</v>
      </c>
      <c r="AE173" s="15"/>
      <c r="AF173" s="15"/>
      <c r="AG173" s="3" t="str">
        <f>IF(C173&lt;10,0,"")</f>
        <v/>
      </c>
      <c r="AH173" s="3" t="s">
        <v>4</v>
      </c>
      <c r="AI173" s="3"/>
      <c r="AJ173" s="27" t="s">
        <v>14</v>
      </c>
      <c r="AK173" s="28" t="s">
        <v>15</v>
      </c>
      <c r="AL173" s="28" t="s">
        <v>16</v>
      </c>
      <c r="AM173" s="29" t="s">
        <v>17</v>
      </c>
      <c r="AN173" s="29" t="s">
        <v>18</v>
      </c>
      <c r="AO173" s="29" t="s">
        <v>18</v>
      </c>
      <c r="AP173" s="29" t="s">
        <v>19</v>
      </c>
      <c r="AQ173" s="30"/>
      <c r="AR173" s="3" t="str">
        <f>IF(C173&lt;10,0,"")</f>
        <v/>
      </c>
      <c r="AS173" s="3" t="s">
        <v>4</v>
      </c>
      <c r="AT173" s="3"/>
      <c r="AU173" s="31" t="s">
        <v>14</v>
      </c>
      <c r="AV173" s="29" t="s">
        <v>15</v>
      </c>
      <c r="AW173" s="29" t="s">
        <v>16</v>
      </c>
      <c r="AX173" s="29" t="s">
        <v>17</v>
      </c>
      <c r="AY173" s="29" t="s">
        <v>18</v>
      </c>
      <c r="AZ173" s="29" t="s">
        <v>18</v>
      </c>
      <c r="BA173" s="29" t="s">
        <v>19</v>
      </c>
      <c r="BC173" s="7">
        <v>1</v>
      </c>
      <c r="BD173" s="7">
        <v>2</v>
      </c>
      <c r="BE173" s="7">
        <v>3</v>
      </c>
      <c r="BF173" s="7">
        <v>4</v>
      </c>
      <c r="BG173" s="7">
        <v>5</v>
      </c>
      <c r="BH173" s="7"/>
      <c r="BI173" s="7" t="s">
        <v>20</v>
      </c>
      <c r="BJ173" s="7"/>
      <c r="BK173" s="7"/>
      <c r="BL173" s="7"/>
      <c r="BM173" s="7"/>
      <c r="BN173" s="7"/>
      <c r="BO173" s="7" t="s">
        <v>21</v>
      </c>
      <c r="BP173" s="7"/>
      <c r="BQ173" s="7"/>
      <c r="BR173" s="7"/>
      <c r="BS173" s="7"/>
      <c r="BT173" s="7"/>
    </row>
    <row r="174" spans="1:75" s="32" customFormat="1" ht="45.75" thickBot="1">
      <c r="A174" s="10" t="str">
        <f>CONCATENATE(E173," 1-4")</f>
        <v>X 1-4</v>
      </c>
      <c r="B174" s="11" t="str">
        <f>CONCATENATE(E173,D174)</f>
        <v>X1</v>
      </c>
      <c r="C174" s="33" t="str">
        <f>$E$1</f>
        <v>MŽ</v>
      </c>
      <c r="D174" s="34">
        <v>1</v>
      </c>
      <c r="E174" s="35" t="str">
        <f>IF(ISERROR(VLOOKUP($B174,[1]vylosovanie!$C$10:$M$269,8,0))=TRUE," ",VLOOKUP($B174,[1]vylosovanie!$C$10:$M$269,8,0))</f>
        <v xml:space="preserve"> </v>
      </c>
      <c r="F174" s="35" t="str">
        <f>IF(ISERROR(VLOOKUP($B174,[1]vylosovanie!$C$10:$M$269,9,0))=TRUE," ",VLOOKUP($B174,[1]vylosovanie!$C$10:$M$269,9,0))</f>
        <v xml:space="preserve"> </v>
      </c>
      <c r="G174" s="35" t="str">
        <f>IF(ISERROR(VLOOKUP($B174,[1]vylosovanie!$C$10:$M$269,10,0))=TRUE," ",VLOOKUP($B174,[1]vylosovanie!$C$10:$M$269,10,0))</f>
        <v xml:space="preserve"> </v>
      </c>
      <c r="H174" s="35" t="str">
        <f>IF(ISERROR(VLOOKUP($B174,[1]vylosovanie!$C$10:$M$269,11,0))=TRUE," ",VLOOKUP($B174,[1]vylosovanie!$C$10:$M$269,11,0))</f>
        <v xml:space="preserve"> </v>
      </c>
      <c r="I174" s="36"/>
      <c r="J174" s="36"/>
      <c r="K174" s="37"/>
      <c r="L174" s="38" t="e">
        <f>VLOOKUP(A176,'[1]zapisy skupiny'!$A$5:$AA$6403,26,0)</f>
        <v>#N/A</v>
      </c>
      <c r="M174" s="38" t="s">
        <v>22</v>
      </c>
      <c r="N174" s="39" t="e">
        <f>VLOOKUP(A176,'[1]zapisy skupiny'!$A$5:$AA$6403,27,0)</f>
        <v>#N/A</v>
      </c>
      <c r="O174" s="38" t="e">
        <f>VLOOKUP(A175,'[1]zapisy skupiny'!$A$5:$AA$6403,26,0)</f>
        <v>#N/A</v>
      </c>
      <c r="P174" s="38" t="s">
        <v>22</v>
      </c>
      <c r="Q174" s="39" t="e">
        <f>VLOOKUP(A175,'[1]zapisy skupiny'!$A$5:$AA$6403,27,0)</f>
        <v>#N/A</v>
      </c>
      <c r="R174" s="38" t="e">
        <f>VLOOKUP(A174,'[1]zapisy skupiny'!$A$5:$AA$6403,26,0)</f>
        <v>#N/A</v>
      </c>
      <c r="S174" s="38" t="s">
        <v>22</v>
      </c>
      <c r="T174" s="39" t="e">
        <f>VLOOKUP(A174,'[1]zapisy skupiny'!$A$5:$AA$6403,27,0)</f>
        <v>#N/A</v>
      </c>
      <c r="U174" s="38" t="e">
        <f>VLOOKUP(A173,'[1]zapisy skupiny'!$A$5:$AA$6403,26,0)</f>
        <v>#N/A</v>
      </c>
      <c r="V174" s="38" t="s">
        <v>22</v>
      </c>
      <c r="W174" s="39" t="e">
        <f>VLOOKUP(A173,'[1]zapisy skupiny'!$A$5:$AA$6403,27,0)</f>
        <v>#N/A</v>
      </c>
      <c r="X174" s="40" t="e">
        <f>SUM(BI174:BM174)</f>
        <v>#N/A</v>
      </c>
      <c r="Y174" s="41" t="s">
        <v>22</v>
      </c>
      <c r="Z174" s="40" t="e">
        <f>SUM(BO174:BS174)</f>
        <v>#N/A</v>
      </c>
      <c r="AA174" s="41" t="e">
        <f>IF((Z174=0)," ",X174/Z174)</f>
        <v>#N/A</v>
      </c>
      <c r="AB174" s="42" t="e">
        <f>IF(AND(SUM(BC174:BG174)=0,OR(E174=0,E174=" ",SUM(BC174:BG178)=0))," ",SUM(BC174:BG174))</f>
        <v>#N/A</v>
      </c>
      <c r="AC174" s="43" t="str">
        <f>IF(ISERROR(RANK(AB174,AB174:AB178,0))=TRUE," ",IF(OR(AND(L174="x",O174="x",R174="x"),AND(L174="x",O174="x",U174="x"),AND(L174="x",R174="x",U174="x"),AND(O174="x",R174="x",U174="x")),0,RANK(AB174,AB174:AB178,0)))</f>
        <v xml:space="preserve"> </v>
      </c>
      <c r="AD174" s="16" t="s">
        <v>23</v>
      </c>
      <c r="AE174" s="44" t="s">
        <v>24</v>
      </c>
      <c r="AF174" s="44"/>
      <c r="AG174" s="3"/>
      <c r="AH174" s="3" t="str">
        <f>CONCATENATE(5,1,AG173,C173,1)</f>
        <v>51X1</v>
      </c>
      <c r="AI174" s="3" t="str">
        <f>E173</f>
        <v>X</v>
      </c>
      <c r="AJ174" s="45">
        <f>IF(C173="X",0,AJ168+1)</f>
        <v>0</v>
      </c>
      <c r="AK174" s="45"/>
      <c r="AL174" s="45" t="s">
        <v>25</v>
      </c>
      <c r="AM174" s="46"/>
      <c r="AN174" s="46" t="e">
        <f>VLOOKUP(CONCATENATE(AI174,MID(AL174,2,1)),[1]vylosovanie!$C$10:$J$209,8,0)</f>
        <v>#N/A</v>
      </c>
      <c r="AO174" s="46" t="e">
        <f>VLOOKUP(CONCATENATE(AI174,RIGHT(AL174,1)),[1]vylosovanie!$C$10:$J$209,8,0)</f>
        <v>#N/A</v>
      </c>
      <c r="AP174" s="45" t="e">
        <f>VLOOKUP(CONCATENATE(AI174,VLOOKUP(AL174,$BW$4:$BX$16,2,0)),[1]vylosovanie!$C$10:$J$209,8,0)</f>
        <v>#N/A</v>
      </c>
      <c r="AQ174" s="47"/>
      <c r="AR174" s="3"/>
      <c r="AS174" s="3" t="str">
        <f>CONCATENATE(5,1,AR173,C173,2)</f>
        <v>51X2</v>
      </c>
      <c r="AT174" s="3" t="str">
        <f>E173</f>
        <v>X</v>
      </c>
      <c r="AU174" s="46">
        <f>IF(AJ174=0,0,AJ174+1)</f>
        <v>0</v>
      </c>
      <c r="AV174" s="46"/>
      <c r="AW174" s="46" t="s">
        <v>26</v>
      </c>
      <c r="AX174" s="46"/>
      <c r="AY174" s="46" t="e">
        <f>VLOOKUP(CONCATENATE(AT174,MID(AW174,2,1)),[1]vylosovanie!$C$10:$J$209,8,0)</f>
        <v>#N/A</v>
      </c>
      <c r="AZ174" s="46" t="e">
        <f>VLOOKUP(CONCATENATE(AT174,RIGHT(AW174,1)),[1]vylosovanie!$C$10:$J$209,8,0)</f>
        <v>#N/A</v>
      </c>
      <c r="BA174" s="45" t="e">
        <f>VLOOKUP(CONCATENATE(AT174,VLOOKUP(AW174,$BW$4:$BX$16,2,0)),[1]vylosovanie!$C$10:$J$209,8,0)</f>
        <v>#N/A</v>
      </c>
      <c r="BB174" s="48"/>
      <c r="BC174" s="28"/>
      <c r="BD174" s="28" t="e">
        <f>IF(OR(L174="x",L174="X",L174=""),0,IF(L174=3,2,1))</f>
        <v>#N/A</v>
      </c>
      <c r="BE174" s="28" t="e">
        <f>IF(OR(O174="x",O174="X",O174=""),0,IF(O174=3,2,1))</f>
        <v>#N/A</v>
      </c>
      <c r="BF174" s="28" t="e">
        <f>IF(OR(R174="x",R174="X",R174=""),0,IF(R174=3,2,1))</f>
        <v>#N/A</v>
      </c>
      <c r="BG174" s="28" t="e">
        <f>IF(OR(U174="x",U174="X",U174=""),0,IF(U174=3,2,1))</f>
        <v>#N/A</v>
      </c>
      <c r="BH174" s="49"/>
      <c r="BI174" s="28"/>
      <c r="BJ174" s="28" t="e">
        <f>IF(OR(L174="x",L174="X"),0,L174)</f>
        <v>#N/A</v>
      </c>
      <c r="BK174" s="28" t="e">
        <f>IF(OR(O174="x",O174="X"),0,O174)</f>
        <v>#N/A</v>
      </c>
      <c r="BL174" s="28" t="e">
        <f>IF(OR(R174="x",R174="X"),0,R174)</f>
        <v>#N/A</v>
      </c>
      <c r="BM174" s="28" t="e">
        <f>IF(OR(U174="x",U174="X"),0,U174)</f>
        <v>#N/A</v>
      </c>
      <c r="BN174" s="49"/>
      <c r="BO174" s="28"/>
      <c r="BP174" s="28" t="e">
        <f>IF(OR(N174="x",N174="X"),0,N174)</f>
        <v>#N/A</v>
      </c>
      <c r="BQ174" s="28" t="e">
        <f>IF(OR(Q174="x",Q174="X"),0,Q174)</f>
        <v>#N/A</v>
      </c>
      <c r="BR174" s="28" t="e">
        <f>IF(OR(T174="x",T174="X"),0,T174)</f>
        <v>#N/A</v>
      </c>
      <c r="BS174" s="28" t="e">
        <f>IF(OR(W174="x",W174="X"),0,W174)</f>
        <v>#N/A</v>
      </c>
      <c r="BT174" s="49"/>
    </row>
    <row r="175" spans="1:75" s="32" customFormat="1" ht="45.75" thickBot="1">
      <c r="A175" s="10" t="str">
        <f>CONCATENATE(E173," 1-3")</f>
        <v>X 1-3</v>
      </c>
      <c r="B175" s="11" t="str">
        <f>CONCATENATE(E173,D175)</f>
        <v>X2</v>
      </c>
      <c r="C175" s="33"/>
      <c r="D175" s="34">
        <v>2</v>
      </c>
      <c r="E175" s="35" t="str">
        <f>IF(ISERROR(VLOOKUP($B175,[1]vylosovanie!$C$10:$M$269,8,0))=TRUE," ",VLOOKUP($B175,[1]vylosovanie!$C$10:$M$269,8,0))</f>
        <v xml:space="preserve"> </v>
      </c>
      <c r="F175" s="35" t="str">
        <f>IF(ISERROR(VLOOKUP($B175,[1]vylosovanie!$C$10:$M$269,9,0))=TRUE," ",VLOOKUP($B175,[1]vylosovanie!$C$10:$M$269,9,0))</f>
        <v xml:space="preserve"> </v>
      </c>
      <c r="G175" s="35" t="str">
        <f>IF(ISERROR(VLOOKUP($B175,[1]vylosovanie!$C$10:$M$269,10,0))=TRUE," ",VLOOKUP($B175,[1]vylosovanie!$C$10:$M$269,10,0))</f>
        <v xml:space="preserve"> </v>
      </c>
      <c r="H175" s="35" t="str">
        <f>IF(ISERROR(VLOOKUP($B175,[1]vylosovanie!$C$10:$M$269,11,0))=TRUE," ",VLOOKUP($B175,[1]vylosovanie!$C$10:$M$269,11,0))</f>
        <v xml:space="preserve"> </v>
      </c>
      <c r="I175" s="50" t="e">
        <f>N174</f>
        <v>#N/A</v>
      </c>
      <c r="J175" s="50" t="s">
        <v>22</v>
      </c>
      <c r="K175" s="51" t="e">
        <f>L174</f>
        <v>#N/A</v>
      </c>
      <c r="L175" s="36"/>
      <c r="M175" s="36"/>
      <c r="N175" s="37"/>
      <c r="O175" s="50" t="e">
        <f>VLOOKUP(A177,'[1]zapisy skupiny'!$A$5:$AA$6403,26,0)</f>
        <v>#N/A</v>
      </c>
      <c r="P175" s="50" t="s">
        <v>22</v>
      </c>
      <c r="Q175" s="51" t="e">
        <f>VLOOKUP(A177,'[1]zapisy skupiny'!$A$5:$AA$6403,27,0)</f>
        <v>#N/A</v>
      </c>
      <c r="R175" s="50" t="e">
        <f>VLOOKUP(A178,'[1]zapisy skupiny'!$A$5:$AA$6403,27,0)</f>
        <v>#N/A</v>
      </c>
      <c r="S175" s="50" t="s">
        <v>22</v>
      </c>
      <c r="T175" s="51" t="e">
        <f>VLOOKUP(A178,'[1]zapisy skupiny'!$A$5:$AA$6403,26,0)</f>
        <v>#N/A</v>
      </c>
      <c r="U175" s="50" t="e">
        <f>VLOOKUP(A180,'[1]zapisy skupiny'!$A$5:$AA$6403,26,0)</f>
        <v>#N/A</v>
      </c>
      <c r="V175" s="50" t="s">
        <v>22</v>
      </c>
      <c r="W175" s="51" t="e">
        <f>VLOOKUP(A180,'[1]zapisy skupiny'!$A$5:$AA$6403,27,0)</f>
        <v>#N/A</v>
      </c>
      <c r="X175" s="52" t="e">
        <f>SUM(BI175:BM175)</f>
        <v>#N/A</v>
      </c>
      <c r="Y175" s="53" t="s">
        <v>22</v>
      </c>
      <c r="Z175" s="52" t="e">
        <f>SUM(BO175:BS175)</f>
        <v>#N/A</v>
      </c>
      <c r="AA175" s="53" t="e">
        <f>IF((Z175=0)," ",X175/Z175)</f>
        <v>#N/A</v>
      </c>
      <c r="AB175" s="54" t="e">
        <f>IF(AND(SUM(BC175:BG175)=0,OR(E175=0,E175=" ",SUM(BC174:BG178)=0))," ",SUM(BC175:BG175))</f>
        <v>#N/A</v>
      </c>
      <c r="AC175" s="55" t="str">
        <f>IF(ISERROR(RANK(AB175,AB174:AB178,0))=TRUE," ",IF(OR(AND(I175="x",O175="x",R175="x"),AND(I175="x",O175="x",U175="x"),AND(I175="x",R175="x",U175="x"),AND(O175="x",R175="x",U175="x")),0,RANK(AB175,AB174:AB178,0)))</f>
        <v xml:space="preserve"> </v>
      </c>
      <c r="AD175" s="16" t="s">
        <v>27</v>
      </c>
      <c r="AE175" s="44" t="s">
        <v>28</v>
      </c>
      <c r="AF175" s="44"/>
      <c r="AG175" s="3"/>
      <c r="AH175" s="3" t="str">
        <f>CONCATENATE(5,2,AG173,C173,1)</f>
        <v>52X1</v>
      </c>
      <c r="AI175" s="3" t="str">
        <f>E173</f>
        <v>X</v>
      </c>
      <c r="AJ175" s="45">
        <f>IF(AU174=0,0,AU174+1)</f>
        <v>0</v>
      </c>
      <c r="AK175" s="45"/>
      <c r="AL175" s="45" t="s">
        <v>29</v>
      </c>
      <c r="AM175" s="46"/>
      <c r="AN175" s="46" t="e">
        <f>VLOOKUP(CONCATENATE(AI175,MID(AL175,2,1)),[1]vylosovanie!$C$10:$J$209,8,0)</f>
        <v>#N/A</v>
      </c>
      <c r="AO175" s="46" t="e">
        <f>VLOOKUP(CONCATENATE(AI175,RIGHT(AL175,1)),[1]vylosovanie!$C$10:$J$209,8,0)</f>
        <v>#N/A</v>
      </c>
      <c r="AP175" s="45" t="e">
        <f>VLOOKUP(CONCATENATE(AI175,VLOOKUP(AL175,$BW$4:$BX$16,2,0)),[1]vylosovanie!$C$10:$J$209,8,0)</f>
        <v>#N/A</v>
      </c>
      <c r="AQ175" s="47"/>
      <c r="AR175" s="3"/>
      <c r="AS175" s="3" t="str">
        <f>CONCATENATE(5,2,AR173,C173,2)</f>
        <v>52X2</v>
      </c>
      <c r="AT175" s="3" t="str">
        <f>E173</f>
        <v>X</v>
      </c>
      <c r="AU175" s="46">
        <f>IF(AJ175=0,0,AJ175+1)</f>
        <v>0</v>
      </c>
      <c r="AV175" s="46"/>
      <c r="AW175" s="46" t="s">
        <v>30</v>
      </c>
      <c r="AX175" s="46"/>
      <c r="AY175" s="46" t="e">
        <f>VLOOKUP(CONCATENATE(AT175,MID(AW175,2,1)),[1]vylosovanie!$C$10:$J$209,8,0)</f>
        <v>#N/A</v>
      </c>
      <c r="AZ175" s="46" t="e">
        <f>VLOOKUP(CONCATENATE(AT175,RIGHT(AW175,1)),[1]vylosovanie!$C$10:$J$209,8,0)</f>
        <v>#N/A</v>
      </c>
      <c r="BA175" s="45" t="e">
        <f>VLOOKUP(CONCATENATE(AT175,VLOOKUP(AW175,$BW$4:$BX$16,2,0)),[1]vylosovanie!$C$10:$J$209,8,0)</f>
        <v>#N/A</v>
      </c>
      <c r="BB175" s="48"/>
      <c r="BC175" s="28" t="e">
        <f>IF(OR(I175="x",I175="X",I175=""),0,IF(I175=3,2,1))</f>
        <v>#N/A</v>
      </c>
      <c r="BD175" s="28"/>
      <c r="BE175" s="28" t="e">
        <f>IF(OR(O175="x",O175="X",O175=""),0,IF(O175=3,2,1))</f>
        <v>#N/A</v>
      </c>
      <c r="BF175" s="28" t="e">
        <f>IF(OR(R175="x",R175="X",R175=""),0,IF(R175=3,2,1))</f>
        <v>#N/A</v>
      </c>
      <c r="BG175" s="28" t="e">
        <f>IF(OR(U175="x",U175="X",U175=""),0,IF(U175=3,2,1))</f>
        <v>#N/A</v>
      </c>
      <c r="BH175" s="49"/>
      <c r="BI175" s="28" t="e">
        <f>IF(OR(I175="x",I175="X"),0,I175)</f>
        <v>#N/A</v>
      </c>
      <c r="BJ175" s="28"/>
      <c r="BK175" s="28" t="e">
        <f>IF(OR(O175="x",O175="X"),0,O175)</f>
        <v>#N/A</v>
      </c>
      <c r="BL175" s="28" t="e">
        <f>IF(OR(R175="x",R175="X"),0,R175)</f>
        <v>#N/A</v>
      </c>
      <c r="BM175" s="28" t="e">
        <f>IF(OR(U175="x",U175="X"),0,U175)</f>
        <v>#N/A</v>
      </c>
      <c r="BN175" s="49"/>
      <c r="BO175" s="28" t="e">
        <f>IF(OR(K175="x",K175="X"),0,K175)</f>
        <v>#N/A</v>
      </c>
      <c r="BP175" s="28"/>
      <c r="BQ175" s="28" t="e">
        <f>IF(OR(Q175="x",Q175="X"),0,Q175)</f>
        <v>#N/A</v>
      </c>
      <c r="BR175" s="28" t="e">
        <f>IF(OR(T175="x",T175="X"),0,T175)</f>
        <v>#N/A</v>
      </c>
      <c r="BS175" s="28" t="e">
        <f>IF(OR(W175="x",W175="X"),0,W175)</f>
        <v>#N/A</v>
      </c>
      <c r="BT175" s="49"/>
    </row>
    <row r="176" spans="1:75" s="32" customFormat="1" ht="45.75" thickBot="1">
      <c r="A176" s="10" t="str">
        <f>CONCATENATE(E173," 1-2")</f>
        <v>X 1-2</v>
      </c>
      <c r="B176" s="11" t="str">
        <f>CONCATENATE(E173,D176)</f>
        <v>X3</v>
      </c>
      <c r="C176" s="33"/>
      <c r="D176" s="34">
        <v>3</v>
      </c>
      <c r="E176" s="35" t="str">
        <f>IF(ISERROR(VLOOKUP($B176,[1]vylosovanie!$C$10:$M$269,8,0))=TRUE," ",VLOOKUP($B176,[1]vylosovanie!$C$10:$M$269,8,0))</f>
        <v xml:space="preserve"> </v>
      </c>
      <c r="F176" s="35" t="str">
        <f>IF(ISERROR(VLOOKUP($B176,[1]vylosovanie!$C$10:$M$269,9,0))=TRUE," ",VLOOKUP($B176,[1]vylosovanie!$C$10:$M$269,9,0))</f>
        <v xml:space="preserve"> </v>
      </c>
      <c r="G176" s="35" t="str">
        <f>IF(ISERROR(VLOOKUP($B176,[1]vylosovanie!$C$10:$M$269,10,0))=TRUE," ",VLOOKUP($B176,[1]vylosovanie!$C$10:$M$269,10,0))</f>
        <v xml:space="preserve"> </v>
      </c>
      <c r="H176" s="35" t="str">
        <f>IF(ISERROR(VLOOKUP($B176,[1]vylosovanie!$C$10:$M$269,11,0))=TRUE," ",VLOOKUP($B176,[1]vylosovanie!$C$10:$M$269,11,0))</f>
        <v xml:space="preserve"> </v>
      </c>
      <c r="I176" s="50" t="e">
        <f>Q174</f>
        <v>#N/A</v>
      </c>
      <c r="J176" s="50" t="s">
        <v>22</v>
      </c>
      <c r="K176" s="51" t="e">
        <f>O174</f>
        <v>#N/A</v>
      </c>
      <c r="L176" s="50" t="e">
        <f>Q175</f>
        <v>#N/A</v>
      </c>
      <c r="M176" s="50" t="s">
        <v>22</v>
      </c>
      <c r="N176" s="51" t="e">
        <f>O175</f>
        <v>#N/A</v>
      </c>
      <c r="O176" s="36"/>
      <c r="P176" s="36"/>
      <c r="Q176" s="37"/>
      <c r="R176" s="50" t="e">
        <f>VLOOKUP(A181,'[1]zapisy skupiny'!$A$5:$AA$6403,26,0)</f>
        <v>#N/A</v>
      </c>
      <c r="S176" s="50" t="s">
        <v>22</v>
      </c>
      <c r="T176" s="51" t="e">
        <f>VLOOKUP(A181,'[1]zapisy skupiny'!$A$5:$AA$6403,27,0)</f>
        <v>#N/A</v>
      </c>
      <c r="U176" s="50" t="e">
        <f>VLOOKUP(A179,'[1]zapisy skupiny'!$A$5:$AA$6403,27,0)</f>
        <v>#N/A</v>
      </c>
      <c r="V176" s="50" t="s">
        <v>22</v>
      </c>
      <c r="W176" s="51" t="e">
        <f>VLOOKUP(A179,'[1]zapisy skupiny'!$A$5:$AA$6403,26,0)</f>
        <v>#N/A</v>
      </c>
      <c r="X176" s="52" t="e">
        <f>SUM(BI176:BM176)</f>
        <v>#N/A</v>
      </c>
      <c r="Y176" s="53" t="s">
        <v>22</v>
      </c>
      <c r="Z176" s="52" t="e">
        <f>SUM(BO176:BS176)</f>
        <v>#N/A</v>
      </c>
      <c r="AA176" s="53" t="e">
        <f>IF((Z176=0)," ",X176/Z176)</f>
        <v>#N/A</v>
      </c>
      <c r="AB176" s="54" t="e">
        <f>IF(AND(SUM(BC176:BG176)=0,OR(E176=0,E176=" ",SUM(BC174:BG178)=0))," ",SUM(BC176:BG176))</f>
        <v>#N/A</v>
      </c>
      <c r="AC176" s="55" t="str">
        <f>IF(ISERROR(RANK(AB176,AB174:AB178,0))=TRUE," ",IF(OR(AND(I176="x",L176="x",R176="x"),AND(I176="x",L176="x",U176="x"),AND(I176="x",R176="x",U176="x"),AND(L176="x",R176="x",U176="x")),0,RANK(AB176,AB174:AB178,0)))</f>
        <v xml:space="preserve"> </v>
      </c>
      <c r="AD176" s="16" t="s">
        <v>31</v>
      </c>
      <c r="AE176" s="44" t="s">
        <v>32</v>
      </c>
      <c r="AF176" s="44"/>
      <c r="AG176" s="3"/>
      <c r="AH176" s="3" t="str">
        <f>CONCATENATE(5,3,AG173,C173,1)</f>
        <v>53X1</v>
      </c>
      <c r="AI176" s="3" t="str">
        <f>E173</f>
        <v>X</v>
      </c>
      <c r="AJ176" s="45">
        <f>IF(AU175=0,0,AU175+1)</f>
        <v>0</v>
      </c>
      <c r="AK176" s="45"/>
      <c r="AL176" s="56" t="s">
        <v>33</v>
      </c>
      <c r="AM176" s="57"/>
      <c r="AN176" s="46" t="e">
        <f>VLOOKUP(CONCATENATE(AI176,MID(AL176,2,1)),[1]vylosovanie!$C$10:$J$209,8,0)</f>
        <v>#N/A</v>
      </c>
      <c r="AO176" s="46" t="e">
        <f>VLOOKUP(CONCATENATE(AI176,RIGHT(AL176,1)),[1]vylosovanie!$C$10:$J$209,8,0)</f>
        <v>#N/A</v>
      </c>
      <c r="AP176" s="45" t="e">
        <f>VLOOKUP(CONCATENATE(AI176,VLOOKUP(AL176,$BW$4:$BX$16,2,0)),[1]vylosovanie!$C$10:$J$209,8,0)</f>
        <v>#N/A</v>
      </c>
      <c r="AQ176" s="47"/>
      <c r="AR176" s="3"/>
      <c r="AS176" s="3" t="str">
        <f>CONCATENATE(5,3,AR173,C173,2)</f>
        <v>53X2</v>
      </c>
      <c r="AT176" s="3" t="str">
        <f>E173</f>
        <v>X</v>
      </c>
      <c r="AU176" s="46">
        <f>IF(AJ176=0,0,AJ176+1)</f>
        <v>0</v>
      </c>
      <c r="AV176" s="46"/>
      <c r="AW176" s="46" t="s">
        <v>34</v>
      </c>
      <c r="AX176" s="46"/>
      <c r="AY176" s="46" t="e">
        <f>VLOOKUP(CONCATENATE(AT176,MID(AW176,2,1)),[1]vylosovanie!$C$10:$J$209,8,0)</f>
        <v>#N/A</v>
      </c>
      <c r="AZ176" s="46" t="e">
        <f>VLOOKUP(CONCATENATE(AT176,RIGHT(AW176,1)),[1]vylosovanie!$C$10:$J$209,8,0)</f>
        <v>#N/A</v>
      </c>
      <c r="BA176" s="45" t="e">
        <f>VLOOKUP(CONCATENATE(AT176,VLOOKUP(AW176,$BW$4:$BX$16,2,0)),[1]vylosovanie!$C$10:$J$209,8,0)</f>
        <v>#N/A</v>
      </c>
      <c r="BB176" s="48"/>
      <c r="BC176" s="28" t="e">
        <f>IF(OR(I176="x",I176="X",I176=""),0,IF(I176=3,2,1))</f>
        <v>#N/A</v>
      </c>
      <c r="BD176" s="28" t="e">
        <f>IF(OR(L176="x",L176="X",L176=""),0,IF(L176=3,2,1))</f>
        <v>#N/A</v>
      </c>
      <c r="BE176" s="28"/>
      <c r="BF176" s="28" t="e">
        <f>IF(OR(R176="x",R176="X",R176=""),0,IF(R176=3,2,1))</f>
        <v>#N/A</v>
      </c>
      <c r="BG176" s="28" t="e">
        <f>IF(OR(U176="x",U176="X",U176=""),0,IF(U176=3,2,1))</f>
        <v>#N/A</v>
      </c>
      <c r="BH176" s="49"/>
      <c r="BI176" s="28" t="e">
        <f>IF(OR(I176="x",I176="X"),0,I176)</f>
        <v>#N/A</v>
      </c>
      <c r="BJ176" s="28" t="e">
        <f>IF(OR(L176="x",L176="X"),0,L176)</f>
        <v>#N/A</v>
      </c>
      <c r="BK176" s="28"/>
      <c r="BL176" s="28" t="e">
        <f>IF(OR(R176="x",R176="X"),0,R176)</f>
        <v>#N/A</v>
      </c>
      <c r="BM176" s="28" t="e">
        <f>IF(OR(U176="x",U176="X"),0,U176)</f>
        <v>#N/A</v>
      </c>
      <c r="BN176" s="49"/>
      <c r="BO176" s="28" t="e">
        <f>IF(OR(K176="x",K176="X"),0,K176)</f>
        <v>#N/A</v>
      </c>
      <c r="BP176" s="28" t="e">
        <f>IF(OR(N176="x",N176="X"),0,N176)</f>
        <v>#N/A</v>
      </c>
      <c r="BQ176" s="28"/>
      <c r="BR176" s="28" t="e">
        <f>IF(OR(T176="x",T176="X"),0,T176)</f>
        <v>#N/A</v>
      </c>
      <c r="BS176" s="28" t="e">
        <f>IF(OR(W176="x",W176="X"),0,W176)</f>
        <v>#N/A</v>
      </c>
      <c r="BT176" s="49"/>
    </row>
    <row r="177" spans="1:75" s="32" customFormat="1" ht="45.75" thickBot="1">
      <c r="A177" s="10" t="str">
        <f>CONCATENATE(E173," 2-3")</f>
        <v>X 2-3</v>
      </c>
      <c r="B177" s="11" t="str">
        <f>CONCATENATE(E173,D177)</f>
        <v>X4</v>
      </c>
      <c r="C177" s="33"/>
      <c r="D177" s="34">
        <v>4</v>
      </c>
      <c r="E177" s="35" t="str">
        <f>IF(ISERROR(VLOOKUP($B177,[1]vylosovanie!$C$10:$M$269,8,0))=TRUE," ",VLOOKUP($B177,[1]vylosovanie!$C$10:$M$269,8,0))</f>
        <v xml:space="preserve"> </v>
      </c>
      <c r="F177" s="35" t="str">
        <f>IF(ISERROR(VLOOKUP($B177,[1]vylosovanie!$C$10:$M$269,9,0))=TRUE," ",VLOOKUP($B177,[1]vylosovanie!$C$10:$M$269,9,0))</f>
        <v xml:space="preserve"> </v>
      </c>
      <c r="G177" s="35" t="str">
        <f>IF(ISERROR(VLOOKUP($B177,[1]vylosovanie!$C$10:$M$269,10,0))=TRUE," ",VLOOKUP($B177,[1]vylosovanie!$C$10:$M$269,10,0))</f>
        <v xml:space="preserve"> </v>
      </c>
      <c r="H177" s="35" t="str">
        <f>IF(ISERROR(VLOOKUP($B177,[1]vylosovanie!$C$10:$M$269,11,0))=TRUE," ",VLOOKUP($B177,[1]vylosovanie!$C$10:$M$269,11,0))</f>
        <v xml:space="preserve"> </v>
      </c>
      <c r="I177" s="50" t="e">
        <f>T174</f>
        <v>#N/A</v>
      </c>
      <c r="J177" s="50" t="s">
        <v>22</v>
      </c>
      <c r="K177" s="51" t="e">
        <f>R174</f>
        <v>#N/A</v>
      </c>
      <c r="L177" s="50" t="e">
        <f>T175</f>
        <v>#N/A</v>
      </c>
      <c r="M177" s="50" t="s">
        <v>22</v>
      </c>
      <c r="N177" s="51" t="e">
        <f>R175</f>
        <v>#N/A</v>
      </c>
      <c r="O177" s="50" t="e">
        <f>T176</f>
        <v>#N/A</v>
      </c>
      <c r="P177" s="50" t="s">
        <v>22</v>
      </c>
      <c r="Q177" s="51" t="e">
        <f>R176</f>
        <v>#N/A</v>
      </c>
      <c r="R177" s="36"/>
      <c r="S177" s="36"/>
      <c r="T177" s="37"/>
      <c r="U177" s="50" t="e">
        <f>VLOOKUP(A182,'[1]zapisy skupiny'!$A$5:$AA$6403,27,0)</f>
        <v>#N/A</v>
      </c>
      <c r="V177" s="50" t="s">
        <v>22</v>
      </c>
      <c r="W177" s="51" t="e">
        <f>VLOOKUP(A182,'[1]zapisy skupiny'!$A$5:$AA$6403,26,0)</f>
        <v>#N/A</v>
      </c>
      <c r="X177" s="52" t="e">
        <f>SUM(BI177:BM177)</f>
        <v>#N/A</v>
      </c>
      <c r="Y177" s="53" t="s">
        <v>22</v>
      </c>
      <c r="Z177" s="52" t="e">
        <f>SUM(BO177:BS177)</f>
        <v>#N/A</v>
      </c>
      <c r="AA177" s="53" t="e">
        <f>IF((Z177=0)," ",X177/Z177)</f>
        <v>#N/A</v>
      </c>
      <c r="AB177" s="54" t="e">
        <f>IF(AND(SUM(BC177:BG177)=0,OR(E177=0,E177=" ",SUM(BC174:BG178)=0))," ",SUM(BC177:BG177))</f>
        <v>#N/A</v>
      </c>
      <c r="AC177" s="55" t="str">
        <f>IF(ISERROR(RANK(AB177,AB174:AB178,0))=TRUE," ",IF(OR(AND(I177="x",L177="x",O177="x"),AND(I177="x",L177="x",U177="x"),AND(I177="x",O177="x",U177="x"),AND(L177="x",O177="x",U177="x")),0,RANK(AB177,AB174:AB178,0)))</f>
        <v xml:space="preserve"> </v>
      </c>
      <c r="AD177" s="16" t="s">
        <v>35</v>
      </c>
      <c r="AE177" s="44" t="s">
        <v>36</v>
      </c>
      <c r="AF177" s="44"/>
      <c r="AG177" s="58"/>
      <c r="AH177" s="3" t="str">
        <f>CONCATENATE(5,4,AG173,C173,1)</f>
        <v>54X1</v>
      </c>
      <c r="AI177" s="3" t="str">
        <f>E173</f>
        <v>X</v>
      </c>
      <c r="AJ177" s="45">
        <f>IF(AU176=0,0,AU176+1)</f>
        <v>0</v>
      </c>
      <c r="AK177" s="59"/>
      <c r="AL177" s="59" t="s">
        <v>37</v>
      </c>
      <c r="AM177" s="60"/>
      <c r="AN177" s="46" t="e">
        <f>VLOOKUP(CONCATENATE(AI177,MID(AL177,2,1)),[1]vylosovanie!$C$10:$J$209,8,0)</f>
        <v>#N/A</v>
      </c>
      <c r="AO177" s="46" t="e">
        <f>VLOOKUP(CONCATENATE(AI177,RIGHT(AL177,1)),[1]vylosovanie!$C$10:$J$209,8,0)</f>
        <v>#N/A</v>
      </c>
      <c r="AP177" s="45" t="e">
        <f>VLOOKUP(CONCATENATE(AI177,VLOOKUP(AL177,$BW$4:$BX$16,2,0)),[1]vylosovanie!$C$10:$J$209,8,0)</f>
        <v>#N/A</v>
      </c>
      <c r="AQ177" s="61"/>
      <c r="AR177" s="58"/>
      <c r="AS177" s="3" t="str">
        <f>CONCATENATE(5,4,AR173,C173,2)</f>
        <v>54X2</v>
      </c>
      <c r="AT177" s="3" t="str">
        <f>E173</f>
        <v>X</v>
      </c>
      <c r="AU177" s="46">
        <f>IF(AJ177=0,0,AJ177+1)</f>
        <v>0</v>
      </c>
      <c r="AV177" s="60"/>
      <c r="AW177" s="60" t="s">
        <v>38</v>
      </c>
      <c r="AX177" s="60"/>
      <c r="AY177" s="46" t="e">
        <f>VLOOKUP(CONCATENATE(AT177,MID(AW177,2,1)),[1]vylosovanie!$C$10:$J$209,8,0)</f>
        <v>#N/A</v>
      </c>
      <c r="AZ177" s="46" t="e">
        <f>VLOOKUP(CONCATENATE(AT177,RIGHT(AW177,1)),[1]vylosovanie!$C$10:$J$209,8,0)</f>
        <v>#N/A</v>
      </c>
      <c r="BA177" s="45" t="e">
        <f>VLOOKUP(CONCATENATE(AT177,VLOOKUP(AW177,$BW$4:$BX$16,2,0)),[1]vylosovanie!$C$10:$J$209,8,0)</f>
        <v>#N/A</v>
      </c>
      <c r="BB177" s="48"/>
      <c r="BC177" s="28" t="e">
        <f>IF(OR(I177="x",I177="X",I177=""),0,IF(I177=3,2,1))</f>
        <v>#N/A</v>
      </c>
      <c r="BD177" s="28" t="e">
        <f>IF(OR(L177="x",L177="X",L177=""),0,IF(L177=3,2,1))</f>
        <v>#N/A</v>
      </c>
      <c r="BE177" s="28" t="e">
        <f>IF(OR(O177="x",O177="X",O177=""),0,IF(O177=3,2,1))</f>
        <v>#N/A</v>
      </c>
      <c r="BF177" s="28"/>
      <c r="BG177" s="28" t="e">
        <f>IF(OR(U177="x",U177="X",U177=""),0,IF(U177=3,2,1))</f>
        <v>#N/A</v>
      </c>
      <c r="BH177" s="49"/>
      <c r="BI177" s="28" t="e">
        <f>IF(OR(I177="x",I177="X"),0,I177)</f>
        <v>#N/A</v>
      </c>
      <c r="BJ177" s="28" t="e">
        <f>IF(OR(L177="x",L177="X"),0,L177)</f>
        <v>#N/A</v>
      </c>
      <c r="BK177" s="28" t="e">
        <f>IF(OR(O177="x",O177="X"),0,O177)</f>
        <v>#N/A</v>
      </c>
      <c r="BL177" s="28"/>
      <c r="BM177" s="28" t="e">
        <f>IF(OR(U177="x",U177="X"),0,U177)</f>
        <v>#N/A</v>
      </c>
      <c r="BN177" s="49"/>
      <c r="BO177" s="28" t="e">
        <f>IF(OR(K177="x",K177="X"),0,K177)</f>
        <v>#N/A</v>
      </c>
      <c r="BP177" s="28" t="e">
        <f>IF(OR(N177="x",N177="X"),0,N177)</f>
        <v>#N/A</v>
      </c>
      <c r="BQ177" s="28" t="e">
        <f>IF(OR(Q177="x",Q177="X"),0,Q177)</f>
        <v>#N/A</v>
      </c>
      <c r="BR177" s="28"/>
      <c r="BS177" s="28" t="e">
        <f>IF(OR(W177="x",W177="X"),0,W177)</f>
        <v>#N/A</v>
      </c>
      <c r="BT177" s="49"/>
    </row>
    <row r="178" spans="1:75" s="32" customFormat="1" ht="45.75" thickBot="1">
      <c r="A178" s="10" t="str">
        <f>CONCATENATE(E173," 4-2")</f>
        <v>X 4-2</v>
      </c>
      <c r="B178" s="11" t="str">
        <f>CONCATENATE(E173,D178)</f>
        <v>X5</v>
      </c>
      <c r="C178" s="18"/>
      <c r="D178" s="34">
        <v>5</v>
      </c>
      <c r="E178" s="35" t="str">
        <f>IF(ISERROR(VLOOKUP($B178,[1]vylosovanie!$C$10:$M$269,8,0))=TRUE," ",VLOOKUP($B178,[1]vylosovanie!$C$10:$M$269,8,0))</f>
        <v xml:space="preserve"> </v>
      </c>
      <c r="F178" s="35" t="str">
        <f>IF(ISERROR(VLOOKUP($B178,[1]vylosovanie!$C$10:$M$269,9,0))=TRUE," ",VLOOKUP($B178,[1]vylosovanie!$C$10:$M$269,9,0))</f>
        <v xml:space="preserve"> </v>
      </c>
      <c r="G178" s="35" t="str">
        <f>IF(ISERROR(VLOOKUP($B178,[1]vylosovanie!$C$10:$M$269,10,0))=TRUE," ",VLOOKUP($B178,[1]vylosovanie!$C$10:$M$269,10,0))</f>
        <v xml:space="preserve"> </v>
      </c>
      <c r="H178" s="35" t="str">
        <f>IF(ISERROR(VLOOKUP($B178,[1]vylosovanie!$C$10:$M$269,11,0))=TRUE," ",VLOOKUP($B178,[1]vylosovanie!$C$10:$M$269,11,0))</f>
        <v xml:space="preserve"> </v>
      </c>
      <c r="I178" s="62" t="e">
        <f>W174</f>
        <v>#N/A</v>
      </c>
      <c r="J178" s="62" t="s">
        <v>22</v>
      </c>
      <c r="K178" s="63" t="e">
        <f>U174</f>
        <v>#N/A</v>
      </c>
      <c r="L178" s="62" t="e">
        <f>W175</f>
        <v>#N/A</v>
      </c>
      <c r="M178" s="62" t="s">
        <v>22</v>
      </c>
      <c r="N178" s="63" t="e">
        <f>U175</f>
        <v>#N/A</v>
      </c>
      <c r="O178" s="62" t="e">
        <f>W176</f>
        <v>#N/A</v>
      </c>
      <c r="P178" s="62" t="s">
        <v>22</v>
      </c>
      <c r="Q178" s="63" t="e">
        <f>U176</f>
        <v>#N/A</v>
      </c>
      <c r="R178" s="62" t="e">
        <f>W177</f>
        <v>#N/A</v>
      </c>
      <c r="S178" s="62" t="s">
        <v>22</v>
      </c>
      <c r="T178" s="63" t="e">
        <f>U177</f>
        <v>#N/A</v>
      </c>
      <c r="U178" s="36"/>
      <c r="V178" s="36"/>
      <c r="W178" s="37"/>
      <c r="X178" s="64" t="e">
        <f>SUM(BI178:BM178)</f>
        <v>#N/A</v>
      </c>
      <c r="Y178" s="65" t="s">
        <v>22</v>
      </c>
      <c r="Z178" s="64" t="e">
        <f>SUM(BO178:BS178)</f>
        <v>#N/A</v>
      </c>
      <c r="AA178" s="65" t="e">
        <f>IF((Z178=0)," ",X178/Z178)</f>
        <v>#N/A</v>
      </c>
      <c r="AB178" s="66" t="e">
        <f>IF(AND(SUM(BC178:BG178)=0,OR(E178=0,E178=" ",SUM(BC174:BG178)=0))," ",SUM(BC178:BG178))</f>
        <v>#N/A</v>
      </c>
      <c r="AC178" s="67" t="str">
        <f>IF(ISERROR(RANK(AB178,AB174:AB178,0))=TRUE," ",IF(OR(AND(I178="x",L178="x",O178="x"),AND(I178="x",L178="x",R178="x"),AND(I178="x",O178="x",R178="x"),AND(L178="x",O178="x",R178="x")),0,RANK(AB178,AB174:AB178,0)))</f>
        <v xml:space="preserve"> </v>
      </c>
      <c r="AD178" s="15" t="s">
        <v>39</v>
      </c>
      <c r="AE178" s="44" t="s">
        <v>40</v>
      </c>
      <c r="AF178" s="44"/>
      <c r="AG178" s="58"/>
      <c r="AH178" s="3" t="str">
        <f>CONCATENATE(5,5,AG173,C173,1)</f>
        <v>55X1</v>
      </c>
      <c r="AI178" s="3" t="str">
        <f>E173</f>
        <v>X</v>
      </c>
      <c r="AJ178" s="45">
        <f>IF(AU177=0,0,AU177+1)</f>
        <v>0</v>
      </c>
      <c r="AK178" s="59"/>
      <c r="AL178" s="59" t="s">
        <v>41</v>
      </c>
      <c r="AM178" s="60"/>
      <c r="AN178" s="46" t="e">
        <f>VLOOKUP(CONCATENATE(AI178,MID(AL178,2,1)),[1]vylosovanie!$C$10:$J$209,8,0)</f>
        <v>#N/A</v>
      </c>
      <c r="AO178" s="46" t="e">
        <f>VLOOKUP(CONCATENATE(AI178,RIGHT(AL178,1)),[1]vylosovanie!$C$10:$J$209,8,0)</f>
        <v>#N/A</v>
      </c>
      <c r="AP178" s="45" t="e">
        <f>VLOOKUP(CONCATENATE(AI178,VLOOKUP(AL178,$BW$4:$BX$16,2,0)),[1]vylosovanie!$C$10:$J$209,8,0)</f>
        <v>#N/A</v>
      </c>
      <c r="AQ178" s="61"/>
      <c r="AR178" s="58"/>
      <c r="AS178" s="3" t="str">
        <f>CONCATENATE(5,5,AR173,C173,2)</f>
        <v>55X2</v>
      </c>
      <c r="AT178" s="3" t="str">
        <f>E173</f>
        <v>X</v>
      </c>
      <c r="AU178" s="46">
        <f>IF(AJ178=0,0,AJ178+1)</f>
        <v>0</v>
      </c>
      <c r="AV178" s="60"/>
      <c r="AW178" s="60" t="s">
        <v>42</v>
      </c>
      <c r="AX178" s="60"/>
      <c r="AY178" s="46" t="e">
        <f>VLOOKUP(CONCATENATE(AT178,MID(AW178,2,1)),[1]vylosovanie!$C$10:$J$209,8,0)</f>
        <v>#N/A</v>
      </c>
      <c r="AZ178" s="46" t="e">
        <f>VLOOKUP(CONCATENATE(AT178,RIGHT(AW178,1)),[1]vylosovanie!$C$10:$J$209,8,0)</f>
        <v>#N/A</v>
      </c>
      <c r="BA178" s="45" t="e">
        <f>VLOOKUP(CONCATENATE(AT178,VLOOKUP(AW178,$BW$4:$BX$16,2,0)),[1]vylosovanie!$C$10:$J$209,8,0)</f>
        <v>#N/A</v>
      </c>
      <c r="BB178" s="48"/>
      <c r="BC178" s="28" t="e">
        <f>IF(OR(I178="x",I178="X",I178=""),0,IF(I178=3,2,1))</f>
        <v>#N/A</v>
      </c>
      <c r="BD178" s="28" t="e">
        <f>IF(OR(L178="x",L178="X",L178=""),0,IF(L178=3,2,1))</f>
        <v>#N/A</v>
      </c>
      <c r="BE178" s="28" t="e">
        <f>IF(OR(O178="x",O178="X",O178=""),0,IF(O178=3,2,1))</f>
        <v>#N/A</v>
      </c>
      <c r="BF178" s="28" t="e">
        <f>IF(OR(R178="x",R178="X",R178=""),0,IF(R178=3,2,1))</f>
        <v>#N/A</v>
      </c>
      <c r="BG178" s="28"/>
      <c r="BH178" s="49"/>
      <c r="BI178" s="28" t="e">
        <f>IF(OR(I178="x",I178="X"),0,I178)</f>
        <v>#N/A</v>
      </c>
      <c r="BJ178" s="28" t="e">
        <f>IF(OR(L178="x",L178="X"),0,L178)</f>
        <v>#N/A</v>
      </c>
      <c r="BK178" s="28" t="e">
        <f>IF(OR(O178="x",O178="X"),0,O178)</f>
        <v>#N/A</v>
      </c>
      <c r="BL178" s="28" t="e">
        <f>IF(OR(R178="x",R178="X"),0,R178)</f>
        <v>#N/A</v>
      </c>
      <c r="BM178" s="28"/>
      <c r="BN178" s="49"/>
      <c r="BO178" s="28" t="e">
        <f>IF(OR(K178="x",K178="X"),0,K178)</f>
        <v>#N/A</v>
      </c>
      <c r="BP178" s="28" t="e">
        <f>IF(OR(N178="x",N178="X"),0,N178)</f>
        <v>#N/A</v>
      </c>
      <c r="BQ178" s="28" t="e">
        <f>IF(OR(Q178="x",Q178="X"),0,Q178)</f>
        <v>#N/A</v>
      </c>
      <c r="BR178" s="28" t="e">
        <f>IF(OR(T178="x",T178="X"),0,T178)</f>
        <v>#N/A</v>
      </c>
      <c r="BS178" s="28"/>
      <c r="BT178" s="49"/>
    </row>
    <row r="179" spans="1:75" s="32" customFormat="1" ht="45">
      <c r="A179" s="10" t="str">
        <f>CONCATENATE(E173," 5-3")</f>
        <v>X 5-3</v>
      </c>
      <c r="B179" s="11"/>
      <c r="C179" s="18"/>
      <c r="D179" s="68"/>
      <c r="E179" s="69"/>
      <c r="F179" s="69"/>
      <c r="G179" s="69"/>
      <c r="H179" s="69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1"/>
      <c r="V179" s="71"/>
      <c r="W179" s="71"/>
      <c r="X179" s="72"/>
      <c r="Y179" s="73"/>
      <c r="Z179" s="72"/>
      <c r="AA179" s="73"/>
      <c r="AB179" s="72"/>
      <c r="AC179" s="48"/>
      <c r="AD179" s="15"/>
      <c r="AE179" s="44"/>
      <c r="AF179" s="44"/>
      <c r="AG179" s="58"/>
      <c r="AH179" s="3"/>
      <c r="AI179" s="3"/>
      <c r="AJ179" s="74"/>
      <c r="AK179" s="75"/>
      <c r="AL179" s="75"/>
      <c r="AM179" s="61"/>
      <c r="AN179" s="47"/>
      <c r="AO179" s="47"/>
      <c r="AP179" s="74"/>
      <c r="AQ179" s="61"/>
      <c r="AR179" s="58"/>
      <c r="AS179" s="3"/>
      <c r="AT179" s="3"/>
      <c r="AU179" s="47"/>
      <c r="AV179" s="61"/>
      <c r="AW179" s="61"/>
      <c r="AX179" s="61"/>
      <c r="AY179" s="47"/>
      <c r="AZ179" s="47"/>
      <c r="BA179" s="74"/>
      <c r="BB179" s="48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W179" s="59"/>
    </row>
    <row r="180" spans="1:75" s="32" customFormat="1" ht="45">
      <c r="A180" s="10" t="str">
        <f>CONCATENATE(E173," 2-5")</f>
        <v>X 2-5</v>
      </c>
      <c r="B180" s="11"/>
      <c r="C180" s="18"/>
      <c r="D180" s="68"/>
      <c r="E180" s="69"/>
      <c r="F180" s="69"/>
      <c r="G180" s="69"/>
      <c r="H180" s="69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1"/>
      <c r="V180" s="71"/>
      <c r="W180" s="71"/>
      <c r="X180" s="72"/>
      <c r="Y180" s="73"/>
      <c r="Z180" s="72"/>
      <c r="AA180" s="73"/>
      <c r="AB180" s="72"/>
      <c r="AC180" s="48"/>
      <c r="AD180" s="15"/>
      <c r="AE180" s="44"/>
      <c r="AF180" s="44"/>
      <c r="AG180" s="58"/>
      <c r="AH180" s="3"/>
      <c r="AI180" s="3"/>
      <c r="AJ180" s="74"/>
      <c r="AK180" s="75"/>
      <c r="AL180" s="75"/>
      <c r="AM180" s="61"/>
      <c r="AN180" s="47"/>
      <c r="AO180" s="47"/>
      <c r="AP180" s="74"/>
      <c r="AQ180" s="61"/>
      <c r="AR180" s="58"/>
      <c r="AS180" s="3"/>
      <c r="AT180" s="3"/>
      <c r="AU180" s="47"/>
      <c r="AV180" s="61"/>
      <c r="AW180" s="61"/>
      <c r="AX180" s="61"/>
      <c r="AY180" s="47"/>
      <c r="AZ180" s="47"/>
      <c r="BA180" s="74"/>
      <c r="BB180" s="48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W180" s="59"/>
    </row>
    <row r="181" spans="1:75" s="32" customFormat="1" ht="45">
      <c r="A181" s="10" t="str">
        <f>CONCATENATE(E173," 3-4")</f>
        <v>X 3-4</v>
      </c>
      <c r="B181" s="11"/>
      <c r="C181" s="18"/>
      <c r="D181" s="68"/>
      <c r="E181" s="69"/>
      <c r="F181" s="69"/>
      <c r="G181" s="69"/>
      <c r="H181" s="69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1"/>
      <c r="V181" s="71"/>
      <c r="W181" s="71"/>
      <c r="X181" s="72"/>
      <c r="Y181" s="73"/>
      <c r="Z181" s="72"/>
      <c r="AA181" s="73"/>
      <c r="AB181" s="72"/>
      <c r="AC181" s="48"/>
      <c r="AD181" s="15"/>
      <c r="AE181" s="44"/>
      <c r="AF181" s="44"/>
      <c r="AG181" s="58"/>
      <c r="AH181" s="3"/>
      <c r="AI181" s="3"/>
      <c r="AJ181" s="74"/>
      <c r="AK181" s="75"/>
      <c r="AL181" s="75"/>
      <c r="AM181" s="61"/>
      <c r="AN181" s="47"/>
      <c r="AO181" s="47"/>
      <c r="AP181" s="74"/>
      <c r="AQ181" s="61"/>
      <c r="AR181" s="58"/>
      <c r="AS181" s="3"/>
      <c r="AT181" s="3"/>
      <c r="AU181" s="47"/>
      <c r="AV181" s="61"/>
      <c r="AW181" s="61"/>
      <c r="AX181" s="61"/>
      <c r="AY181" s="47"/>
      <c r="AZ181" s="47"/>
      <c r="BA181" s="74"/>
      <c r="BB181" s="48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W181" s="59"/>
    </row>
    <row r="182" spans="1:75" ht="35.25" thickBot="1">
      <c r="A182" s="10" t="str">
        <f>CONCATENATE(E173," 5-4")</f>
        <v>X 5-4</v>
      </c>
    </row>
    <row r="183" spans="1:75" s="32" customFormat="1" ht="90.75" thickBot="1">
      <c r="A183" s="10" t="str">
        <f>CONCATENATE(E183," 1-5")</f>
        <v>X 1-5</v>
      </c>
      <c r="B183" s="11"/>
      <c r="C183" s="18" t="str">
        <f>IF(C173="X","X",IF(C173-$B$1&gt;=[1]vylosovanie!$O$3,"X",C173+1))</f>
        <v>X</v>
      </c>
      <c r="D183" s="3" t="s">
        <v>5</v>
      </c>
      <c r="E183" s="19" t="str">
        <f>IF(C183="X","X",VLOOKUP(C183,[1]vylosovanie!$T$10:$U$99,2,0))</f>
        <v>X</v>
      </c>
      <c r="F183" s="20" t="s">
        <v>6</v>
      </c>
      <c r="G183" s="20" t="s">
        <v>7</v>
      </c>
      <c r="H183" s="20" t="s">
        <v>8</v>
      </c>
      <c r="I183" s="21">
        <v>1</v>
      </c>
      <c r="J183" s="22"/>
      <c r="K183" s="23"/>
      <c r="L183" s="21">
        <v>2</v>
      </c>
      <c r="M183" s="22"/>
      <c r="N183" s="23"/>
      <c r="O183" s="21">
        <v>3</v>
      </c>
      <c r="P183" s="22"/>
      <c r="Q183" s="23"/>
      <c r="R183" s="21">
        <v>4</v>
      </c>
      <c r="S183" s="22"/>
      <c r="T183" s="23"/>
      <c r="U183" s="21">
        <v>5</v>
      </c>
      <c r="V183" s="22"/>
      <c r="W183" s="23"/>
      <c r="X183" s="24" t="s">
        <v>9</v>
      </c>
      <c r="Y183" s="22"/>
      <c r="Z183" s="25"/>
      <c r="AA183" s="26" t="s">
        <v>10</v>
      </c>
      <c r="AB183" s="26" t="s">
        <v>11</v>
      </c>
      <c r="AC183" s="26" t="s">
        <v>12</v>
      </c>
      <c r="AD183" s="15" t="s">
        <v>13</v>
      </c>
      <c r="AE183" s="15"/>
      <c r="AF183" s="15"/>
      <c r="AG183" s="3" t="str">
        <f>IF(C183&lt;10,0,"")</f>
        <v/>
      </c>
      <c r="AH183" s="3" t="s">
        <v>4</v>
      </c>
      <c r="AI183" s="3"/>
      <c r="AJ183" s="27" t="s">
        <v>14</v>
      </c>
      <c r="AK183" s="28" t="s">
        <v>15</v>
      </c>
      <c r="AL183" s="28" t="s">
        <v>16</v>
      </c>
      <c r="AM183" s="29" t="s">
        <v>17</v>
      </c>
      <c r="AN183" s="29" t="s">
        <v>18</v>
      </c>
      <c r="AO183" s="29" t="s">
        <v>18</v>
      </c>
      <c r="AP183" s="29" t="s">
        <v>19</v>
      </c>
      <c r="AQ183" s="30"/>
      <c r="AR183" s="3" t="str">
        <f>IF(C183&lt;10,0,"")</f>
        <v/>
      </c>
      <c r="AS183" s="3" t="s">
        <v>4</v>
      </c>
      <c r="AT183" s="3"/>
      <c r="AU183" s="31" t="s">
        <v>14</v>
      </c>
      <c r="AV183" s="29" t="s">
        <v>15</v>
      </c>
      <c r="AW183" s="29" t="s">
        <v>16</v>
      </c>
      <c r="AX183" s="29" t="s">
        <v>17</v>
      </c>
      <c r="AY183" s="29" t="s">
        <v>18</v>
      </c>
      <c r="AZ183" s="29" t="s">
        <v>18</v>
      </c>
      <c r="BA183" s="29" t="s">
        <v>19</v>
      </c>
      <c r="BC183" s="7">
        <v>1</v>
      </c>
      <c r="BD183" s="7">
        <v>2</v>
      </c>
      <c r="BE183" s="7">
        <v>3</v>
      </c>
      <c r="BF183" s="7">
        <v>4</v>
      </c>
      <c r="BG183" s="7">
        <v>5</v>
      </c>
      <c r="BH183" s="7"/>
      <c r="BI183" s="7" t="s">
        <v>20</v>
      </c>
      <c r="BJ183" s="7"/>
      <c r="BK183" s="7"/>
      <c r="BL183" s="7"/>
      <c r="BM183" s="7"/>
      <c r="BN183" s="7"/>
      <c r="BO183" s="7" t="s">
        <v>21</v>
      </c>
      <c r="BP183" s="7"/>
      <c r="BQ183" s="7"/>
      <c r="BR183" s="7"/>
      <c r="BS183" s="7"/>
      <c r="BT183" s="7"/>
    </row>
    <row r="184" spans="1:75" s="32" customFormat="1" ht="45.75" thickBot="1">
      <c r="A184" s="10" t="str">
        <f>CONCATENATE(E183," 1-4")</f>
        <v>X 1-4</v>
      </c>
      <c r="B184" s="11" t="str">
        <f>CONCATENATE(E183,D184)</f>
        <v>X1</v>
      </c>
      <c r="C184" s="33" t="str">
        <f>$E$1</f>
        <v>MŽ</v>
      </c>
      <c r="D184" s="34">
        <v>1</v>
      </c>
      <c r="E184" s="35" t="str">
        <f>IF(ISERROR(VLOOKUP($B184,[1]vylosovanie!$C$10:$M$269,8,0))=TRUE," ",VLOOKUP($B184,[1]vylosovanie!$C$10:$M$269,8,0))</f>
        <v xml:space="preserve"> </v>
      </c>
      <c r="F184" s="35" t="str">
        <f>IF(ISERROR(VLOOKUP($B184,[1]vylosovanie!$C$10:$M$269,9,0))=TRUE," ",VLOOKUP($B184,[1]vylosovanie!$C$10:$M$269,9,0))</f>
        <v xml:space="preserve"> </v>
      </c>
      <c r="G184" s="35" t="str">
        <f>IF(ISERROR(VLOOKUP($B184,[1]vylosovanie!$C$10:$M$269,10,0))=TRUE," ",VLOOKUP($B184,[1]vylosovanie!$C$10:$M$269,10,0))</f>
        <v xml:space="preserve"> </v>
      </c>
      <c r="H184" s="35" t="str">
        <f>IF(ISERROR(VLOOKUP($B184,[1]vylosovanie!$C$10:$M$269,11,0))=TRUE," ",VLOOKUP($B184,[1]vylosovanie!$C$10:$M$269,11,0))</f>
        <v xml:space="preserve"> </v>
      </c>
      <c r="I184" s="36"/>
      <c r="J184" s="36"/>
      <c r="K184" s="37"/>
      <c r="L184" s="38" t="e">
        <f>VLOOKUP(A186,'[1]zapisy skupiny'!$A$5:$AA$6403,26,0)</f>
        <v>#N/A</v>
      </c>
      <c r="M184" s="38" t="s">
        <v>22</v>
      </c>
      <c r="N184" s="39" t="e">
        <f>VLOOKUP(A186,'[1]zapisy skupiny'!$A$5:$AA$6403,27,0)</f>
        <v>#N/A</v>
      </c>
      <c r="O184" s="38" t="e">
        <f>VLOOKUP(A185,'[1]zapisy skupiny'!$A$5:$AA$6403,26,0)</f>
        <v>#N/A</v>
      </c>
      <c r="P184" s="38" t="s">
        <v>22</v>
      </c>
      <c r="Q184" s="39" t="e">
        <f>VLOOKUP(A185,'[1]zapisy skupiny'!$A$5:$AA$6403,27,0)</f>
        <v>#N/A</v>
      </c>
      <c r="R184" s="38" t="e">
        <f>VLOOKUP(A184,'[1]zapisy skupiny'!$A$5:$AA$6403,26,0)</f>
        <v>#N/A</v>
      </c>
      <c r="S184" s="38" t="s">
        <v>22</v>
      </c>
      <c r="T184" s="39" t="e">
        <f>VLOOKUP(A184,'[1]zapisy skupiny'!$A$5:$AA$6403,27,0)</f>
        <v>#N/A</v>
      </c>
      <c r="U184" s="38" t="e">
        <f>VLOOKUP(A183,'[1]zapisy skupiny'!$A$5:$AA$6403,26,0)</f>
        <v>#N/A</v>
      </c>
      <c r="V184" s="38" t="s">
        <v>22</v>
      </c>
      <c r="W184" s="39" t="e">
        <f>VLOOKUP(A183,'[1]zapisy skupiny'!$A$5:$AA$6403,27,0)</f>
        <v>#N/A</v>
      </c>
      <c r="X184" s="40" t="e">
        <f>SUM(BI184:BM184)</f>
        <v>#N/A</v>
      </c>
      <c r="Y184" s="41" t="s">
        <v>22</v>
      </c>
      <c r="Z184" s="40" t="e">
        <f>SUM(BO184:BS184)</f>
        <v>#N/A</v>
      </c>
      <c r="AA184" s="41" t="e">
        <f>IF((Z184=0)," ",X184/Z184)</f>
        <v>#N/A</v>
      </c>
      <c r="AB184" s="42" t="e">
        <f>IF(AND(SUM(BC184:BG184)=0,OR(E184=0,E184=" ",SUM(BC184:BG188)=0))," ",SUM(BC184:BG184))</f>
        <v>#N/A</v>
      </c>
      <c r="AC184" s="43" t="str">
        <f>IF(ISERROR(RANK(AB184,AB184:AB188,0))=TRUE," ",IF(OR(AND(L184="x",O184="x",R184="x"),AND(L184="x",O184="x",U184="x"),AND(L184="x",R184="x",U184="x"),AND(O184="x",R184="x",U184="x")),0,RANK(AB184,AB184:AB188,0)))</f>
        <v xml:space="preserve"> </v>
      </c>
      <c r="AD184" s="16" t="s">
        <v>23</v>
      </c>
      <c r="AE184" s="44" t="s">
        <v>24</v>
      </c>
      <c r="AF184" s="44"/>
      <c r="AG184" s="3"/>
      <c r="AH184" s="3" t="str">
        <f>CONCATENATE(5,1,AG183,C183,1)</f>
        <v>51X1</v>
      </c>
      <c r="AI184" s="3" t="str">
        <f>E183</f>
        <v>X</v>
      </c>
      <c r="AJ184" s="45">
        <f>IF(C183="X",0,AJ178+1)</f>
        <v>0</v>
      </c>
      <c r="AK184" s="45"/>
      <c r="AL184" s="45" t="s">
        <v>25</v>
      </c>
      <c r="AM184" s="46"/>
      <c r="AN184" s="46" t="e">
        <f>VLOOKUP(CONCATENATE(AI184,MID(AL184,2,1)),[1]vylosovanie!$C$10:$J$209,8,0)</f>
        <v>#N/A</v>
      </c>
      <c r="AO184" s="46" t="e">
        <f>VLOOKUP(CONCATENATE(AI184,RIGHT(AL184,1)),[1]vylosovanie!$C$10:$J$209,8,0)</f>
        <v>#N/A</v>
      </c>
      <c r="AP184" s="45" t="e">
        <f>VLOOKUP(CONCATENATE(AI184,VLOOKUP(AL184,$BW$4:$BX$16,2,0)),[1]vylosovanie!$C$10:$J$209,8,0)</f>
        <v>#N/A</v>
      </c>
      <c r="AQ184" s="47"/>
      <c r="AR184" s="3"/>
      <c r="AS184" s="3" t="str">
        <f>CONCATENATE(5,1,AR183,C183,2)</f>
        <v>51X2</v>
      </c>
      <c r="AT184" s="3" t="str">
        <f>E183</f>
        <v>X</v>
      </c>
      <c r="AU184" s="46">
        <f>IF(AJ184=0,0,AJ184+1)</f>
        <v>0</v>
      </c>
      <c r="AV184" s="46"/>
      <c r="AW184" s="46" t="s">
        <v>26</v>
      </c>
      <c r="AX184" s="46"/>
      <c r="AY184" s="46" t="e">
        <f>VLOOKUP(CONCATENATE(AT184,MID(AW184,2,1)),[1]vylosovanie!$C$10:$J$209,8,0)</f>
        <v>#N/A</v>
      </c>
      <c r="AZ184" s="46" t="e">
        <f>VLOOKUP(CONCATENATE(AT184,RIGHT(AW184,1)),[1]vylosovanie!$C$10:$J$209,8,0)</f>
        <v>#N/A</v>
      </c>
      <c r="BA184" s="45" t="e">
        <f>VLOOKUP(CONCATENATE(AT184,VLOOKUP(AW184,$BW$4:$BX$16,2,0)),[1]vylosovanie!$C$10:$J$209,8,0)</f>
        <v>#N/A</v>
      </c>
      <c r="BB184" s="48"/>
      <c r="BC184" s="28"/>
      <c r="BD184" s="28" t="e">
        <f>IF(OR(L184="x",L184="X",L184=""),0,IF(L184=3,2,1))</f>
        <v>#N/A</v>
      </c>
      <c r="BE184" s="28" t="e">
        <f>IF(OR(O184="x",O184="X",O184=""),0,IF(O184=3,2,1))</f>
        <v>#N/A</v>
      </c>
      <c r="BF184" s="28" t="e">
        <f>IF(OR(R184="x",R184="X",R184=""),0,IF(R184=3,2,1))</f>
        <v>#N/A</v>
      </c>
      <c r="BG184" s="28" t="e">
        <f>IF(OR(U184="x",U184="X",U184=""),0,IF(U184=3,2,1))</f>
        <v>#N/A</v>
      </c>
      <c r="BH184" s="49"/>
      <c r="BI184" s="28"/>
      <c r="BJ184" s="28" t="e">
        <f>IF(OR(L184="x",L184="X"),0,L184)</f>
        <v>#N/A</v>
      </c>
      <c r="BK184" s="28" t="e">
        <f>IF(OR(O184="x",O184="X"),0,O184)</f>
        <v>#N/A</v>
      </c>
      <c r="BL184" s="28" t="e">
        <f>IF(OR(R184="x",R184="X"),0,R184)</f>
        <v>#N/A</v>
      </c>
      <c r="BM184" s="28" t="e">
        <f>IF(OR(U184="x",U184="X"),0,U184)</f>
        <v>#N/A</v>
      </c>
      <c r="BN184" s="49"/>
      <c r="BO184" s="28"/>
      <c r="BP184" s="28" t="e">
        <f>IF(OR(N184="x",N184="X"),0,N184)</f>
        <v>#N/A</v>
      </c>
      <c r="BQ184" s="28" t="e">
        <f>IF(OR(Q184="x",Q184="X"),0,Q184)</f>
        <v>#N/A</v>
      </c>
      <c r="BR184" s="28" t="e">
        <f>IF(OR(T184="x",T184="X"),0,T184)</f>
        <v>#N/A</v>
      </c>
      <c r="BS184" s="28" t="e">
        <f>IF(OR(W184="x",W184="X"),0,W184)</f>
        <v>#N/A</v>
      </c>
      <c r="BT184" s="49"/>
    </row>
    <row r="185" spans="1:75" s="32" customFormat="1" ht="45.75" thickBot="1">
      <c r="A185" s="10" t="str">
        <f>CONCATENATE(E183," 1-3")</f>
        <v>X 1-3</v>
      </c>
      <c r="B185" s="11" t="str">
        <f>CONCATENATE(E183,D185)</f>
        <v>X2</v>
      </c>
      <c r="C185" s="33"/>
      <c r="D185" s="34">
        <v>2</v>
      </c>
      <c r="E185" s="35" t="str">
        <f>IF(ISERROR(VLOOKUP($B185,[1]vylosovanie!$C$10:$M$269,8,0))=TRUE," ",VLOOKUP($B185,[1]vylosovanie!$C$10:$M$269,8,0))</f>
        <v xml:space="preserve"> </v>
      </c>
      <c r="F185" s="35" t="str">
        <f>IF(ISERROR(VLOOKUP($B185,[1]vylosovanie!$C$10:$M$269,9,0))=TRUE," ",VLOOKUP($B185,[1]vylosovanie!$C$10:$M$269,9,0))</f>
        <v xml:space="preserve"> </v>
      </c>
      <c r="G185" s="35" t="str">
        <f>IF(ISERROR(VLOOKUP($B185,[1]vylosovanie!$C$10:$M$269,10,0))=TRUE," ",VLOOKUP($B185,[1]vylosovanie!$C$10:$M$269,10,0))</f>
        <v xml:space="preserve"> </v>
      </c>
      <c r="H185" s="35" t="str">
        <f>IF(ISERROR(VLOOKUP($B185,[1]vylosovanie!$C$10:$M$269,11,0))=TRUE," ",VLOOKUP($B185,[1]vylosovanie!$C$10:$M$269,11,0))</f>
        <v xml:space="preserve"> </v>
      </c>
      <c r="I185" s="50" t="e">
        <f>N184</f>
        <v>#N/A</v>
      </c>
      <c r="J185" s="50" t="s">
        <v>22</v>
      </c>
      <c r="K185" s="51" t="e">
        <f>L184</f>
        <v>#N/A</v>
      </c>
      <c r="L185" s="36"/>
      <c r="M185" s="36"/>
      <c r="N185" s="37"/>
      <c r="O185" s="50" t="e">
        <f>VLOOKUP(A187,'[1]zapisy skupiny'!$A$5:$AA$6403,26,0)</f>
        <v>#N/A</v>
      </c>
      <c r="P185" s="50" t="s">
        <v>22</v>
      </c>
      <c r="Q185" s="51" t="e">
        <f>VLOOKUP(A187,'[1]zapisy skupiny'!$A$5:$AA$6403,27,0)</f>
        <v>#N/A</v>
      </c>
      <c r="R185" s="50" t="e">
        <f>VLOOKUP(A188,'[1]zapisy skupiny'!$A$5:$AA$6403,27,0)</f>
        <v>#N/A</v>
      </c>
      <c r="S185" s="50" t="s">
        <v>22</v>
      </c>
      <c r="T185" s="51" t="e">
        <f>VLOOKUP(A188,'[1]zapisy skupiny'!$A$5:$AA$6403,26,0)</f>
        <v>#N/A</v>
      </c>
      <c r="U185" s="50" t="e">
        <f>VLOOKUP(A190,'[1]zapisy skupiny'!$A$5:$AA$6403,26,0)</f>
        <v>#N/A</v>
      </c>
      <c r="V185" s="50" t="s">
        <v>22</v>
      </c>
      <c r="W185" s="51" t="e">
        <f>VLOOKUP(A190,'[1]zapisy skupiny'!$A$5:$AA$6403,27,0)</f>
        <v>#N/A</v>
      </c>
      <c r="X185" s="52" t="e">
        <f>SUM(BI185:BM185)</f>
        <v>#N/A</v>
      </c>
      <c r="Y185" s="53" t="s">
        <v>22</v>
      </c>
      <c r="Z185" s="52" t="e">
        <f>SUM(BO185:BS185)</f>
        <v>#N/A</v>
      </c>
      <c r="AA185" s="53" t="e">
        <f>IF((Z185=0)," ",X185/Z185)</f>
        <v>#N/A</v>
      </c>
      <c r="AB185" s="54" t="e">
        <f>IF(AND(SUM(BC185:BG185)=0,OR(E185=0,E185=" ",SUM(BC184:BG188)=0))," ",SUM(BC185:BG185))</f>
        <v>#N/A</v>
      </c>
      <c r="AC185" s="55" t="str">
        <f>IF(ISERROR(RANK(AB185,AB184:AB188,0))=TRUE," ",IF(OR(AND(I185="x",O185="x",R185="x"),AND(I185="x",O185="x",U185="x"),AND(I185="x",R185="x",U185="x"),AND(O185="x",R185="x",U185="x")),0,RANK(AB185,AB184:AB188,0)))</f>
        <v xml:space="preserve"> </v>
      </c>
      <c r="AD185" s="16" t="s">
        <v>27</v>
      </c>
      <c r="AE185" s="44" t="s">
        <v>28</v>
      </c>
      <c r="AF185" s="44"/>
      <c r="AG185" s="3"/>
      <c r="AH185" s="3" t="str">
        <f>CONCATENATE(5,2,AG183,C183,1)</f>
        <v>52X1</v>
      </c>
      <c r="AI185" s="3" t="str">
        <f>E183</f>
        <v>X</v>
      </c>
      <c r="AJ185" s="45">
        <f>IF(AU184=0,0,AU184+1)</f>
        <v>0</v>
      </c>
      <c r="AK185" s="45"/>
      <c r="AL185" s="45" t="s">
        <v>29</v>
      </c>
      <c r="AM185" s="46"/>
      <c r="AN185" s="46" t="e">
        <f>VLOOKUP(CONCATENATE(AI185,MID(AL185,2,1)),[1]vylosovanie!$C$10:$J$209,8,0)</f>
        <v>#N/A</v>
      </c>
      <c r="AO185" s="46" t="e">
        <f>VLOOKUP(CONCATENATE(AI185,RIGHT(AL185,1)),[1]vylosovanie!$C$10:$J$209,8,0)</f>
        <v>#N/A</v>
      </c>
      <c r="AP185" s="45" t="e">
        <f>VLOOKUP(CONCATENATE(AI185,VLOOKUP(AL185,$BW$4:$BX$16,2,0)),[1]vylosovanie!$C$10:$J$209,8,0)</f>
        <v>#N/A</v>
      </c>
      <c r="AQ185" s="47"/>
      <c r="AR185" s="3"/>
      <c r="AS185" s="3" t="str">
        <f>CONCATENATE(5,2,AR183,C183,2)</f>
        <v>52X2</v>
      </c>
      <c r="AT185" s="3" t="str">
        <f>E183</f>
        <v>X</v>
      </c>
      <c r="AU185" s="46">
        <f>IF(AJ185=0,0,AJ185+1)</f>
        <v>0</v>
      </c>
      <c r="AV185" s="46"/>
      <c r="AW185" s="46" t="s">
        <v>30</v>
      </c>
      <c r="AX185" s="46"/>
      <c r="AY185" s="46" t="e">
        <f>VLOOKUP(CONCATENATE(AT185,MID(AW185,2,1)),[1]vylosovanie!$C$10:$J$209,8,0)</f>
        <v>#N/A</v>
      </c>
      <c r="AZ185" s="46" t="e">
        <f>VLOOKUP(CONCATENATE(AT185,RIGHT(AW185,1)),[1]vylosovanie!$C$10:$J$209,8,0)</f>
        <v>#N/A</v>
      </c>
      <c r="BA185" s="45" t="e">
        <f>VLOOKUP(CONCATENATE(AT185,VLOOKUP(AW185,$BW$4:$BX$16,2,0)),[1]vylosovanie!$C$10:$J$209,8,0)</f>
        <v>#N/A</v>
      </c>
      <c r="BB185" s="48"/>
      <c r="BC185" s="28" t="e">
        <f>IF(OR(I185="x",I185="X",I185=""),0,IF(I185=3,2,1))</f>
        <v>#N/A</v>
      </c>
      <c r="BD185" s="28"/>
      <c r="BE185" s="28" t="e">
        <f>IF(OR(O185="x",O185="X",O185=""),0,IF(O185=3,2,1))</f>
        <v>#N/A</v>
      </c>
      <c r="BF185" s="28" t="e">
        <f>IF(OR(R185="x",R185="X",R185=""),0,IF(R185=3,2,1))</f>
        <v>#N/A</v>
      </c>
      <c r="BG185" s="28" t="e">
        <f>IF(OR(U185="x",U185="X",U185=""),0,IF(U185=3,2,1))</f>
        <v>#N/A</v>
      </c>
      <c r="BH185" s="49"/>
      <c r="BI185" s="28" t="e">
        <f>IF(OR(I185="x",I185="X"),0,I185)</f>
        <v>#N/A</v>
      </c>
      <c r="BJ185" s="28"/>
      <c r="BK185" s="28" t="e">
        <f>IF(OR(O185="x",O185="X"),0,O185)</f>
        <v>#N/A</v>
      </c>
      <c r="BL185" s="28" t="e">
        <f>IF(OR(R185="x",R185="X"),0,R185)</f>
        <v>#N/A</v>
      </c>
      <c r="BM185" s="28" t="e">
        <f>IF(OR(U185="x",U185="X"),0,U185)</f>
        <v>#N/A</v>
      </c>
      <c r="BN185" s="49"/>
      <c r="BO185" s="28" t="e">
        <f>IF(OR(K185="x",K185="X"),0,K185)</f>
        <v>#N/A</v>
      </c>
      <c r="BP185" s="28"/>
      <c r="BQ185" s="28" t="e">
        <f>IF(OR(Q185="x",Q185="X"),0,Q185)</f>
        <v>#N/A</v>
      </c>
      <c r="BR185" s="28" t="e">
        <f>IF(OR(T185="x",T185="X"),0,T185)</f>
        <v>#N/A</v>
      </c>
      <c r="BS185" s="28" t="e">
        <f>IF(OR(W185="x",W185="X"),0,W185)</f>
        <v>#N/A</v>
      </c>
      <c r="BT185" s="49"/>
    </row>
    <row r="186" spans="1:75" s="32" customFormat="1" ht="45.75" thickBot="1">
      <c r="A186" s="10" t="str">
        <f>CONCATENATE(E183," 1-2")</f>
        <v>X 1-2</v>
      </c>
      <c r="B186" s="11" t="str">
        <f>CONCATENATE(E183,D186)</f>
        <v>X3</v>
      </c>
      <c r="C186" s="33"/>
      <c r="D186" s="34">
        <v>3</v>
      </c>
      <c r="E186" s="35" t="str">
        <f>IF(ISERROR(VLOOKUP($B186,[1]vylosovanie!$C$10:$M$269,8,0))=TRUE," ",VLOOKUP($B186,[1]vylosovanie!$C$10:$M$269,8,0))</f>
        <v xml:space="preserve"> </v>
      </c>
      <c r="F186" s="35" t="str">
        <f>IF(ISERROR(VLOOKUP($B186,[1]vylosovanie!$C$10:$M$269,9,0))=TRUE," ",VLOOKUP($B186,[1]vylosovanie!$C$10:$M$269,9,0))</f>
        <v xml:space="preserve"> </v>
      </c>
      <c r="G186" s="35" t="str">
        <f>IF(ISERROR(VLOOKUP($B186,[1]vylosovanie!$C$10:$M$269,10,0))=TRUE," ",VLOOKUP($B186,[1]vylosovanie!$C$10:$M$269,10,0))</f>
        <v xml:space="preserve"> </v>
      </c>
      <c r="H186" s="35" t="str">
        <f>IF(ISERROR(VLOOKUP($B186,[1]vylosovanie!$C$10:$M$269,11,0))=TRUE," ",VLOOKUP($B186,[1]vylosovanie!$C$10:$M$269,11,0))</f>
        <v xml:space="preserve"> </v>
      </c>
      <c r="I186" s="50" t="e">
        <f>Q184</f>
        <v>#N/A</v>
      </c>
      <c r="J186" s="50" t="s">
        <v>22</v>
      </c>
      <c r="K186" s="51" t="e">
        <f>O184</f>
        <v>#N/A</v>
      </c>
      <c r="L186" s="50" t="e">
        <f>Q185</f>
        <v>#N/A</v>
      </c>
      <c r="M186" s="50" t="s">
        <v>22</v>
      </c>
      <c r="N186" s="51" t="e">
        <f>O185</f>
        <v>#N/A</v>
      </c>
      <c r="O186" s="36"/>
      <c r="P186" s="36"/>
      <c r="Q186" s="37"/>
      <c r="R186" s="50" t="e">
        <f>VLOOKUP(A191,'[1]zapisy skupiny'!$A$5:$AA$6403,26,0)</f>
        <v>#N/A</v>
      </c>
      <c r="S186" s="50" t="s">
        <v>22</v>
      </c>
      <c r="T186" s="51" t="e">
        <f>VLOOKUP(A191,'[1]zapisy skupiny'!$A$5:$AA$6403,27,0)</f>
        <v>#N/A</v>
      </c>
      <c r="U186" s="50" t="e">
        <f>VLOOKUP(A189,'[1]zapisy skupiny'!$A$5:$AA$6403,27,0)</f>
        <v>#N/A</v>
      </c>
      <c r="V186" s="50" t="s">
        <v>22</v>
      </c>
      <c r="W186" s="51" t="e">
        <f>VLOOKUP(A189,'[1]zapisy skupiny'!$A$5:$AA$6403,26,0)</f>
        <v>#N/A</v>
      </c>
      <c r="X186" s="52" t="e">
        <f>SUM(BI186:BM186)</f>
        <v>#N/A</v>
      </c>
      <c r="Y186" s="53" t="s">
        <v>22</v>
      </c>
      <c r="Z186" s="52" t="e">
        <f>SUM(BO186:BS186)</f>
        <v>#N/A</v>
      </c>
      <c r="AA186" s="53" t="e">
        <f>IF((Z186=0)," ",X186/Z186)</f>
        <v>#N/A</v>
      </c>
      <c r="AB186" s="54" t="e">
        <f>IF(AND(SUM(BC186:BG186)=0,OR(E186=0,E186=" ",SUM(BC184:BG188)=0))," ",SUM(BC186:BG186))</f>
        <v>#N/A</v>
      </c>
      <c r="AC186" s="55" t="str">
        <f>IF(ISERROR(RANK(AB186,AB184:AB188,0))=TRUE," ",IF(OR(AND(I186="x",L186="x",R186="x"),AND(I186="x",L186="x",U186="x"),AND(I186="x",R186="x",U186="x"),AND(L186="x",R186="x",U186="x")),0,RANK(AB186,AB184:AB188,0)))</f>
        <v xml:space="preserve"> </v>
      </c>
      <c r="AD186" s="16" t="s">
        <v>31</v>
      </c>
      <c r="AE186" s="44" t="s">
        <v>32</v>
      </c>
      <c r="AF186" s="44"/>
      <c r="AG186" s="3"/>
      <c r="AH186" s="3" t="str">
        <f>CONCATENATE(5,3,AG183,C183,1)</f>
        <v>53X1</v>
      </c>
      <c r="AI186" s="3" t="str">
        <f>E183</f>
        <v>X</v>
      </c>
      <c r="AJ186" s="45">
        <f>IF(AU185=0,0,AU185+1)</f>
        <v>0</v>
      </c>
      <c r="AK186" s="45"/>
      <c r="AL186" s="56" t="s">
        <v>33</v>
      </c>
      <c r="AM186" s="57"/>
      <c r="AN186" s="46" t="e">
        <f>VLOOKUP(CONCATENATE(AI186,MID(AL186,2,1)),[1]vylosovanie!$C$10:$J$209,8,0)</f>
        <v>#N/A</v>
      </c>
      <c r="AO186" s="46" t="e">
        <f>VLOOKUP(CONCATENATE(AI186,RIGHT(AL186,1)),[1]vylosovanie!$C$10:$J$209,8,0)</f>
        <v>#N/A</v>
      </c>
      <c r="AP186" s="45" t="e">
        <f>VLOOKUP(CONCATENATE(AI186,VLOOKUP(AL186,$BW$4:$BX$16,2,0)),[1]vylosovanie!$C$10:$J$209,8,0)</f>
        <v>#N/A</v>
      </c>
      <c r="AQ186" s="47"/>
      <c r="AR186" s="3"/>
      <c r="AS186" s="3" t="str">
        <f>CONCATENATE(5,3,AR183,C183,2)</f>
        <v>53X2</v>
      </c>
      <c r="AT186" s="3" t="str">
        <f>E183</f>
        <v>X</v>
      </c>
      <c r="AU186" s="46">
        <f>IF(AJ186=0,0,AJ186+1)</f>
        <v>0</v>
      </c>
      <c r="AV186" s="46"/>
      <c r="AW186" s="46" t="s">
        <v>34</v>
      </c>
      <c r="AX186" s="46"/>
      <c r="AY186" s="46" t="e">
        <f>VLOOKUP(CONCATENATE(AT186,MID(AW186,2,1)),[1]vylosovanie!$C$10:$J$209,8,0)</f>
        <v>#N/A</v>
      </c>
      <c r="AZ186" s="46" t="e">
        <f>VLOOKUP(CONCATENATE(AT186,RIGHT(AW186,1)),[1]vylosovanie!$C$10:$J$209,8,0)</f>
        <v>#N/A</v>
      </c>
      <c r="BA186" s="45" t="e">
        <f>VLOOKUP(CONCATENATE(AT186,VLOOKUP(AW186,$BW$4:$BX$16,2,0)),[1]vylosovanie!$C$10:$J$209,8,0)</f>
        <v>#N/A</v>
      </c>
      <c r="BB186" s="48"/>
      <c r="BC186" s="28" t="e">
        <f>IF(OR(I186="x",I186="X",I186=""),0,IF(I186=3,2,1))</f>
        <v>#N/A</v>
      </c>
      <c r="BD186" s="28" t="e">
        <f>IF(OR(L186="x",L186="X",L186=""),0,IF(L186=3,2,1))</f>
        <v>#N/A</v>
      </c>
      <c r="BE186" s="28"/>
      <c r="BF186" s="28" t="e">
        <f>IF(OR(R186="x",R186="X",R186=""),0,IF(R186=3,2,1))</f>
        <v>#N/A</v>
      </c>
      <c r="BG186" s="28" t="e">
        <f>IF(OR(U186="x",U186="X",U186=""),0,IF(U186=3,2,1))</f>
        <v>#N/A</v>
      </c>
      <c r="BH186" s="49"/>
      <c r="BI186" s="28" t="e">
        <f>IF(OR(I186="x",I186="X"),0,I186)</f>
        <v>#N/A</v>
      </c>
      <c r="BJ186" s="28" t="e">
        <f>IF(OR(L186="x",L186="X"),0,L186)</f>
        <v>#N/A</v>
      </c>
      <c r="BK186" s="28"/>
      <c r="BL186" s="28" t="e">
        <f>IF(OR(R186="x",R186="X"),0,R186)</f>
        <v>#N/A</v>
      </c>
      <c r="BM186" s="28" t="e">
        <f>IF(OR(U186="x",U186="X"),0,U186)</f>
        <v>#N/A</v>
      </c>
      <c r="BN186" s="49"/>
      <c r="BO186" s="28" t="e">
        <f>IF(OR(K186="x",K186="X"),0,K186)</f>
        <v>#N/A</v>
      </c>
      <c r="BP186" s="28" t="e">
        <f>IF(OR(N186="x",N186="X"),0,N186)</f>
        <v>#N/A</v>
      </c>
      <c r="BQ186" s="28"/>
      <c r="BR186" s="28" t="e">
        <f>IF(OR(T186="x",T186="X"),0,T186)</f>
        <v>#N/A</v>
      </c>
      <c r="BS186" s="28" t="e">
        <f>IF(OR(W186="x",W186="X"),0,W186)</f>
        <v>#N/A</v>
      </c>
      <c r="BT186" s="49"/>
    </row>
    <row r="187" spans="1:75" s="32" customFormat="1" ht="45.75" thickBot="1">
      <c r="A187" s="10" t="str">
        <f>CONCATENATE(E183," 2-3")</f>
        <v>X 2-3</v>
      </c>
      <c r="B187" s="11" t="str">
        <f>CONCATENATE(E183,D187)</f>
        <v>X4</v>
      </c>
      <c r="C187" s="33"/>
      <c r="D187" s="34">
        <v>4</v>
      </c>
      <c r="E187" s="35" t="str">
        <f>IF(ISERROR(VLOOKUP($B187,[1]vylosovanie!$C$10:$M$269,8,0))=TRUE," ",VLOOKUP($B187,[1]vylosovanie!$C$10:$M$269,8,0))</f>
        <v xml:space="preserve"> </v>
      </c>
      <c r="F187" s="35" t="str">
        <f>IF(ISERROR(VLOOKUP($B187,[1]vylosovanie!$C$10:$M$269,9,0))=TRUE," ",VLOOKUP($B187,[1]vylosovanie!$C$10:$M$269,9,0))</f>
        <v xml:space="preserve"> </v>
      </c>
      <c r="G187" s="35" t="str">
        <f>IF(ISERROR(VLOOKUP($B187,[1]vylosovanie!$C$10:$M$269,10,0))=TRUE," ",VLOOKUP($B187,[1]vylosovanie!$C$10:$M$269,10,0))</f>
        <v xml:space="preserve"> </v>
      </c>
      <c r="H187" s="35" t="str">
        <f>IF(ISERROR(VLOOKUP($B187,[1]vylosovanie!$C$10:$M$269,11,0))=TRUE," ",VLOOKUP($B187,[1]vylosovanie!$C$10:$M$269,11,0))</f>
        <v xml:space="preserve"> </v>
      </c>
      <c r="I187" s="50" t="e">
        <f>T184</f>
        <v>#N/A</v>
      </c>
      <c r="J187" s="50" t="s">
        <v>22</v>
      </c>
      <c r="K187" s="51" t="e">
        <f>R184</f>
        <v>#N/A</v>
      </c>
      <c r="L187" s="50" t="e">
        <f>T185</f>
        <v>#N/A</v>
      </c>
      <c r="M187" s="50" t="s">
        <v>22</v>
      </c>
      <c r="N187" s="51" t="e">
        <f>R185</f>
        <v>#N/A</v>
      </c>
      <c r="O187" s="50" t="e">
        <f>T186</f>
        <v>#N/A</v>
      </c>
      <c r="P187" s="50" t="s">
        <v>22</v>
      </c>
      <c r="Q187" s="51" t="e">
        <f>R186</f>
        <v>#N/A</v>
      </c>
      <c r="R187" s="36"/>
      <c r="S187" s="36"/>
      <c r="T187" s="37"/>
      <c r="U187" s="50" t="e">
        <f>VLOOKUP(A192,'[1]zapisy skupiny'!$A$5:$AA$6403,27,0)</f>
        <v>#N/A</v>
      </c>
      <c r="V187" s="50" t="s">
        <v>22</v>
      </c>
      <c r="W187" s="51" t="e">
        <f>VLOOKUP(A192,'[1]zapisy skupiny'!$A$5:$AA$6403,26,0)</f>
        <v>#N/A</v>
      </c>
      <c r="X187" s="52" t="e">
        <f>SUM(BI187:BM187)</f>
        <v>#N/A</v>
      </c>
      <c r="Y187" s="53" t="s">
        <v>22</v>
      </c>
      <c r="Z187" s="52" t="e">
        <f>SUM(BO187:BS187)</f>
        <v>#N/A</v>
      </c>
      <c r="AA187" s="53" t="e">
        <f>IF((Z187=0)," ",X187/Z187)</f>
        <v>#N/A</v>
      </c>
      <c r="AB187" s="54" t="e">
        <f>IF(AND(SUM(BC187:BG187)=0,OR(E187=0,E187=" ",SUM(BC184:BG188)=0))," ",SUM(BC187:BG187))</f>
        <v>#N/A</v>
      </c>
      <c r="AC187" s="55" t="str">
        <f>IF(ISERROR(RANK(AB187,AB184:AB188,0))=TRUE," ",IF(OR(AND(I187="x",L187="x",O187="x"),AND(I187="x",L187="x",U187="x"),AND(I187="x",O187="x",U187="x"),AND(L187="x",O187="x",U187="x")),0,RANK(AB187,AB184:AB188,0)))</f>
        <v xml:space="preserve"> </v>
      </c>
      <c r="AD187" s="16" t="s">
        <v>35</v>
      </c>
      <c r="AE187" s="44" t="s">
        <v>36</v>
      </c>
      <c r="AF187" s="44"/>
      <c r="AG187" s="58"/>
      <c r="AH187" s="3" t="str">
        <f>CONCATENATE(5,4,AG183,C183,1)</f>
        <v>54X1</v>
      </c>
      <c r="AI187" s="3" t="str">
        <f>E183</f>
        <v>X</v>
      </c>
      <c r="AJ187" s="45">
        <f>IF(AU186=0,0,AU186+1)</f>
        <v>0</v>
      </c>
      <c r="AK187" s="59"/>
      <c r="AL187" s="59" t="s">
        <v>37</v>
      </c>
      <c r="AM187" s="60"/>
      <c r="AN187" s="46" t="e">
        <f>VLOOKUP(CONCATENATE(AI187,MID(AL187,2,1)),[1]vylosovanie!$C$10:$J$209,8,0)</f>
        <v>#N/A</v>
      </c>
      <c r="AO187" s="46" t="e">
        <f>VLOOKUP(CONCATENATE(AI187,RIGHT(AL187,1)),[1]vylosovanie!$C$10:$J$209,8,0)</f>
        <v>#N/A</v>
      </c>
      <c r="AP187" s="45" t="e">
        <f>VLOOKUP(CONCATENATE(AI187,VLOOKUP(AL187,$BW$4:$BX$16,2,0)),[1]vylosovanie!$C$10:$J$209,8,0)</f>
        <v>#N/A</v>
      </c>
      <c r="AQ187" s="61"/>
      <c r="AR187" s="58"/>
      <c r="AS187" s="3" t="str">
        <f>CONCATENATE(5,4,AR183,C183,2)</f>
        <v>54X2</v>
      </c>
      <c r="AT187" s="3" t="str">
        <f>E183</f>
        <v>X</v>
      </c>
      <c r="AU187" s="46">
        <f>IF(AJ187=0,0,AJ187+1)</f>
        <v>0</v>
      </c>
      <c r="AV187" s="60"/>
      <c r="AW187" s="60" t="s">
        <v>38</v>
      </c>
      <c r="AX187" s="60"/>
      <c r="AY187" s="46" t="e">
        <f>VLOOKUP(CONCATENATE(AT187,MID(AW187,2,1)),[1]vylosovanie!$C$10:$J$209,8,0)</f>
        <v>#N/A</v>
      </c>
      <c r="AZ187" s="46" t="e">
        <f>VLOOKUP(CONCATENATE(AT187,RIGHT(AW187,1)),[1]vylosovanie!$C$10:$J$209,8,0)</f>
        <v>#N/A</v>
      </c>
      <c r="BA187" s="45" t="e">
        <f>VLOOKUP(CONCATENATE(AT187,VLOOKUP(AW187,$BW$4:$BX$16,2,0)),[1]vylosovanie!$C$10:$J$209,8,0)</f>
        <v>#N/A</v>
      </c>
      <c r="BB187" s="48"/>
      <c r="BC187" s="28" t="e">
        <f>IF(OR(I187="x",I187="X",I187=""),0,IF(I187=3,2,1))</f>
        <v>#N/A</v>
      </c>
      <c r="BD187" s="28" t="e">
        <f>IF(OR(L187="x",L187="X",L187=""),0,IF(L187=3,2,1))</f>
        <v>#N/A</v>
      </c>
      <c r="BE187" s="28" t="e">
        <f>IF(OR(O187="x",O187="X",O187=""),0,IF(O187=3,2,1))</f>
        <v>#N/A</v>
      </c>
      <c r="BF187" s="28"/>
      <c r="BG187" s="28" t="e">
        <f>IF(OR(U187="x",U187="X",U187=""),0,IF(U187=3,2,1))</f>
        <v>#N/A</v>
      </c>
      <c r="BH187" s="49"/>
      <c r="BI187" s="28" t="e">
        <f>IF(OR(I187="x",I187="X"),0,I187)</f>
        <v>#N/A</v>
      </c>
      <c r="BJ187" s="28" t="e">
        <f>IF(OR(L187="x",L187="X"),0,L187)</f>
        <v>#N/A</v>
      </c>
      <c r="BK187" s="28" t="e">
        <f>IF(OR(O187="x",O187="X"),0,O187)</f>
        <v>#N/A</v>
      </c>
      <c r="BL187" s="28"/>
      <c r="BM187" s="28" t="e">
        <f>IF(OR(U187="x",U187="X"),0,U187)</f>
        <v>#N/A</v>
      </c>
      <c r="BN187" s="49"/>
      <c r="BO187" s="28" t="e">
        <f>IF(OR(K187="x",K187="X"),0,K187)</f>
        <v>#N/A</v>
      </c>
      <c r="BP187" s="28" t="e">
        <f>IF(OR(N187="x",N187="X"),0,N187)</f>
        <v>#N/A</v>
      </c>
      <c r="BQ187" s="28" t="e">
        <f>IF(OR(Q187="x",Q187="X"),0,Q187)</f>
        <v>#N/A</v>
      </c>
      <c r="BR187" s="28"/>
      <c r="BS187" s="28" t="e">
        <f>IF(OR(W187="x",W187="X"),0,W187)</f>
        <v>#N/A</v>
      </c>
      <c r="BT187" s="49"/>
    </row>
    <row r="188" spans="1:75" s="32" customFormat="1" ht="45.75" thickBot="1">
      <c r="A188" s="10" t="str">
        <f>CONCATENATE(E183," 4-2")</f>
        <v>X 4-2</v>
      </c>
      <c r="B188" s="11" t="str">
        <f>CONCATENATE(E183,D188)</f>
        <v>X5</v>
      </c>
      <c r="C188" s="18"/>
      <c r="D188" s="34">
        <v>5</v>
      </c>
      <c r="E188" s="35" t="str">
        <f>IF(ISERROR(VLOOKUP($B188,[1]vylosovanie!$C$10:$M$269,8,0))=TRUE," ",VLOOKUP($B188,[1]vylosovanie!$C$10:$M$269,8,0))</f>
        <v xml:space="preserve"> </v>
      </c>
      <c r="F188" s="35" t="str">
        <f>IF(ISERROR(VLOOKUP($B188,[1]vylosovanie!$C$10:$M$269,9,0))=TRUE," ",VLOOKUP($B188,[1]vylosovanie!$C$10:$M$269,9,0))</f>
        <v xml:space="preserve"> </v>
      </c>
      <c r="G188" s="35" t="str">
        <f>IF(ISERROR(VLOOKUP($B188,[1]vylosovanie!$C$10:$M$269,10,0))=TRUE," ",VLOOKUP($B188,[1]vylosovanie!$C$10:$M$269,10,0))</f>
        <v xml:space="preserve"> </v>
      </c>
      <c r="H188" s="35" t="str">
        <f>IF(ISERROR(VLOOKUP($B188,[1]vylosovanie!$C$10:$M$269,11,0))=TRUE," ",VLOOKUP($B188,[1]vylosovanie!$C$10:$M$269,11,0))</f>
        <v xml:space="preserve"> </v>
      </c>
      <c r="I188" s="62" t="e">
        <f>W184</f>
        <v>#N/A</v>
      </c>
      <c r="J188" s="62" t="s">
        <v>22</v>
      </c>
      <c r="K188" s="63" t="e">
        <f>U184</f>
        <v>#N/A</v>
      </c>
      <c r="L188" s="62" t="e">
        <f>W185</f>
        <v>#N/A</v>
      </c>
      <c r="M188" s="62" t="s">
        <v>22</v>
      </c>
      <c r="N188" s="63" t="e">
        <f>U185</f>
        <v>#N/A</v>
      </c>
      <c r="O188" s="62" t="e">
        <f>W186</f>
        <v>#N/A</v>
      </c>
      <c r="P188" s="62" t="s">
        <v>22</v>
      </c>
      <c r="Q188" s="63" t="e">
        <f>U186</f>
        <v>#N/A</v>
      </c>
      <c r="R188" s="62" t="e">
        <f>W187</f>
        <v>#N/A</v>
      </c>
      <c r="S188" s="62" t="s">
        <v>22</v>
      </c>
      <c r="T188" s="63" t="e">
        <f>U187</f>
        <v>#N/A</v>
      </c>
      <c r="U188" s="36"/>
      <c r="V188" s="36"/>
      <c r="W188" s="37"/>
      <c r="X188" s="64" t="e">
        <f>SUM(BI188:BM188)</f>
        <v>#N/A</v>
      </c>
      <c r="Y188" s="65" t="s">
        <v>22</v>
      </c>
      <c r="Z188" s="64" t="e">
        <f>SUM(BO188:BS188)</f>
        <v>#N/A</v>
      </c>
      <c r="AA188" s="65" t="e">
        <f>IF((Z188=0)," ",X188/Z188)</f>
        <v>#N/A</v>
      </c>
      <c r="AB188" s="66" t="e">
        <f>IF(AND(SUM(BC188:BG188)=0,OR(E188=0,E188=" ",SUM(BC184:BG188)=0))," ",SUM(BC188:BG188))</f>
        <v>#N/A</v>
      </c>
      <c r="AC188" s="67" t="str">
        <f>IF(ISERROR(RANK(AB188,AB184:AB188,0))=TRUE," ",IF(OR(AND(I188="x",L188="x",O188="x"),AND(I188="x",L188="x",R188="x"),AND(I188="x",O188="x",R188="x"),AND(L188="x",O188="x",R188="x")),0,RANK(AB188,AB184:AB188,0)))</f>
        <v xml:space="preserve"> </v>
      </c>
      <c r="AD188" s="15" t="s">
        <v>39</v>
      </c>
      <c r="AE188" s="44" t="s">
        <v>40</v>
      </c>
      <c r="AF188" s="44"/>
      <c r="AG188" s="58"/>
      <c r="AH188" s="3" t="str">
        <f>CONCATENATE(5,5,AG183,C183,1)</f>
        <v>55X1</v>
      </c>
      <c r="AI188" s="3" t="str">
        <f>E183</f>
        <v>X</v>
      </c>
      <c r="AJ188" s="45">
        <f>IF(AU187=0,0,AU187+1)</f>
        <v>0</v>
      </c>
      <c r="AK188" s="59"/>
      <c r="AL188" s="59" t="s">
        <v>41</v>
      </c>
      <c r="AM188" s="60"/>
      <c r="AN188" s="46" t="e">
        <f>VLOOKUP(CONCATENATE(AI188,MID(AL188,2,1)),[1]vylosovanie!$C$10:$J$209,8,0)</f>
        <v>#N/A</v>
      </c>
      <c r="AO188" s="46" t="e">
        <f>VLOOKUP(CONCATENATE(AI188,RIGHT(AL188,1)),[1]vylosovanie!$C$10:$J$209,8,0)</f>
        <v>#N/A</v>
      </c>
      <c r="AP188" s="45" t="e">
        <f>VLOOKUP(CONCATENATE(AI188,VLOOKUP(AL188,$BW$4:$BX$16,2,0)),[1]vylosovanie!$C$10:$J$209,8,0)</f>
        <v>#N/A</v>
      </c>
      <c r="AQ188" s="61"/>
      <c r="AR188" s="58"/>
      <c r="AS188" s="3" t="str">
        <f>CONCATENATE(5,5,AR183,C183,2)</f>
        <v>55X2</v>
      </c>
      <c r="AT188" s="3" t="str">
        <f>E183</f>
        <v>X</v>
      </c>
      <c r="AU188" s="46">
        <f>IF(AJ188=0,0,AJ188+1)</f>
        <v>0</v>
      </c>
      <c r="AV188" s="60"/>
      <c r="AW188" s="60" t="s">
        <v>42</v>
      </c>
      <c r="AX188" s="60"/>
      <c r="AY188" s="46" t="e">
        <f>VLOOKUP(CONCATENATE(AT188,MID(AW188,2,1)),[1]vylosovanie!$C$10:$J$209,8,0)</f>
        <v>#N/A</v>
      </c>
      <c r="AZ188" s="46" t="e">
        <f>VLOOKUP(CONCATENATE(AT188,RIGHT(AW188,1)),[1]vylosovanie!$C$10:$J$209,8,0)</f>
        <v>#N/A</v>
      </c>
      <c r="BA188" s="45" t="e">
        <f>VLOOKUP(CONCATENATE(AT188,VLOOKUP(AW188,$BW$4:$BX$16,2,0)),[1]vylosovanie!$C$10:$J$209,8,0)</f>
        <v>#N/A</v>
      </c>
      <c r="BB188" s="48"/>
      <c r="BC188" s="28" t="e">
        <f>IF(OR(I188="x",I188="X",I188=""),0,IF(I188=3,2,1))</f>
        <v>#N/A</v>
      </c>
      <c r="BD188" s="28" t="e">
        <f>IF(OR(L188="x",L188="X",L188=""),0,IF(L188=3,2,1))</f>
        <v>#N/A</v>
      </c>
      <c r="BE188" s="28" t="e">
        <f>IF(OR(O188="x",O188="X",O188=""),0,IF(O188=3,2,1))</f>
        <v>#N/A</v>
      </c>
      <c r="BF188" s="28" t="e">
        <f>IF(OR(R188="x",R188="X",R188=""),0,IF(R188=3,2,1))</f>
        <v>#N/A</v>
      </c>
      <c r="BG188" s="28"/>
      <c r="BH188" s="49"/>
      <c r="BI188" s="28" t="e">
        <f>IF(OR(I188="x",I188="X"),0,I188)</f>
        <v>#N/A</v>
      </c>
      <c r="BJ188" s="28" t="e">
        <f>IF(OR(L188="x",L188="X"),0,L188)</f>
        <v>#N/A</v>
      </c>
      <c r="BK188" s="28" t="e">
        <f>IF(OR(O188="x",O188="X"),0,O188)</f>
        <v>#N/A</v>
      </c>
      <c r="BL188" s="28" t="e">
        <f>IF(OR(R188="x",R188="X"),0,R188)</f>
        <v>#N/A</v>
      </c>
      <c r="BM188" s="28"/>
      <c r="BN188" s="49"/>
      <c r="BO188" s="28" t="e">
        <f>IF(OR(K188="x",K188="X"),0,K188)</f>
        <v>#N/A</v>
      </c>
      <c r="BP188" s="28" t="e">
        <f>IF(OR(N188="x",N188="X"),0,N188)</f>
        <v>#N/A</v>
      </c>
      <c r="BQ188" s="28" t="e">
        <f>IF(OR(Q188="x",Q188="X"),0,Q188)</f>
        <v>#N/A</v>
      </c>
      <c r="BR188" s="28" t="e">
        <f>IF(OR(T188="x",T188="X"),0,T188)</f>
        <v>#N/A</v>
      </c>
      <c r="BS188" s="28"/>
      <c r="BT188" s="49"/>
    </row>
    <row r="189" spans="1:75" s="32" customFormat="1" ht="45">
      <c r="A189" s="10" t="str">
        <f>CONCATENATE(E183," 5-3")</f>
        <v>X 5-3</v>
      </c>
      <c r="B189" s="11"/>
      <c r="C189" s="18"/>
      <c r="D189" s="68"/>
      <c r="E189" s="69"/>
      <c r="F189" s="69"/>
      <c r="G189" s="69"/>
      <c r="H189" s="69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1"/>
      <c r="V189" s="71"/>
      <c r="W189" s="71"/>
      <c r="X189" s="72"/>
      <c r="Y189" s="73"/>
      <c r="Z189" s="72"/>
      <c r="AA189" s="73"/>
      <c r="AB189" s="72"/>
      <c r="AC189" s="48"/>
      <c r="AD189" s="15"/>
      <c r="AE189" s="44"/>
      <c r="AF189" s="44"/>
      <c r="AG189" s="58"/>
      <c r="AH189" s="3"/>
      <c r="AI189" s="3"/>
      <c r="AJ189" s="74"/>
      <c r="AK189" s="75"/>
      <c r="AL189" s="75"/>
      <c r="AM189" s="61"/>
      <c r="AN189" s="47"/>
      <c r="AO189" s="47"/>
      <c r="AP189" s="74"/>
      <c r="AQ189" s="61"/>
      <c r="AR189" s="58"/>
      <c r="AS189" s="3"/>
      <c r="AT189" s="3"/>
      <c r="AU189" s="47"/>
      <c r="AV189" s="61"/>
      <c r="AW189" s="61"/>
      <c r="AX189" s="61"/>
      <c r="AY189" s="47"/>
      <c r="AZ189" s="47"/>
      <c r="BA189" s="74"/>
      <c r="BB189" s="48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W189" s="59"/>
    </row>
    <row r="190" spans="1:75" s="32" customFormat="1" ht="45">
      <c r="A190" s="10" t="str">
        <f>CONCATENATE(E183," 2-5")</f>
        <v>X 2-5</v>
      </c>
      <c r="B190" s="11"/>
      <c r="C190" s="18"/>
      <c r="D190" s="68"/>
      <c r="E190" s="69"/>
      <c r="F190" s="69"/>
      <c r="G190" s="69"/>
      <c r="H190" s="69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1"/>
      <c r="V190" s="71"/>
      <c r="W190" s="71"/>
      <c r="X190" s="72"/>
      <c r="Y190" s="73"/>
      <c r="Z190" s="72"/>
      <c r="AA190" s="73"/>
      <c r="AB190" s="72"/>
      <c r="AC190" s="48"/>
      <c r="AD190" s="15"/>
      <c r="AE190" s="44"/>
      <c r="AF190" s="44"/>
      <c r="AG190" s="58"/>
      <c r="AH190" s="3"/>
      <c r="AI190" s="3"/>
      <c r="AJ190" s="74"/>
      <c r="AK190" s="75"/>
      <c r="AL190" s="75"/>
      <c r="AM190" s="61"/>
      <c r="AN190" s="47"/>
      <c r="AO190" s="47"/>
      <c r="AP190" s="74"/>
      <c r="AQ190" s="61"/>
      <c r="AR190" s="58"/>
      <c r="AS190" s="3"/>
      <c r="AT190" s="3"/>
      <c r="AU190" s="47"/>
      <c r="AV190" s="61"/>
      <c r="AW190" s="61"/>
      <c r="AX190" s="61"/>
      <c r="AY190" s="47"/>
      <c r="AZ190" s="47"/>
      <c r="BA190" s="74"/>
      <c r="BB190" s="48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W190" s="59"/>
    </row>
    <row r="191" spans="1:75" s="32" customFormat="1" ht="45">
      <c r="A191" s="10" t="str">
        <f>CONCATENATE(E183," 3-4")</f>
        <v>X 3-4</v>
      </c>
      <c r="B191" s="11"/>
      <c r="C191" s="18"/>
      <c r="D191" s="68"/>
      <c r="E191" s="69"/>
      <c r="F191" s="69"/>
      <c r="G191" s="69"/>
      <c r="H191" s="69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1"/>
      <c r="V191" s="71"/>
      <c r="W191" s="71"/>
      <c r="X191" s="72"/>
      <c r="Y191" s="73"/>
      <c r="Z191" s="72"/>
      <c r="AA191" s="73"/>
      <c r="AB191" s="72"/>
      <c r="AC191" s="48"/>
      <c r="AD191" s="15"/>
      <c r="AE191" s="44"/>
      <c r="AF191" s="44"/>
      <c r="AG191" s="58"/>
      <c r="AH191" s="3"/>
      <c r="AI191" s="3"/>
      <c r="AJ191" s="74"/>
      <c r="AK191" s="75"/>
      <c r="AL191" s="75"/>
      <c r="AM191" s="61"/>
      <c r="AN191" s="47"/>
      <c r="AO191" s="47"/>
      <c r="AP191" s="74"/>
      <c r="AQ191" s="61"/>
      <c r="AR191" s="58"/>
      <c r="AS191" s="3"/>
      <c r="AT191" s="3"/>
      <c r="AU191" s="47"/>
      <c r="AV191" s="61"/>
      <c r="AW191" s="61"/>
      <c r="AX191" s="61"/>
      <c r="AY191" s="47"/>
      <c r="AZ191" s="47"/>
      <c r="BA191" s="74"/>
      <c r="BB191" s="48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W191" s="59"/>
    </row>
    <row r="192" spans="1:75" ht="35.25" thickBot="1">
      <c r="A192" s="10" t="str">
        <f>CONCATENATE(E183," 5-4")</f>
        <v>X 5-4</v>
      </c>
    </row>
    <row r="193" spans="1:75" s="32" customFormat="1" ht="90.75" thickBot="1">
      <c r="A193" s="10" t="str">
        <f>CONCATENATE(E193," 1-5")</f>
        <v>X 1-5</v>
      </c>
      <c r="B193" s="11"/>
      <c r="C193" s="18" t="str">
        <f>IF(C183="X","X",IF(C183-$B$1&gt;=[1]vylosovanie!$O$3,"X",C183+1))</f>
        <v>X</v>
      </c>
      <c r="D193" s="3" t="s">
        <v>5</v>
      </c>
      <c r="E193" s="19" t="str">
        <f>IF(C193="X","X",VLOOKUP(C193,[1]vylosovanie!$T$10:$U$99,2,0))</f>
        <v>X</v>
      </c>
      <c r="F193" s="20" t="s">
        <v>6</v>
      </c>
      <c r="G193" s="20" t="s">
        <v>7</v>
      </c>
      <c r="H193" s="20" t="s">
        <v>8</v>
      </c>
      <c r="I193" s="21">
        <v>1</v>
      </c>
      <c r="J193" s="22"/>
      <c r="K193" s="23"/>
      <c r="L193" s="21">
        <v>2</v>
      </c>
      <c r="M193" s="22"/>
      <c r="N193" s="23"/>
      <c r="O193" s="21">
        <v>3</v>
      </c>
      <c r="P193" s="22"/>
      <c r="Q193" s="23"/>
      <c r="R193" s="21">
        <v>4</v>
      </c>
      <c r="S193" s="22"/>
      <c r="T193" s="23"/>
      <c r="U193" s="21">
        <v>5</v>
      </c>
      <c r="V193" s="22"/>
      <c r="W193" s="23"/>
      <c r="X193" s="24" t="s">
        <v>9</v>
      </c>
      <c r="Y193" s="22"/>
      <c r="Z193" s="25"/>
      <c r="AA193" s="26" t="s">
        <v>10</v>
      </c>
      <c r="AB193" s="26" t="s">
        <v>11</v>
      </c>
      <c r="AC193" s="26" t="s">
        <v>12</v>
      </c>
      <c r="AD193" s="15" t="s">
        <v>13</v>
      </c>
      <c r="AE193" s="15"/>
      <c r="AF193" s="15"/>
      <c r="AG193" s="3" t="str">
        <f>IF(C193&lt;10,0,"")</f>
        <v/>
      </c>
      <c r="AH193" s="3" t="s">
        <v>4</v>
      </c>
      <c r="AI193" s="3"/>
      <c r="AJ193" s="27" t="s">
        <v>14</v>
      </c>
      <c r="AK193" s="28" t="s">
        <v>15</v>
      </c>
      <c r="AL193" s="28" t="s">
        <v>16</v>
      </c>
      <c r="AM193" s="29" t="s">
        <v>17</v>
      </c>
      <c r="AN193" s="29" t="s">
        <v>18</v>
      </c>
      <c r="AO193" s="29" t="s">
        <v>18</v>
      </c>
      <c r="AP193" s="29" t="s">
        <v>19</v>
      </c>
      <c r="AQ193" s="30"/>
      <c r="AR193" s="3" t="str">
        <f>IF(C193&lt;10,0,"")</f>
        <v/>
      </c>
      <c r="AS193" s="3" t="s">
        <v>4</v>
      </c>
      <c r="AT193" s="3"/>
      <c r="AU193" s="31" t="s">
        <v>14</v>
      </c>
      <c r="AV193" s="29" t="s">
        <v>15</v>
      </c>
      <c r="AW193" s="29" t="s">
        <v>16</v>
      </c>
      <c r="AX193" s="29" t="s">
        <v>17</v>
      </c>
      <c r="AY193" s="29" t="s">
        <v>18</v>
      </c>
      <c r="AZ193" s="29" t="s">
        <v>18</v>
      </c>
      <c r="BA193" s="29" t="s">
        <v>19</v>
      </c>
      <c r="BC193" s="7">
        <v>1</v>
      </c>
      <c r="BD193" s="7">
        <v>2</v>
      </c>
      <c r="BE193" s="7">
        <v>3</v>
      </c>
      <c r="BF193" s="7">
        <v>4</v>
      </c>
      <c r="BG193" s="7">
        <v>5</v>
      </c>
      <c r="BH193" s="7"/>
      <c r="BI193" s="7" t="s">
        <v>20</v>
      </c>
      <c r="BJ193" s="7"/>
      <c r="BK193" s="7"/>
      <c r="BL193" s="7"/>
      <c r="BM193" s="7"/>
      <c r="BN193" s="7"/>
      <c r="BO193" s="7" t="s">
        <v>21</v>
      </c>
      <c r="BP193" s="7"/>
      <c r="BQ193" s="7"/>
      <c r="BR193" s="7"/>
      <c r="BS193" s="7"/>
      <c r="BT193" s="7"/>
    </row>
    <row r="194" spans="1:75" s="32" customFormat="1" ht="45.75" thickBot="1">
      <c r="A194" s="10" t="str">
        <f>CONCATENATE(E193," 1-4")</f>
        <v>X 1-4</v>
      </c>
      <c r="B194" s="11" t="str">
        <f>CONCATENATE(E193,D194)</f>
        <v>X1</v>
      </c>
      <c r="C194" s="33" t="str">
        <f>$E$1</f>
        <v>MŽ</v>
      </c>
      <c r="D194" s="34">
        <v>1</v>
      </c>
      <c r="E194" s="35" t="str">
        <f>IF(ISERROR(VLOOKUP($B194,[1]vylosovanie!$C$10:$M$269,8,0))=TRUE," ",VLOOKUP($B194,[1]vylosovanie!$C$10:$M$269,8,0))</f>
        <v xml:space="preserve"> </v>
      </c>
      <c r="F194" s="35" t="str">
        <f>IF(ISERROR(VLOOKUP($B194,[1]vylosovanie!$C$10:$M$269,9,0))=TRUE," ",VLOOKUP($B194,[1]vylosovanie!$C$10:$M$269,9,0))</f>
        <v xml:space="preserve"> </v>
      </c>
      <c r="G194" s="35" t="str">
        <f>IF(ISERROR(VLOOKUP($B194,[1]vylosovanie!$C$10:$M$269,10,0))=TRUE," ",VLOOKUP($B194,[1]vylosovanie!$C$10:$M$269,10,0))</f>
        <v xml:space="preserve"> </v>
      </c>
      <c r="H194" s="35" t="str">
        <f>IF(ISERROR(VLOOKUP($B194,[1]vylosovanie!$C$10:$M$269,11,0))=TRUE," ",VLOOKUP($B194,[1]vylosovanie!$C$10:$M$269,11,0))</f>
        <v xml:space="preserve"> </v>
      </c>
      <c r="I194" s="36"/>
      <c r="J194" s="36"/>
      <c r="K194" s="37"/>
      <c r="L194" s="38" t="e">
        <f>VLOOKUP(A196,'[1]zapisy skupiny'!$A$5:$AA$6403,26,0)</f>
        <v>#N/A</v>
      </c>
      <c r="M194" s="38" t="s">
        <v>22</v>
      </c>
      <c r="N194" s="39" t="e">
        <f>VLOOKUP(A196,'[1]zapisy skupiny'!$A$5:$AA$6403,27,0)</f>
        <v>#N/A</v>
      </c>
      <c r="O194" s="38" t="e">
        <f>VLOOKUP(A195,'[1]zapisy skupiny'!$A$5:$AA$6403,26,0)</f>
        <v>#N/A</v>
      </c>
      <c r="P194" s="38" t="s">
        <v>22</v>
      </c>
      <c r="Q194" s="39" t="e">
        <f>VLOOKUP(A195,'[1]zapisy skupiny'!$A$5:$AA$6403,27,0)</f>
        <v>#N/A</v>
      </c>
      <c r="R194" s="38" t="e">
        <f>VLOOKUP(A194,'[1]zapisy skupiny'!$A$5:$AA$6403,26,0)</f>
        <v>#N/A</v>
      </c>
      <c r="S194" s="38" t="s">
        <v>22</v>
      </c>
      <c r="T194" s="39" t="e">
        <f>VLOOKUP(A194,'[1]zapisy skupiny'!$A$5:$AA$6403,27,0)</f>
        <v>#N/A</v>
      </c>
      <c r="U194" s="38" t="e">
        <f>VLOOKUP(A193,'[1]zapisy skupiny'!$A$5:$AA$6403,26,0)</f>
        <v>#N/A</v>
      </c>
      <c r="V194" s="38" t="s">
        <v>22</v>
      </c>
      <c r="W194" s="39" t="e">
        <f>VLOOKUP(A193,'[1]zapisy skupiny'!$A$5:$AA$6403,27,0)</f>
        <v>#N/A</v>
      </c>
      <c r="X194" s="40" t="e">
        <f>SUM(BI194:BM194)</f>
        <v>#N/A</v>
      </c>
      <c r="Y194" s="41" t="s">
        <v>22</v>
      </c>
      <c r="Z194" s="40" t="e">
        <f>SUM(BO194:BS194)</f>
        <v>#N/A</v>
      </c>
      <c r="AA194" s="41" t="e">
        <f>IF((Z194=0)," ",X194/Z194)</f>
        <v>#N/A</v>
      </c>
      <c r="AB194" s="42" t="e">
        <f>IF(AND(SUM(BC194:BG194)=0,OR(E194=0,E194=" ",SUM(BC194:BG198)=0))," ",SUM(BC194:BG194))</f>
        <v>#N/A</v>
      </c>
      <c r="AC194" s="43" t="str">
        <f>IF(ISERROR(RANK(AB194,AB194:AB198,0))=TRUE," ",IF(OR(AND(L194="x",O194="x",R194="x"),AND(L194="x",O194="x",U194="x"),AND(L194="x",R194="x",U194="x"),AND(O194="x",R194="x",U194="x")),0,RANK(AB194,AB194:AB198,0)))</f>
        <v xml:space="preserve"> </v>
      </c>
      <c r="AD194" s="16" t="s">
        <v>23</v>
      </c>
      <c r="AE194" s="44" t="s">
        <v>24</v>
      </c>
      <c r="AF194" s="44"/>
      <c r="AG194" s="3"/>
      <c r="AH194" s="3" t="str">
        <f>CONCATENATE(5,1,AG193,C193,1)</f>
        <v>51X1</v>
      </c>
      <c r="AI194" s="3" t="str">
        <f>E193</f>
        <v>X</v>
      </c>
      <c r="AJ194" s="45">
        <f>IF(C193="X",0,AJ188+1)</f>
        <v>0</v>
      </c>
      <c r="AK194" s="45"/>
      <c r="AL194" s="45" t="s">
        <v>25</v>
      </c>
      <c r="AM194" s="46"/>
      <c r="AN194" s="46" t="e">
        <f>VLOOKUP(CONCATENATE(AI194,MID(AL194,2,1)),[1]vylosovanie!$C$10:$J$209,8,0)</f>
        <v>#N/A</v>
      </c>
      <c r="AO194" s="46" t="e">
        <f>VLOOKUP(CONCATENATE(AI194,RIGHT(AL194,1)),[1]vylosovanie!$C$10:$J$209,8,0)</f>
        <v>#N/A</v>
      </c>
      <c r="AP194" s="45" t="e">
        <f>VLOOKUP(CONCATENATE(AI194,VLOOKUP(AL194,$BW$4:$BX$16,2,0)),[1]vylosovanie!$C$10:$J$209,8,0)</f>
        <v>#N/A</v>
      </c>
      <c r="AQ194" s="47"/>
      <c r="AR194" s="3"/>
      <c r="AS194" s="3" t="str">
        <f>CONCATENATE(5,1,AR193,C193,2)</f>
        <v>51X2</v>
      </c>
      <c r="AT194" s="3" t="str">
        <f>E193</f>
        <v>X</v>
      </c>
      <c r="AU194" s="46">
        <f>IF(AJ194=0,0,AJ194+1)</f>
        <v>0</v>
      </c>
      <c r="AV194" s="46"/>
      <c r="AW194" s="46" t="s">
        <v>26</v>
      </c>
      <c r="AX194" s="46"/>
      <c r="AY194" s="46" t="e">
        <f>VLOOKUP(CONCATENATE(AT194,MID(AW194,2,1)),[1]vylosovanie!$C$10:$J$209,8,0)</f>
        <v>#N/A</v>
      </c>
      <c r="AZ194" s="46" t="e">
        <f>VLOOKUP(CONCATENATE(AT194,RIGHT(AW194,1)),[1]vylosovanie!$C$10:$J$209,8,0)</f>
        <v>#N/A</v>
      </c>
      <c r="BA194" s="45" t="e">
        <f>VLOOKUP(CONCATENATE(AT194,VLOOKUP(AW194,$BW$4:$BX$16,2,0)),[1]vylosovanie!$C$10:$J$209,8,0)</f>
        <v>#N/A</v>
      </c>
      <c r="BB194" s="48"/>
      <c r="BC194" s="28"/>
      <c r="BD194" s="28" t="e">
        <f>IF(OR(L194="x",L194="X",L194=""),0,IF(L194=3,2,1))</f>
        <v>#N/A</v>
      </c>
      <c r="BE194" s="28" t="e">
        <f>IF(OR(O194="x",O194="X",O194=""),0,IF(O194=3,2,1))</f>
        <v>#N/A</v>
      </c>
      <c r="BF194" s="28" t="e">
        <f>IF(OR(R194="x",R194="X",R194=""),0,IF(R194=3,2,1))</f>
        <v>#N/A</v>
      </c>
      <c r="BG194" s="28" t="e">
        <f>IF(OR(U194="x",U194="X",U194=""),0,IF(U194=3,2,1))</f>
        <v>#N/A</v>
      </c>
      <c r="BH194" s="49"/>
      <c r="BI194" s="28"/>
      <c r="BJ194" s="28" t="e">
        <f>IF(OR(L194="x",L194="X"),0,L194)</f>
        <v>#N/A</v>
      </c>
      <c r="BK194" s="28" t="e">
        <f>IF(OR(O194="x",O194="X"),0,O194)</f>
        <v>#N/A</v>
      </c>
      <c r="BL194" s="28" t="e">
        <f>IF(OR(R194="x",R194="X"),0,R194)</f>
        <v>#N/A</v>
      </c>
      <c r="BM194" s="28" t="e">
        <f>IF(OR(U194="x",U194="X"),0,U194)</f>
        <v>#N/A</v>
      </c>
      <c r="BN194" s="49"/>
      <c r="BO194" s="28"/>
      <c r="BP194" s="28" t="e">
        <f>IF(OR(N194="x",N194="X"),0,N194)</f>
        <v>#N/A</v>
      </c>
      <c r="BQ194" s="28" t="e">
        <f>IF(OR(Q194="x",Q194="X"),0,Q194)</f>
        <v>#N/A</v>
      </c>
      <c r="BR194" s="28" t="e">
        <f>IF(OR(T194="x",T194="X"),0,T194)</f>
        <v>#N/A</v>
      </c>
      <c r="BS194" s="28" t="e">
        <f>IF(OR(W194="x",W194="X"),0,W194)</f>
        <v>#N/A</v>
      </c>
      <c r="BT194" s="49"/>
    </row>
    <row r="195" spans="1:75" s="32" customFormat="1" ht="45.75" thickBot="1">
      <c r="A195" s="10" t="str">
        <f>CONCATENATE(E193," 1-3")</f>
        <v>X 1-3</v>
      </c>
      <c r="B195" s="11" t="str">
        <f>CONCATENATE(E193,D195)</f>
        <v>X2</v>
      </c>
      <c r="C195" s="33"/>
      <c r="D195" s="34">
        <v>2</v>
      </c>
      <c r="E195" s="35" t="str">
        <f>IF(ISERROR(VLOOKUP($B195,[1]vylosovanie!$C$10:$M$269,8,0))=TRUE," ",VLOOKUP($B195,[1]vylosovanie!$C$10:$M$269,8,0))</f>
        <v xml:space="preserve"> </v>
      </c>
      <c r="F195" s="35" t="str">
        <f>IF(ISERROR(VLOOKUP($B195,[1]vylosovanie!$C$10:$M$269,9,0))=TRUE," ",VLOOKUP($B195,[1]vylosovanie!$C$10:$M$269,9,0))</f>
        <v xml:space="preserve"> </v>
      </c>
      <c r="G195" s="35" t="str">
        <f>IF(ISERROR(VLOOKUP($B195,[1]vylosovanie!$C$10:$M$269,10,0))=TRUE," ",VLOOKUP($B195,[1]vylosovanie!$C$10:$M$269,10,0))</f>
        <v xml:space="preserve"> </v>
      </c>
      <c r="H195" s="35" t="str">
        <f>IF(ISERROR(VLOOKUP($B195,[1]vylosovanie!$C$10:$M$269,11,0))=TRUE," ",VLOOKUP($B195,[1]vylosovanie!$C$10:$M$269,11,0))</f>
        <v xml:space="preserve"> </v>
      </c>
      <c r="I195" s="50" t="e">
        <f>N194</f>
        <v>#N/A</v>
      </c>
      <c r="J195" s="50" t="s">
        <v>22</v>
      </c>
      <c r="K195" s="51" t="e">
        <f>L194</f>
        <v>#N/A</v>
      </c>
      <c r="L195" s="36"/>
      <c r="M195" s="36"/>
      <c r="N195" s="37"/>
      <c r="O195" s="50" t="e">
        <f>VLOOKUP(A197,'[1]zapisy skupiny'!$A$5:$AA$6403,26,0)</f>
        <v>#N/A</v>
      </c>
      <c r="P195" s="50" t="s">
        <v>22</v>
      </c>
      <c r="Q195" s="51" t="e">
        <f>VLOOKUP(A197,'[1]zapisy skupiny'!$A$5:$AA$6403,27,0)</f>
        <v>#N/A</v>
      </c>
      <c r="R195" s="50" t="e">
        <f>VLOOKUP(A198,'[1]zapisy skupiny'!$A$5:$AA$6403,27,0)</f>
        <v>#N/A</v>
      </c>
      <c r="S195" s="50" t="s">
        <v>22</v>
      </c>
      <c r="T195" s="51" t="e">
        <f>VLOOKUP(A198,'[1]zapisy skupiny'!$A$5:$AA$6403,26,0)</f>
        <v>#N/A</v>
      </c>
      <c r="U195" s="50" t="e">
        <f>VLOOKUP(A200,'[1]zapisy skupiny'!$A$5:$AA$6403,26,0)</f>
        <v>#N/A</v>
      </c>
      <c r="V195" s="50" t="s">
        <v>22</v>
      </c>
      <c r="W195" s="51" t="e">
        <f>VLOOKUP(A200,'[1]zapisy skupiny'!$A$5:$AA$6403,27,0)</f>
        <v>#N/A</v>
      </c>
      <c r="X195" s="52" t="e">
        <f>SUM(BI195:BM195)</f>
        <v>#N/A</v>
      </c>
      <c r="Y195" s="53" t="s">
        <v>22</v>
      </c>
      <c r="Z195" s="52" t="e">
        <f>SUM(BO195:BS195)</f>
        <v>#N/A</v>
      </c>
      <c r="AA195" s="53" t="e">
        <f>IF((Z195=0)," ",X195/Z195)</f>
        <v>#N/A</v>
      </c>
      <c r="AB195" s="54" t="e">
        <f>IF(AND(SUM(BC195:BG195)=0,OR(E195=0,E195=" ",SUM(BC194:BG198)=0))," ",SUM(BC195:BG195))</f>
        <v>#N/A</v>
      </c>
      <c r="AC195" s="55" t="str">
        <f>IF(ISERROR(RANK(AB195,AB194:AB198,0))=TRUE," ",IF(OR(AND(I195="x",O195="x",R195="x"),AND(I195="x",O195="x",U195="x"),AND(I195="x",R195="x",U195="x"),AND(O195="x",R195="x",U195="x")),0,RANK(AB195,AB194:AB198,0)))</f>
        <v xml:space="preserve"> </v>
      </c>
      <c r="AD195" s="16" t="s">
        <v>27</v>
      </c>
      <c r="AE195" s="44" t="s">
        <v>28</v>
      </c>
      <c r="AF195" s="44"/>
      <c r="AG195" s="3"/>
      <c r="AH195" s="3" t="str">
        <f>CONCATENATE(5,2,AG193,C193,1)</f>
        <v>52X1</v>
      </c>
      <c r="AI195" s="3" t="str">
        <f>E193</f>
        <v>X</v>
      </c>
      <c r="AJ195" s="45">
        <f>IF(AU194=0,0,AU194+1)</f>
        <v>0</v>
      </c>
      <c r="AK195" s="45"/>
      <c r="AL195" s="45" t="s">
        <v>29</v>
      </c>
      <c r="AM195" s="46"/>
      <c r="AN195" s="46" t="e">
        <f>VLOOKUP(CONCATENATE(AI195,MID(AL195,2,1)),[1]vylosovanie!$C$10:$J$209,8,0)</f>
        <v>#N/A</v>
      </c>
      <c r="AO195" s="46" t="e">
        <f>VLOOKUP(CONCATENATE(AI195,RIGHT(AL195,1)),[1]vylosovanie!$C$10:$J$209,8,0)</f>
        <v>#N/A</v>
      </c>
      <c r="AP195" s="45" t="e">
        <f>VLOOKUP(CONCATENATE(AI195,VLOOKUP(AL195,$BW$4:$BX$16,2,0)),[1]vylosovanie!$C$10:$J$209,8,0)</f>
        <v>#N/A</v>
      </c>
      <c r="AQ195" s="47"/>
      <c r="AR195" s="3"/>
      <c r="AS195" s="3" t="str">
        <f>CONCATENATE(5,2,AR193,C193,2)</f>
        <v>52X2</v>
      </c>
      <c r="AT195" s="3" t="str">
        <f>E193</f>
        <v>X</v>
      </c>
      <c r="AU195" s="46">
        <f>IF(AJ195=0,0,AJ195+1)</f>
        <v>0</v>
      </c>
      <c r="AV195" s="46"/>
      <c r="AW195" s="46" t="s">
        <v>30</v>
      </c>
      <c r="AX195" s="46"/>
      <c r="AY195" s="46" t="e">
        <f>VLOOKUP(CONCATENATE(AT195,MID(AW195,2,1)),[1]vylosovanie!$C$10:$J$209,8,0)</f>
        <v>#N/A</v>
      </c>
      <c r="AZ195" s="46" t="e">
        <f>VLOOKUP(CONCATENATE(AT195,RIGHT(AW195,1)),[1]vylosovanie!$C$10:$J$209,8,0)</f>
        <v>#N/A</v>
      </c>
      <c r="BA195" s="45" t="e">
        <f>VLOOKUP(CONCATENATE(AT195,VLOOKUP(AW195,$BW$4:$BX$16,2,0)),[1]vylosovanie!$C$10:$J$209,8,0)</f>
        <v>#N/A</v>
      </c>
      <c r="BB195" s="48"/>
      <c r="BC195" s="28" t="e">
        <f>IF(OR(I195="x",I195="X",I195=""),0,IF(I195=3,2,1))</f>
        <v>#N/A</v>
      </c>
      <c r="BD195" s="28"/>
      <c r="BE195" s="28" t="e">
        <f>IF(OR(O195="x",O195="X",O195=""),0,IF(O195=3,2,1))</f>
        <v>#N/A</v>
      </c>
      <c r="BF195" s="28" t="e">
        <f>IF(OR(R195="x",R195="X",R195=""),0,IF(R195=3,2,1))</f>
        <v>#N/A</v>
      </c>
      <c r="BG195" s="28" t="e">
        <f>IF(OR(U195="x",U195="X",U195=""),0,IF(U195=3,2,1))</f>
        <v>#N/A</v>
      </c>
      <c r="BH195" s="49"/>
      <c r="BI195" s="28" t="e">
        <f>IF(OR(I195="x",I195="X"),0,I195)</f>
        <v>#N/A</v>
      </c>
      <c r="BJ195" s="28"/>
      <c r="BK195" s="28" t="e">
        <f>IF(OR(O195="x",O195="X"),0,O195)</f>
        <v>#N/A</v>
      </c>
      <c r="BL195" s="28" t="e">
        <f>IF(OR(R195="x",R195="X"),0,R195)</f>
        <v>#N/A</v>
      </c>
      <c r="BM195" s="28" t="e">
        <f>IF(OR(U195="x",U195="X"),0,U195)</f>
        <v>#N/A</v>
      </c>
      <c r="BN195" s="49"/>
      <c r="BO195" s="28" t="e">
        <f>IF(OR(K195="x",K195="X"),0,K195)</f>
        <v>#N/A</v>
      </c>
      <c r="BP195" s="28"/>
      <c r="BQ195" s="28" t="e">
        <f>IF(OR(Q195="x",Q195="X"),0,Q195)</f>
        <v>#N/A</v>
      </c>
      <c r="BR195" s="28" t="e">
        <f>IF(OR(T195="x",T195="X"),0,T195)</f>
        <v>#N/A</v>
      </c>
      <c r="BS195" s="28" t="e">
        <f>IF(OR(W195="x",W195="X"),0,W195)</f>
        <v>#N/A</v>
      </c>
      <c r="BT195" s="49"/>
    </row>
    <row r="196" spans="1:75" s="32" customFormat="1" ht="45.75" thickBot="1">
      <c r="A196" s="10" t="str">
        <f>CONCATENATE(E193," 1-2")</f>
        <v>X 1-2</v>
      </c>
      <c r="B196" s="11" t="str">
        <f>CONCATENATE(E193,D196)</f>
        <v>X3</v>
      </c>
      <c r="C196" s="33"/>
      <c r="D196" s="34">
        <v>3</v>
      </c>
      <c r="E196" s="35" t="str">
        <f>IF(ISERROR(VLOOKUP($B196,[1]vylosovanie!$C$10:$M$269,8,0))=TRUE," ",VLOOKUP($B196,[1]vylosovanie!$C$10:$M$269,8,0))</f>
        <v xml:space="preserve"> </v>
      </c>
      <c r="F196" s="35" t="str">
        <f>IF(ISERROR(VLOOKUP($B196,[1]vylosovanie!$C$10:$M$269,9,0))=TRUE," ",VLOOKUP($B196,[1]vylosovanie!$C$10:$M$269,9,0))</f>
        <v xml:space="preserve"> </v>
      </c>
      <c r="G196" s="35" t="str">
        <f>IF(ISERROR(VLOOKUP($B196,[1]vylosovanie!$C$10:$M$269,10,0))=TRUE," ",VLOOKUP($B196,[1]vylosovanie!$C$10:$M$269,10,0))</f>
        <v xml:space="preserve"> </v>
      </c>
      <c r="H196" s="35" t="str">
        <f>IF(ISERROR(VLOOKUP($B196,[1]vylosovanie!$C$10:$M$269,11,0))=TRUE," ",VLOOKUP($B196,[1]vylosovanie!$C$10:$M$269,11,0))</f>
        <v xml:space="preserve"> </v>
      </c>
      <c r="I196" s="50" t="e">
        <f>Q194</f>
        <v>#N/A</v>
      </c>
      <c r="J196" s="50" t="s">
        <v>22</v>
      </c>
      <c r="K196" s="51" t="e">
        <f>O194</f>
        <v>#N/A</v>
      </c>
      <c r="L196" s="50" t="e">
        <f>Q195</f>
        <v>#N/A</v>
      </c>
      <c r="M196" s="50" t="s">
        <v>22</v>
      </c>
      <c r="N196" s="51" t="e">
        <f>O195</f>
        <v>#N/A</v>
      </c>
      <c r="O196" s="36"/>
      <c r="P196" s="36"/>
      <c r="Q196" s="37"/>
      <c r="R196" s="50" t="e">
        <f>VLOOKUP(A201,'[1]zapisy skupiny'!$A$5:$AA$6403,26,0)</f>
        <v>#N/A</v>
      </c>
      <c r="S196" s="50" t="s">
        <v>22</v>
      </c>
      <c r="T196" s="51" t="e">
        <f>VLOOKUP(A201,'[1]zapisy skupiny'!$A$5:$AA$6403,27,0)</f>
        <v>#N/A</v>
      </c>
      <c r="U196" s="50" t="e">
        <f>VLOOKUP(A199,'[1]zapisy skupiny'!$A$5:$AA$6403,27,0)</f>
        <v>#N/A</v>
      </c>
      <c r="V196" s="50" t="s">
        <v>22</v>
      </c>
      <c r="W196" s="51" t="e">
        <f>VLOOKUP(A199,'[1]zapisy skupiny'!$A$5:$AA$6403,26,0)</f>
        <v>#N/A</v>
      </c>
      <c r="X196" s="52" t="e">
        <f>SUM(BI196:BM196)</f>
        <v>#N/A</v>
      </c>
      <c r="Y196" s="53" t="s">
        <v>22</v>
      </c>
      <c r="Z196" s="52" t="e">
        <f>SUM(BO196:BS196)</f>
        <v>#N/A</v>
      </c>
      <c r="AA196" s="53" t="e">
        <f>IF((Z196=0)," ",X196/Z196)</f>
        <v>#N/A</v>
      </c>
      <c r="AB196" s="54" t="e">
        <f>IF(AND(SUM(BC196:BG196)=0,OR(E196=0,E196=" ",SUM(BC194:BG198)=0))," ",SUM(BC196:BG196))</f>
        <v>#N/A</v>
      </c>
      <c r="AC196" s="55" t="str">
        <f>IF(ISERROR(RANK(AB196,AB194:AB198,0))=TRUE," ",IF(OR(AND(I196="x",L196="x",R196="x"),AND(I196="x",L196="x",U196="x"),AND(I196="x",R196="x",U196="x"),AND(L196="x",R196="x",U196="x")),0,RANK(AB196,AB194:AB198,0)))</f>
        <v xml:space="preserve"> </v>
      </c>
      <c r="AD196" s="16" t="s">
        <v>31</v>
      </c>
      <c r="AE196" s="44" t="s">
        <v>32</v>
      </c>
      <c r="AF196" s="44"/>
      <c r="AG196" s="3"/>
      <c r="AH196" s="3" t="str">
        <f>CONCATENATE(5,3,AG193,C193,1)</f>
        <v>53X1</v>
      </c>
      <c r="AI196" s="3" t="str">
        <f>E193</f>
        <v>X</v>
      </c>
      <c r="AJ196" s="45">
        <f>IF(AU195=0,0,AU195+1)</f>
        <v>0</v>
      </c>
      <c r="AK196" s="45"/>
      <c r="AL196" s="56" t="s">
        <v>33</v>
      </c>
      <c r="AM196" s="57"/>
      <c r="AN196" s="46" t="e">
        <f>VLOOKUP(CONCATENATE(AI196,MID(AL196,2,1)),[1]vylosovanie!$C$10:$J$209,8,0)</f>
        <v>#N/A</v>
      </c>
      <c r="AO196" s="46" t="e">
        <f>VLOOKUP(CONCATENATE(AI196,RIGHT(AL196,1)),[1]vylosovanie!$C$10:$J$209,8,0)</f>
        <v>#N/A</v>
      </c>
      <c r="AP196" s="45" t="e">
        <f>VLOOKUP(CONCATENATE(AI196,VLOOKUP(AL196,$BW$4:$BX$16,2,0)),[1]vylosovanie!$C$10:$J$209,8,0)</f>
        <v>#N/A</v>
      </c>
      <c r="AQ196" s="47"/>
      <c r="AR196" s="3"/>
      <c r="AS196" s="3" t="str">
        <f>CONCATENATE(5,3,AR193,C193,2)</f>
        <v>53X2</v>
      </c>
      <c r="AT196" s="3" t="str">
        <f>E193</f>
        <v>X</v>
      </c>
      <c r="AU196" s="46">
        <f>IF(AJ196=0,0,AJ196+1)</f>
        <v>0</v>
      </c>
      <c r="AV196" s="46"/>
      <c r="AW196" s="46" t="s">
        <v>34</v>
      </c>
      <c r="AX196" s="46"/>
      <c r="AY196" s="46" t="e">
        <f>VLOOKUP(CONCATENATE(AT196,MID(AW196,2,1)),[1]vylosovanie!$C$10:$J$209,8,0)</f>
        <v>#N/A</v>
      </c>
      <c r="AZ196" s="46" t="e">
        <f>VLOOKUP(CONCATENATE(AT196,RIGHT(AW196,1)),[1]vylosovanie!$C$10:$J$209,8,0)</f>
        <v>#N/A</v>
      </c>
      <c r="BA196" s="45" t="e">
        <f>VLOOKUP(CONCATENATE(AT196,VLOOKUP(AW196,$BW$4:$BX$16,2,0)),[1]vylosovanie!$C$10:$J$209,8,0)</f>
        <v>#N/A</v>
      </c>
      <c r="BB196" s="48"/>
      <c r="BC196" s="28" t="e">
        <f>IF(OR(I196="x",I196="X",I196=""),0,IF(I196=3,2,1))</f>
        <v>#N/A</v>
      </c>
      <c r="BD196" s="28" t="e">
        <f>IF(OR(L196="x",L196="X",L196=""),0,IF(L196=3,2,1))</f>
        <v>#N/A</v>
      </c>
      <c r="BE196" s="28"/>
      <c r="BF196" s="28" t="e">
        <f>IF(OR(R196="x",R196="X",R196=""),0,IF(R196=3,2,1))</f>
        <v>#N/A</v>
      </c>
      <c r="BG196" s="28" t="e">
        <f>IF(OR(U196="x",U196="X",U196=""),0,IF(U196=3,2,1))</f>
        <v>#N/A</v>
      </c>
      <c r="BH196" s="49"/>
      <c r="BI196" s="28" t="e">
        <f>IF(OR(I196="x",I196="X"),0,I196)</f>
        <v>#N/A</v>
      </c>
      <c r="BJ196" s="28" t="e">
        <f>IF(OR(L196="x",L196="X"),0,L196)</f>
        <v>#N/A</v>
      </c>
      <c r="BK196" s="28"/>
      <c r="BL196" s="28" t="e">
        <f>IF(OR(R196="x",R196="X"),0,R196)</f>
        <v>#N/A</v>
      </c>
      <c r="BM196" s="28" t="e">
        <f>IF(OR(U196="x",U196="X"),0,U196)</f>
        <v>#N/A</v>
      </c>
      <c r="BN196" s="49"/>
      <c r="BO196" s="28" t="e">
        <f>IF(OR(K196="x",K196="X"),0,K196)</f>
        <v>#N/A</v>
      </c>
      <c r="BP196" s="28" t="e">
        <f>IF(OR(N196="x",N196="X"),0,N196)</f>
        <v>#N/A</v>
      </c>
      <c r="BQ196" s="28"/>
      <c r="BR196" s="28" t="e">
        <f>IF(OR(T196="x",T196="X"),0,T196)</f>
        <v>#N/A</v>
      </c>
      <c r="BS196" s="28" t="e">
        <f>IF(OR(W196="x",W196="X"),0,W196)</f>
        <v>#N/A</v>
      </c>
      <c r="BT196" s="49"/>
    </row>
    <row r="197" spans="1:75" s="32" customFormat="1" ht="45.75" thickBot="1">
      <c r="A197" s="10" t="str">
        <f>CONCATENATE(E193," 2-3")</f>
        <v>X 2-3</v>
      </c>
      <c r="B197" s="11" t="str">
        <f>CONCATENATE(E193,D197)</f>
        <v>X4</v>
      </c>
      <c r="C197" s="33"/>
      <c r="D197" s="34">
        <v>4</v>
      </c>
      <c r="E197" s="35" t="str">
        <f>IF(ISERROR(VLOOKUP($B197,[1]vylosovanie!$C$10:$M$269,8,0))=TRUE," ",VLOOKUP($B197,[1]vylosovanie!$C$10:$M$269,8,0))</f>
        <v xml:space="preserve"> </v>
      </c>
      <c r="F197" s="35" t="str">
        <f>IF(ISERROR(VLOOKUP($B197,[1]vylosovanie!$C$10:$M$269,9,0))=TRUE," ",VLOOKUP($B197,[1]vylosovanie!$C$10:$M$269,9,0))</f>
        <v xml:space="preserve"> </v>
      </c>
      <c r="G197" s="35" t="str">
        <f>IF(ISERROR(VLOOKUP($B197,[1]vylosovanie!$C$10:$M$269,10,0))=TRUE," ",VLOOKUP($B197,[1]vylosovanie!$C$10:$M$269,10,0))</f>
        <v xml:space="preserve"> </v>
      </c>
      <c r="H197" s="35" t="str">
        <f>IF(ISERROR(VLOOKUP($B197,[1]vylosovanie!$C$10:$M$269,11,0))=TRUE," ",VLOOKUP($B197,[1]vylosovanie!$C$10:$M$269,11,0))</f>
        <v xml:space="preserve"> </v>
      </c>
      <c r="I197" s="50" t="e">
        <f>T194</f>
        <v>#N/A</v>
      </c>
      <c r="J197" s="50" t="s">
        <v>22</v>
      </c>
      <c r="K197" s="51" t="e">
        <f>R194</f>
        <v>#N/A</v>
      </c>
      <c r="L197" s="50" t="e">
        <f>T195</f>
        <v>#N/A</v>
      </c>
      <c r="M197" s="50" t="s">
        <v>22</v>
      </c>
      <c r="N197" s="51" t="e">
        <f>R195</f>
        <v>#N/A</v>
      </c>
      <c r="O197" s="50" t="e">
        <f>T196</f>
        <v>#N/A</v>
      </c>
      <c r="P197" s="50" t="s">
        <v>22</v>
      </c>
      <c r="Q197" s="51" t="e">
        <f>R196</f>
        <v>#N/A</v>
      </c>
      <c r="R197" s="36"/>
      <c r="S197" s="36"/>
      <c r="T197" s="37"/>
      <c r="U197" s="50" t="e">
        <f>VLOOKUP(A202,'[1]zapisy skupiny'!$A$5:$AA$6403,27,0)</f>
        <v>#N/A</v>
      </c>
      <c r="V197" s="50" t="s">
        <v>22</v>
      </c>
      <c r="W197" s="51" t="e">
        <f>VLOOKUP(A202,'[1]zapisy skupiny'!$A$5:$AA$6403,26,0)</f>
        <v>#N/A</v>
      </c>
      <c r="X197" s="52" t="e">
        <f>SUM(BI197:BM197)</f>
        <v>#N/A</v>
      </c>
      <c r="Y197" s="53" t="s">
        <v>22</v>
      </c>
      <c r="Z197" s="52" t="e">
        <f>SUM(BO197:BS197)</f>
        <v>#N/A</v>
      </c>
      <c r="AA197" s="53" t="e">
        <f>IF((Z197=0)," ",X197/Z197)</f>
        <v>#N/A</v>
      </c>
      <c r="AB197" s="54" t="e">
        <f>IF(AND(SUM(BC197:BG197)=0,OR(E197=0,E197=" ",SUM(BC194:BG198)=0))," ",SUM(BC197:BG197))</f>
        <v>#N/A</v>
      </c>
      <c r="AC197" s="55" t="str">
        <f>IF(ISERROR(RANK(AB197,AB194:AB198,0))=TRUE," ",IF(OR(AND(I197="x",L197="x",O197="x"),AND(I197="x",L197="x",U197="x"),AND(I197="x",O197="x",U197="x"),AND(L197="x",O197="x",U197="x")),0,RANK(AB197,AB194:AB198,0)))</f>
        <v xml:space="preserve"> </v>
      </c>
      <c r="AD197" s="16" t="s">
        <v>35</v>
      </c>
      <c r="AE197" s="44" t="s">
        <v>36</v>
      </c>
      <c r="AF197" s="44"/>
      <c r="AG197" s="58"/>
      <c r="AH197" s="3" t="str">
        <f>CONCATENATE(5,4,AG193,C193,1)</f>
        <v>54X1</v>
      </c>
      <c r="AI197" s="3" t="str">
        <f>E193</f>
        <v>X</v>
      </c>
      <c r="AJ197" s="45">
        <f>IF(AU196=0,0,AU196+1)</f>
        <v>0</v>
      </c>
      <c r="AK197" s="59"/>
      <c r="AL197" s="59" t="s">
        <v>37</v>
      </c>
      <c r="AM197" s="60"/>
      <c r="AN197" s="46" t="e">
        <f>VLOOKUP(CONCATENATE(AI197,MID(AL197,2,1)),[1]vylosovanie!$C$10:$J$209,8,0)</f>
        <v>#N/A</v>
      </c>
      <c r="AO197" s="46" t="e">
        <f>VLOOKUP(CONCATENATE(AI197,RIGHT(AL197,1)),[1]vylosovanie!$C$10:$J$209,8,0)</f>
        <v>#N/A</v>
      </c>
      <c r="AP197" s="45" t="e">
        <f>VLOOKUP(CONCATENATE(AI197,VLOOKUP(AL197,$BW$4:$BX$16,2,0)),[1]vylosovanie!$C$10:$J$209,8,0)</f>
        <v>#N/A</v>
      </c>
      <c r="AQ197" s="61"/>
      <c r="AR197" s="58"/>
      <c r="AS197" s="3" t="str">
        <f>CONCATENATE(5,4,AR193,C193,2)</f>
        <v>54X2</v>
      </c>
      <c r="AT197" s="3" t="str">
        <f>E193</f>
        <v>X</v>
      </c>
      <c r="AU197" s="46">
        <f>IF(AJ197=0,0,AJ197+1)</f>
        <v>0</v>
      </c>
      <c r="AV197" s="60"/>
      <c r="AW197" s="60" t="s">
        <v>38</v>
      </c>
      <c r="AX197" s="60"/>
      <c r="AY197" s="46" t="e">
        <f>VLOOKUP(CONCATENATE(AT197,MID(AW197,2,1)),[1]vylosovanie!$C$10:$J$209,8,0)</f>
        <v>#N/A</v>
      </c>
      <c r="AZ197" s="46" t="e">
        <f>VLOOKUP(CONCATENATE(AT197,RIGHT(AW197,1)),[1]vylosovanie!$C$10:$J$209,8,0)</f>
        <v>#N/A</v>
      </c>
      <c r="BA197" s="45" t="e">
        <f>VLOOKUP(CONCATENATE(AT197,VLOOKUP(AW197,$BW$4:$BX$16,2,0)),[1]vylosovanie!$C$10:$J$209,8,0)</f>
        <v>#N/A</v>
      </c>
      <c r="BB197" s="48"/>
      <c r="BC197" s="28" t="e">
        <f>IF(OR(I197="x",I197="X",I197=""),0,IF(I197=3,2,1))</f>
        <v>#N/A</v>
      </c>
      <c r="BD197" s="28" t="e">
        <f>IF(OR(L197="x",L197="X",L197=""),0,IF(L197=3,2,1))</f>
        <v>#N/A</v>
      </c>
      <c r="BE197" s="28" t="e">
        <f>IF(OR(O197="x",O197="X",O197=""),0,IF(O197=3,2,1))</f>
        <v>#N/A</v>
      </c>
      <c r="BF197" s="28"/>
      <c r="BG197" s="28" t="e">
        <f>IF(OR(U197="x",U197="X",U197=""),0,IF(U197=3,2,1))</f>
        <v>#N/A</v>
      </c>
      <c r="BH197" s="49"/>
      <c r="BI197" s="28" t="e">
        <f>IF(OR(I197="x",I197="X"),0,I197)</f>
        <v>#N/A</v>
      </c>
      <c r="BJ197" s="28" t="e">
        <f>IF(OR(L197="x",L197="X"),0,L197)</f>
        <v>#N/A</v>
      </c>
      <c r="BK197" s="28" t="e">
        <f>IF(OR(O197="x",O197="X"),0,O197)</f>
        <v>#N/A</v>
      </c>
      <c r="BL197" s="28"/>
      <c r="BM197" s="28" t="e">
        <f>IF(OR(U197="x",U197="X"),0,U197)</f>
        <v>#N/A</v>
      </c>
      <c r="BN197" s="49"/>
      <c r="BO197" s="28" t="e">
        <f>IF(OR(K197="x",K197="X"),0,K197)</f>
        <v>#N/A</v>
      </c>
      <c r="BP197" s="28" t="e">
        <f>IF(OR(N197="x",N197="X"),0,N197)</f>
        <v>#N/A</v>
      </c>
      <c r="BQ197" s="28" t="e">
        <f>IF(OR(Q197="x",Q197="X"),0,Q197)</f>
        <v>#N/A</v>
      </c>
      <c r="BR197" s="28"/>
      <c r="BS197" s="28" t="e">
        <f>IF(OR(W197="x",W197="X"),0,W197)</f>
        <v>#N/A</v>
      </c>
      <c r="BT197" s="49"/>
    </row>
    <row r="198" spans="1:75" s="32" customFormat="1" ht="45.75" thickBot="1">
      <c r="A198" s="10" t="str">
        <f>CONCATENATE(E193," 4-2")</f>
        <v>X 4-2</v>
      </c>
      <c r="B198" s="11" t="str">
        <f>CONCATENATE(E193,D198)</f>
        <v>X5</v>
      </c>
      <c r="C198" s="18"/>
      <c r="D198" s="34">
        <v>5</v>
      </c>
      <c r="E198" s="35" t="str">
        <f>IF(ISERROR(VLOOKUP($B198,[1]vylosovanie!$C$10:$M$269,8,0))=TRUE," ",VLOOKUP($B198,[1]vylosovanie!$C$10:$M$269,8,0))</f>
        <v xml:space="preserve"> </v>
      </c>
      <c r="F198" s="35" t="str">
        <f>IF(ISERROR(VLOOKUP($B198,[1]vylosovanie!$C$10:$M$269,9,0))=TRUE," ",VLOOKUP($B198,[1]vylosovanie!$C$10:$M$269,9,0))</f>
        <v xml:space="preserve"> </v>
      </c>
      <c r="G198" s="35" t="str">
        <f>IF(ISERROR(VLOOKUP($B198,[1]vylosovanie!$C$10:$M$269,10,0))=TRUE," ",VLOOKUP($B198,[1]vylosovanie!$C$10:$M$269,10,0))</f>
        <v xml:space="preserve"> </v>
      </c>
      <c r="H198" s="35" t="str">
        <f>IF(ISERROR(VLOOKUP($B198,[1]vylosovanie!$C$10:$M$269,11,0))=TRUE," ",VLOOKUP($B198,[1]vylosovanie!$C$10:$M$269,11,0))</f>
        <v xml:space="preserve"> </v>
      </c>
      <c r="I198" s="62" t="e">
        <f>W194</f>
        <v>#N/A</v>
      </c>
      <c r="J198" s="62" t="s">
        <v>22</v>
      </c>
      <c r="K198" s="63" t="e">
        <f>U194</f>
        <v>#N/A</v>
      </c>
      <c r="L198" s="62" t="e">
        <f>W195</f>
        <v>#N/A</v>
      </c>
      <c r="M198" s="62" t="s">
        <v>22</v>
      </c>
      <c r="N198" s="63" t="e">
        <f>U195</f>
        <v>#N/A</v>
      </c>
      <c r="O198" s="62" t="e">
        <f>W196</f>
        <v>#N/A</v>
      </c>
      <c r="P198" s="62" t="s">
        <v>22</v>
      </c>
      <c r="Q198" s="63" t="e">
        <f>U196</f>
        <v>#N/A</v>
      </c>
      <c r="R198" s="62" t="e">
        <f>W197</f>
        <v>#N/A</v>
      </c>
      <c r="S198" s="62" t="s">
        <v>22</v>
      </c>
      <c r="T198" s="63" t="e">
        <f>U197</f>
        <v>#N/A</v>
      </c>
      <c r="U198" s="36"/>
      <c r="V198" s="36"/>
      <c r="W198" s="37"/>
      <c r="X198" s="64" t="e">
        <f>SUM(BI198:BM198)</f>
        <v>#N/A</v>
      </c>
      <c r="Y198" s="65" t="s">
        <v>22</v>
      </c>
      <c r="Z198" s="64" t="e">
        <f>SUM(BO198:BS198)</f>
        <v>#N/A</v>
      </c>
      <c r="AA198" s="65" t="e">
        <f>IF((Z198=0)," ",X198/Z198)</f>
        <v>#N/A</v>
      </c>
      <c r="AB198" s="66" t="e">
        <f>IF(AND(SUM(BC198:BG198)=0,OR(E198=0,E198=" ",SUM(BC194:BG198)=0))," ",SUM(BC198:BG198))</f>
        <v>#N/A</v>
      </c>
      <c r="AC198" s="67" t="str">
        <f>IF(ISERROR(RANK(AB198,AB194:AB198,0))=TRUE," ",IF(OR(AND(I198="x",L198="x",O198="x"),AND(I198="x",L198="x",R198="x"),AND(I198="x",O198="x",R198="x"),AND(L198="x",O198="x",R198="x")),0,RANK(AB198,AB194:AB198,0)))</f>
        <v xml:space="preserve"> </v>
      </c>
      <c r="AD198" s="15" t="s">
        <v>39</v>
      </c>
      <c r="AE198" s="44" t="s">
        <v>40</v>
      </c>
      <c r="AF198" s="44"/>
      <c r="AG198" s="58"/>
      <c r="AH198" s="3" t="str">
        <f>CONCATENATE(5,5,AG193,C193,1)</f>
        <v>55X1</v>
      </c>
      <c r="AI198" s="3" t="str">
        <f>E193</f>
        <v>X</v>
      </c>
      <c r="AJ198" s="45">
        <f>IF(AU197=0,0,AU197+1)</f>
        <v>0</v>
      </c>
      <c r="AK198" s="59"/>
      <c r="AL198" s="59" t="s">
        <v>41</v>
      </c>
      <c r="AM198" s="60"/>
      <c r="AN198" s="46" t="e">
        <f>VLOOKUP(CONCATENATE(AI198,MID(AL198,2,1)),[1]vylosovanie!$C$10:$J$209,8,0)</f>
        <v>#N/A</v>
      </c>
      <c r="AO198" s="46" t="e">
        <f>VLOOKUP(CONCATENATE(AI198,RIGHT(AL198,1)),[1]vylosovanie!$C$10:$J$209,8,0)</f>
        <v>#N/A</v>
      </c>
      <c r="AP198" s="45" t="e">
        <f>VLOOKUP(CONCATENATE(AI198,VLOOKUP(AL198,$BW$4:$BX$16,2,0)),[1]vylosovanie!$C$10:$J$209,8,0)</f>
        <v>#N/A</v>
      </c>
      <c r="AQ198" s="61"/>
      <c r="AR198" s="58"/>
      <c r="AS198" s="3" t="str">
        <f>CONCATENATE(5,5,AR193,C193,2)</f>
        <v>55X2</v>
      </c>
      <c r="AT198" s="3" t="str">
        <f>E193</f>
        <v>X</v>
      </c>
      <c r="AU198" s="46">
        <f>IF(AJ198=0,0,AJ198+1)</f>
        <v>0</v>
      </c>
      <c r="AV198" s="60"/>
      <c r="AW198" s="60" t="s">
        <v>42</v>
      </c>
      <c r="AX198" s="60"/>
      <c r="AY198" s="46" t="e">
        <f>VLOOKUP(CONCATENATE(AT198,MID(AW198,2,1)),[1]vylosovanie!$C$10:$J$209,8,0)</f>
        <v>#N/A</v>
      </c>
      <c r="AZ198" s="46" t="e">
        <f>VLOOKUP(CONCATENATE(AT198,RIGHT(AW198,1)),[1]vylosovanie!$C$10:$J$209,8,0)</f>
        <v>#N/A</v>
      </c>
      <c r="BA198" s="45" t="e">
        <f>VLOOKUP(CONCATENATE(AT198,VLOOKUP(AW198,$BW$4:$BX$16,2,0)),[1]vylosovanie!$C$10:$J$209,8,0)</f>
        <v>#N/A</v>
      </c>
      <c r="BB198" s="48"/>
      <c r="BC198" s="28" t="e">
        <f>IF(OR(I198="x",I198="X",I198=""),0,IF(I198=3,2,1))</f>
        <v>#N/A</v>
      </c>
      <c r="BD198" s="28" t="e">
        <f>IF(OR(L198="x",L198="X",L198=""),0,IF(L198=3,2,1))</f>
        <v>#N/A</v>
      </c>
      <c r="BE198" s="28" t="e">
        <f>IF(OR(O198="x",O198="X",O198=""),0,IF(O198=3,2,1))</f>
        <v>#N/A</v>
      </c>
      <c r="BF198" s="28" t="e">
        <f>IF(OR(R198="x",R198="X",R198=""),0,IF(R198=3,2,1))</f>
        <v>#N/A</v>
      </c>
      <c r="BG198" s="28"/>
      <c r="BH198" s="49"/>
      <c r="BI198" s="28" t="e">
        <f>IF(OR(I198="x",I198="X"),0,I198)</f>
        <v>#N/A</v>
      </c>
      <c r="BJ198" s="28" t="e">
        <f>IF(OR(L198="x",L198="X"),0,L198)</f>
        <v>#N/A</v>
      </c>
      <c r="BK198" s="28" t="e">
        <f>IF(OR(O198="x",O198="X"),0,O198)</f>
        <v>#N/A</v>
      </c>
      <c r="BL198" s="28" t="e">
        <f>IF(OR(R198="x",R198="X"),0,R198)</f>
        <v>#N/A</v>
      </c>
      <c r="BM198" s="28"/>
      <c r="BN198" s="49"/>
      <c r="BO198" s="28" t="e">
        <f>IF(OR(K198="x",K198="X"),0,K198)</f>
        <v>#N/A</v>
      </c>
      <c r="BP198" s="28" t="e">
        <f>IF(OR(N198="x",N198="X"),0,N198)</f>
        <v>#N/A</v>
      </c>
      <c r="BQ198" s="28" t="e">
        <f>IF(OR(Q198="x",Q198="X"),0,Q198)</f>
        <v>#N/A</v>
      </c>
      <c r="BR198" s="28" t="e">
        <f>IF(OR(T198="x",T198="X"),0,T198)</f>
        <v>#N/A</v>
      </c>
      <c r="BS198" s="28"/>
      <c r="BT198" s="49"/>
    </row>
    <row r="199" spans="1:75" s="32" customFormat="1" ht="45">
      <c r="A199" s="10" t="str">
        <f>CONCATENATE(E193," 5-3")</f>
        <v>X 5-3</v>
      </c>
      <c r="B199" s="11"/>
      <c r="C199" s="18"/>
      <c r="D199" s="68"/>
      <c r="E199" s="69"/>
      <c r="F199" s="69"/>
      <c r="G199" s="69"/>
      <c r="H199" s="69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1"/>
      <c r="V199" s="71"/>
      <c r="W199" s="71"/>
      <c r="X199" s="72"/>
      <c r="Y199" s="73"/>
      <c r="Z199" s="72"/>
      <c r="AA199" s="73"/>
      <c r="AB199" s="72"/>
      <c r="AC199" s="48"/>
      <c r="AD199" s="15"/>
      <c r="AE199" s="44"/>
      <c r="AF199" s="44"/>
      <c r="AG199" s="58"/>
      <c r="AH199" s="3"/>
      <c r="AI199" s="3"/>
      <c r="AJ199" s="74"/>
      <c r="AK199" s="75"/>
      <c r="AL199" s="75"/>
      <c r="AM199" s="61"/>
      <c r="AN199" s="47"/>
      <c r="AO199" s="47"/>
      <c r="AP199" s="74"/>
      <c r="AQ199" s="61"/>
      <c r="AR199" s="58"/>
      <c r="AS199" s="3"/>
      <c r="AT199" s="3"/>
      <c r="AU199" s="47"/>
      <c r="AV199" s="61"/>
      <c r="AW199" s="61"/>
      <c r="AX199" s="61"/>
      <c r="AY199" s="47"/>
      <c r="AZ199" s="47"/>
      <c r="BA199" s="74"/>
      <c r="BB199" s="48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W199" s="59"/>
    </row>
    <row r="200" spans="1:75" s="32" customFormat="1" ht="45">
      <c r="A200" s="10" t="str">
        <f>CONCATENATE(E193," 2-5")</f>
        <v>X 2-5</v>
      </c>
      <c r="B200" s="11"/>
      <c r="C200" s="18"/>
      <c r="D200" s="68"/>
      <c r="E200" s="69"/>
      <c r="F200" s="69"/>
      <c r="G200" s="69"/>
      <c r="H200" s="69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1"/>
      <c r="V200" s="71"/>
      <c r="W200" s="71"/>
      <c r="X200" s="72"/>
      <c r="Y200" s="73"/>
      <c r="Z200" s="72"/>
      <c r="AA200" s="73"/>
      <c r="AB200" s="72"/>
      <c r="AC200" s="48"/>
      <c r="AD200" s="15"/>
      <c r="AE200" s="44"/>
      <c r="AF200" s="44"/>
      <c r="AG200" s="58"/>
      <c r="AH200" s="3"/>
      <c r="AI200" s="3"/>
      <c r="AJ200" s="74"/>
      <c r="AK200" s="75"/>
      <c r="AL200" s="75"/>
      <c r="AM200" s="61"/>
      <c r="AN200" s="47"/>
      <c r="AO200" s="47"/>
      <c r="AP200" s="74"/>
      <c r="AQ200" s="61"/>
      <c r="AR200" s="58"/>
      <c r="AS200" s="3"/>
      <c r="AT200" s="3"/>
      <c r="AU200" s="47"/>
      <c r="AV200" s="61"/>
      <c r="AW200" s="61"/>
      <c r="AX200" s="61"/>
      <c r="AY200" s="47"/>
      <c r="AZ200" s="47"/>
      <c r="BA200" s="74"/>
      <c r="BB200" s="48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W200" s="59"/>
    </row>
    <row r="201" spans="1:75" s="32" customFormat="1" ht="45">
      <c r="A201" s="10" t="str">
        <f>CONCATENATE(E193," 3-4")</f>
        <v>X 3-4</v>
      </c>
      <c r="B201" s="11"/>
      <c r="C201" s="18"/>
      <c r="D201" s="68"/>
      <c r="E201" s="69"/>
      <c r="F201" s="69"/>
      <c r="G201" s="69"/>
      <c r="H201" s="69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1"/>
      <c r="V201" s="71"/>
      <c r="W201" s="71"/>
      <c r="X201" s="72"/>
      <c r="Y201" s="73"/>
      <c r="Z201" s="72"/>
      <c r="AA201" s="73"/>
      <c r="AB201" s="72"/>
      <c r="AC201" s="48"/>
      <c r="AD201" s="15"/>
      <c r="AE201" s="44"/>
      <c r="AF201" s="44"/>
      <c r="AG201" s="58"/>
      <c r="AH201" s="3"/>
      <c r="AI201" s="3"/>
      <c r="AJ201" s="74"/>
      <c r="AK201" s="75"/>
      <c r="AL201" s="75"/>
      <c r="AM201" s="61"/>
      <c r="AN201" s="47"/>
      <c r="AO201" s="47"/>
      <c r="AP201" s="74"/>
      <c r="AQ201" s="61"/>
      <c r="AR201" s="58"/>
      <c r="AS201" s="3"/>
      <c r="AT201" s="3"/>
      <c r="AU201" s="47"/>
      <c r="AV201" s="61"/>
      <c r="AW201" s="61"/>
      <c r="AX201" s="61"/>
      <c r="AY201" s="47"/>
      <c r="AZ201" s="47"/>
      <c r="BA201" s="74"/>
      <c r="BB201" s="48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W201" s="59"/>
    </row>
    <row r="202" spans="1:75" ht="35.25" thickBot="1">
      <c r="A202" s="10" t="str">
        <f>CONCATENATE(E193," 5-4")</f>
        <v>X 5-4</v>
      </c>
    </row>
    <row r="203" spans="1:75" s="32" customFormat="1" ht="90.75" thickBot="1">
      <c r="A203" s="10" t="str">
        <f>CONCATENATE(E203," 1-5")</f>
        <v>X 1-5</v>
      </c>
      <c r="B203" s="11"/>
      <c r="C203" s="18" t="str">
        <f>IF(C193="X","X",IF(C193-$B$1&gt;=[1]vylosovanie!$O$3,"X",C193+1))</f>
        <v>X</v>
      </c>
      <c r="D203" s="3" t="s">
        <v>5</v>
      </c>
      <c r="E203" s="19" t="str">
        <f>IF(C203="X","X",VLOOKUP(C203,[1]vylosovanie!$T$10:$U$99,2,0))</f>
        <v>X</v>
      </c>
      <c r="F203" s="20" t="s">
        <v>6</v>
      </c>
      <c r="G203" s="20" t="s">
        <v>7</v>
      </c>
      <c r="H203" s="20" t="s">
        <v>8</v>
      </c>
      <c r="I203" s="21">
        <v>1</v>
      </c>
      <c r="J203" s="22"/>
      <c r="K203" s="23"/>
      <c r="L203" s="21">
        <v>2</v>
      </c>
      <c r="M203" s="22"/>
      <c r="N203" s="23"/>
      <c r="O203" s="21">
        <v>3</v>
      </c>
      <c r="P203" s="22"/>
      <c r="Q203" s="23"/>
      <c r="R203" s="21">
        <v>4</v>
      </c>
      <c r="S203" s="22"/>
      <c r="T203" s="23"/>
      <c r="U203" s="21">
        <v>5</v>
      </c>
      <c r="V203" s="22"/>
      <c r="W203" s="23"/>
      <c r="X203" s="24" t="s">
        <v>9</v>
      </c>
      <c r="Y203" s="22"/>
      <c r="Z203" s="25"/>
      <c r="AA203" s="26" t="s">
        <v>10</v>
      </c>
      <c r="AB203" s="26" t="s">
        <v>11</v>
      </c>
      <c r="AC203" s="26" t="s">
        <v>12</v>
      </c>
      <c r="AD203" s="15" t="s">
        <v>13</v>
      </c>
      <c r="AE203" s="15"/>
      <c r="AF203" s="15"/>
      <c r="AG203" s="3" t="str">
        <f>IF(C203&lt;10,0,"")</f>
        <v/>
      </c>
      <c r="AH203" s="3" t="s">
        <v>4</v>
      </c>
      <c r="AI203" s="3"/>
      <c r="AJ203" s="27" t="s">
        <v>14</v>
      </c>
      <c r="AK203" s="28" t="s">
        <v>15</v>
      </c>
      <c r="AL203" s="28" t="s">
        <v>16</v>
      </c>
      <c r="AM203" s="29" t="s">
        <v>17</v>
      </c>
      <c r="AN203" s="29" t="s">
        <v>18</v>
      </c>
      <c r="AO203" s="29" t="s">
        <v>18</v>
      </c>
      <c r="AP203" s="29" t="s">
        <v>19</v>
      </c>
      <c r="AQ203" s="30"/>
      <c r="AR203" s="3" t="str">
        <f>IF(C203&lt;10,0,"")</f>
        <v/>
      </c>
      <c r="AS203" s="3" t="s">
        <v>4</v>
      </c>
      <c r="AT203" s="3"/>
      <c r="AU203" s="31" t="s">
        <v>14</v>
      </c>
      <c r="AV203" s="29" t="s">
        <v>15</v>
      </c>
      <c r="AW203" s="29" t="s">
        <v>16</v>
      </c>
      <c r="AX203" s="29" t="s">
        <v>17</v>
      </c>
      <c r="AY203" s="29" t="s">
        <v>18</v>
      </c>
      <c r="AZ203" s="29" t="s">
        <v>18</v>
      </c>
      <c r="BA203" s="29" t="s">
        <v>19</v>
      </c>
      <c r="BC203" s="7">
        <v>1</v>
      </c>
      <c r="BD203" s="7">
        <v>2</v>
      </c>
      <c r="BE203" s="7">
        <v>3</v>
      </c>
      <c r="BF203" s="7">
        <v>4</v>
      </c>
      <c r="BG203" s="7">
        <v>5</v>
      </c>
      <c r="BH203" s="7"/>
      <c r="BI203" s="7" t="s">
        <v>20</v>
      </c>
      <c r="BJ203" s="7"/>
      <c r="BK203" s="7"/>
      <c r="BL203" s="7"/>
      <c r="BM203" s="7"/>
      <c r="BN203" s="7"/>
      <c r="BO203" s="7" t="s">
        <v>21</v>
      </c>
      <c r="BP203" s="7"/>
      <c r="BQ203" s="7"/>
      <c r="BR203" s="7"/>
      <c r="BS203" s="7"/>
      <c r="BT203" s="7"/>
    </row>
    <row r="204" spans="1:75" s="32" customFormat="1" ht="45.75" thickBot="1">
      <c r="A204" s="10" t="str">
        <f>CONCATENATE(E203," 1-4")</f>
        <v>X 1-4</v>
      </c>
      <c r="B204" s="11" t="str">
        <f>CONCATENATE(E203,D204)</f>
        <v>X1</v>
      </c>
      <c r="C204" s="33" t="str">
        <f>$E$1</f>
        <v>MŽ</v>
      </c>
      <c r="D204" s="34">
        <v>1</v>
      </c>
      <c r="E204" s="35" t="str">
        <f>IF(ISERROR(VLOOKUP($B204,[1]vylosovanie!$C$10:$M$269,8,0))=TRUE," ",VLOOKUP($B204,[1]vylosovanie!$C$10:$M$269,8,0))</f>
        <v xml:space="preserve"> </v>
      </c>
      <c r="F204" s="35" t="str">
        <f>IF(ISERROR(VLOOKUP($B204,[1]vylosovanie!$C$10:$M$269,9,0))=TRUE," ",VLOOKUP($B204,[1]vylosovanie!$C$10:$M$269,9,0))</f>
        <v xml:space="preserve"> </v>
      </c>
      <c r="G204" s="35" t="str">
        <f>IF(ISERROR(VLOOKUP($B204,[1]vylosovanie!$C$10:$M$269,10,0))=TRUE," ",VLOOKUP($B204,[1]vylosovanie!$C$10:$M$269,10,0))</f>
        <v xml:space="preserve"> </v>
      </c>
      <c r="H204" s="35" t="str">
        <f>IF(ISERROR(VLOOKUP($B204,[1]vylosovanie!$C$10:$M$269,11,0))=TRUE," ",VLOOKUP($B204,[1]vylosovanie!$C$10:$M$269,11,0))</f>
        <v xml:space="preserve"> </v>
      </c>
      <c r="I204" s="36"/>
      <c r="J204" s="36"/>
      <c r="K204" s="37"/>
      <c r="L204" s="38" t="e">
        <f>VLOOKUP(A206,'[1]zapisy skupiny'!$A$5:$AA$6403,26,0)</f>
        <v>#N/A</v>
      </c>
      <c r="M204" s="38" t="s">
        <v>22</v>
      </c>
      <c r="N204" s="39" t="e">
        <f>VLOOKUP(A206,'[1]zapisy skupiny'!$A$5:$AA$6403,27,0)</f>
        <v>#N/A</v>
      </c>
      <c r="O204" s="38" t="e">
        <f>VLOOKUP(A205,'[1]zapisy skupiny'!$A$5:$AA$6403,26,0)</f>
        <v>#N/A</v>
      </c>
      <c r="P204" s="38" t="s">
        <v>22</v>
      </c>
      <c r="Q204" s="39" t="e">
        <f>VLOOKUP(A205,'[1]zapisy skupiny'!$A$5:$AA$6403,27,0)</f>
        <v>#N/A</v>
      </c>
      <c r="R204" s="38" t="e">
        <f>VLOOKUP(A204,'[1]zapisy skupiny'!$A$5:$AA$6403,26,0)</f>
        <v>#N/A</v>
      </c>
      <c r="S204" s="38" t="s">
        <v>22</v>
      </c>
      <c r="T204" s="39" t="e">
        <f>VLOOKUP(A204,'[1]zapisy skupiny'!$A$5:$AA$6403,27,0)</f>
        <v>#N/A</v>
      </c>
      <c r="U204" s="38" t="e">
        <f>VLOOKUP(A203,'[1]zapisy skupiny'!$A$5:$AA$6403,26,0)</f>
        <v>#N/A</v>
      </c>
      <c r="V204" s="38" t="s">
        <v>22</v>
      </c>
      <c r="W204" s="39" t="e">
        <f>VLOOKUP(A203,'[1]zapisy skupiny'!$A$5:$AA$6403,27,0)</f>
        <v>#N/A</v>
      </c>
      <c r="X204" s="40" t="e">
        <f>SUM(BI204:BM204)</f>
        <v>#N/A</v>
      </c>
      <c r="Y204" s="41" t="s">
        <v>22</v>
      </c>
      <c r="Z204" s="40" t="e">
        <f>SUM(BO204:BS204)</f>
        <v>#N/A</v>
      </c>
      <c r="AA204" s="41" t="e">
        <f>IF((Z204=0)," ",X204/Z204)</f>
        <v>#N/A</v>
      </c>
      <c r="AB204" s="42" t="e">
        <f>IF(AND(SUM(BC204:BG204)=0,OR(E204=0,E204=" ",SUM(BC204:BG208)=0))," ",SUM(BC204:BG204))</f>
        <v>#N/A</v>
      </c>
      <c r="AC204" s="43" t="str">
        <f>IF(ISERROR(RANK(AB204,AB204:AB208,0))=TRUE," ",IF(OR(AND(L204="x",O204="x",R204="x"),AND(L204="x",O204="x",U204="x"),AND(L204="x",R204="x",U204="x"),AND(O204="x",R204="x",U204="x")),0,RANK(AB204,AB204:AB208,0)))</f>
        <v xml:space="preserve"> </v>
      </c>
      <c r="AD204" s="16" t="s">
        <v>23</v>
      </c>
      <c r="AE204" s="44" t="s">
        <v>24</v>
      </c>
      <c r="AF204" s="44"/>
      <c r="AG204" s="3"/>
      <c r="AH204" s="3" t="str">
        <f>CONCATENATE(5,1,AG203,C203,1)</f>
        <v>51X1</v>
      </c>
      <c r="AI204" s="3" t="str">
        <f>E203</f>
        <v>X</v>
      </c>
      <c r="AJ204" s="45">
        <f>IF(C203="X",0,AJ198+1)</f>
        <v>0</v>
      </c>
      <c r="AK204" s="45"/>
      <c r="AL204" s="45" t="s">
        <v>25</v>
      </c>
      <c r="AM204" s="46"/>
      <c r="AN204" s="46" t="e">
        <f>VLOOKUP(CONCATENATE(AI204,MID(AL204,2,1)),[1]vylosovanie!$C$10:$J$209,8,0)</f>
        <v>#N/A</v>
      </c>
      <c r="AO204" s="46" t="e">
        <f>VLOOKUP(CONCATENATE(AI204,RIGHT(AL204,1)),[1]vylosovanie!$C$10:$J$209,8,0)</f>
        <v>#N/A</v>
      </c>
      <c r="AP204" s="45" t="e">
        <f>VLOOKUP(CONCATENATE(AI204,VLOOKUP(AL204,$BW$4:$BX$16,2,0)),[1]vylosovanie!$C$10:$J$209,8,0)</f>
        <v>#N/A</v>
      </c>
      <c r="AQ204" s="47"/>
      <c r="AR204" s="3"/>
      <c r="AS204" s="3" t="str">
        <f>CONCATENATE(5,1,AR203,C203,2)</f>
        <v>51X2</v>
      </c>
      <c r="AT204" s="3" t="str">
        <f>E203</f>
        <v>X</v>
      </c>
      <c r="AU204" s="46">
        <f>IF(AJ204=0,0,AJ204+1)</f>
        <v>0</v>
      </c>
      <c r="AV204" s="46"/>
      <c r="AW204" s="46" t="s">
        <v>26</v>
      </c>
      <c r="AX204" s="46"/>
      <c r="AY204" s="46" t="e">
        <f>VLOOKUP(CONCATENATE(AT204,MID(AW204,2,1)),[1]vylosovanie!$C$10:$J$209,8,0)</f>
        <v>#N/A</v>
      </c>
      <c r="AZ204" s="46" t="e">
        <f>VLOOKUP(CONCATENATE(AT204,RIGHT(AW204,1)),[1]vylosovanie!$C$10:$J$209,8,0)</f>
        <v>#N/A</v>
      </c>
      <c r="BA204" s="45" t="e">
        <f>VLOOKUP(CONCATENATE(AT204,VLOOKUP(AW204,$BW$4:$BX$16,2,0)),[1]vylosovanie!$C$10:$J$209,8,0)</f>
        <v>#N/A</v>
      </c>
      <c r="BB204" s="48"/>
      <c r="BC204" s="28"/>
      <c r="BD204" s="28" t="e">
        <f>IF(OR(L204="x",L204="X",L204=""),0,IF(L204=3,2,1))</f>
        <v>#N/A</v>
      </c>
      <c r="BE204" s="28" t="e">
        <f>IF(OR(O204="x",O204="X",O204=""),0,IF(O204=3,2,1))</f>
        <v>#N/A</v>
      </c>
      <c r="BF204" s="28" t="e">
        <f>IF(OR(R204="x",R204="X",R204=""),0,IF(R204=3,2,1))</f>
        <v>#N/A</v>
      </c>
      <c r="BG204" s="28" t="e">
        <f>IF(OR(U204="x",U204="X",U204=""),0,IF(U204=3,2,1))</f>
        <v>#N/A</v>
      </c>
      <c r="BH204" s="49"/>
      <c r="BI204" s="28"/>
      <c r="BJ204" s="28" t="e">
        <f>IF(OR(L204="x",L204="X"),0,L204)</f>
        <v>#N/A</v>
      </c>
      <c r="BK204" s="28" t="e">
        <f>IF(OR(O204="x",O204="X"),0,O204)</f>
        <v>#N/A</v>
      </c>
      <c r="BL204" s="28" t="e">
        <f>IF(OR(R204="x",R204="X"),0,R204)</f>
        <v>#N/A</v>
      </c>
      <c r="BM204" s="28" t="e">
        <f>IF(OR(U204="x",U204="X"),0,U204)</f>
        <v>#N/A</v>
      </c>
      <c r="BN204" s="49"/>
      <c r="BO204" s="28"/>
      <c r="BP204" s="28" t="e">
        <f>IF(OR(N204="x",N204="X"),0,N204)</f>
        <v>#N/A</v>
      </c>
      <c r="BQ204" s="28" t="e">
        <f>IF(OR(Q204="x",Q204="X"),0,Q204)</f>
        <v>#N/A</v>
      </c>
      <c r="BR204" s="28" t="e">
        <f>IF(OR(T204="x",T204="X"),0,T204)</f>
        <v>#N/A</v>
      </c>
      <c r="BS204" s="28" t="e">
        <f>IF(OR(W204="x",W204="X"),0,W204)</f>
        <v>#N/A</v>
      </c>
      <c r="BT204" s="49"/>
    </row>
    <row r="205" spans="1:75" s="32" customFormat="1" ht="45.75" thickBot="1">
      <c r="A205" s="10" t="str">
        <f>CONCATENATE(E203," 1-3")</f>
        <v>X 1-3</v>
      </c>
      <c r="B205" s="11" t="str">
        <f>CONCATENATE(E203,D205)</f>
        <v>X2</v>
      </c>
      <c r="C205" s="33"/>
      <c r="D205" s="34">
        <v>2</v>
      </c>
      <c r="E205" s="35" t="str">
        <f>IF(ISERROR(VLOOKUP($B205,[1]vylosovanie!$C$10:$M$269,8,0))=TRUE," ",VLOOKUP($B205,[1]vylosovanie!$C$10:$M$269,8,0))</f>
        <v xml:space="preserve"> </v>
      </c>
      <c r="F205" s="35" t="str">
        <f>IF(ISERROR(VLOOKUP($B205,[1]vylosovanie!$C$10:$M$269,9,0))=TRUE," ",VLOOKUP($B205,[1]vylosovanie!$C$10:$M$269,9,0))</f>
        <v xml:space="preserve"> </v>
      </c>
      <c r="G205" s="35" t="str">
        <f>IF(ISERROR(VLOOKUP($B205,[1]vylosovanie!$C$10:$M$269,10,0))=TRUE," ",VLOOKUP($B205,[1]vylosovanie!$C$10:$M$269,10,0))</f>
        <v xml:space="preserve"> </v>
      </c>
      <c r="H205" s="35" t="str">
        <f>IF(ISERROR(VLOOKUP($B205,[1]vylosovanie!$C$10:$M$269,11,0))=TRUE," ",VLOOKUP($B205,[1]vylosovanie!$C$10:$M$269,11,0))</f>
        <v xml:space="preserve"> </v>
      </c>
      <c r="I205" s="50" t="e">
        <f>N204</f>
        <v>#N/A</v>
      </c>
      <c r="J205" s="50" t="s">
        <v>22</v>
      </c>
      <c r="K205" s="51" t="e">
        <f>L204</f>
        <v>#N/A</v>
      </c>
      <c r="L205" s="36"/>
      <c r="M205" s="36"/>
      <c r="N205" s="37"/>
      <c r="O205" s="50" t="e">
        <f>VLOOKUP(A207,'[1]zapisy skupiny'!$A$5:$AA$6403,26,0)</f>
        <v>#N/A</v>
      </c>
      <c r="P205" s="50" t="s">
        <v>22</v>
      </c>
      <c r="Q205" s="51" t="e">
        <f>VLOOKUP(A207,'[1]zapisy skupiny'!$A$5:$AA$6403,27,0)</f>
        <v>#N/A</v>
      </c>
      <c r="R205" s="50" t="e">
        <f>VLOOKUP(A208,'[1]zapisy skupiny'!$A$5:$AA$6403,27,0)</f>
        <v>#N/A</v>
      </c>
      <c r="S205" s="50" t="s">
        <v>22</v>
      </c>
      <c r="T205" s="51" t="e">
        <f>VLOOKUP(A208,'[1]zapisy skupiny'!$A$5:$AA$6403,26,0)</f>
        <v>#N/A</v>
      </c>
      <c r="U205" s="50" t="e">
        <f>VLOOKUP(A210,'[1]zapisy skupiny'!$A$5:$AA$6403,26,0)</f>
        <v>#N/A</v>
      </c>
      <c r="V205" s="50" t="s">
        <v>22</v>
      </c>
      <c r="W205" s="51" t="e">
        <f>VLOOKUP(A210,'[1]zapisy skupiny'!$A$5:$AA$6403,27,0)</f>
        <v>#N/A</v>
      </c>
      <c r="X205" s="52" t="e">
        <f>SUM(BI205:BM205)</f>
        <v>#N/A</v>
      </c>
      <c r="Y205" s="53" t="s">
        <v>22</v>
      </c>
      <c r="Z205" s="52" t="e">
        <f>SUM(BO205:BS205)</f>
        <v>#N/A</v>
      </c>
      <c r="AA205" s="53" t="e">
        <f>IF((Z205=0)," ",X205/Z205)</f>
        <v>#N/A</v>
      </c>
      <c r="AB205" s="54" t="e">
        <f>IF(AND(SUM(BC205:BG205)=0,OR(E205=0,E205=" ",SUM(BC204:BG208)=0))," ",SUM(BC205:BG205))</f>
        <v>#N/A</v>
      </c>
      <c r="AC205" s="55" t="str">
        <f>IF(ISERROR(RANK(AB205,AB204:AB208,0))=TRUE," ",IF(OR(AND(I205="x",O205="x",R205="x"),AND(I205="x",O205="x",U205="x"),AND(I205="x",R205="x",U205="x"),AND(O205="x",R205="x",U205="x")),0,RANK(AB205,AB204:AB208,0)))</f>
        <v xml:space="preserve"> </v>
      </c>
      <c r="AD205" s="16" t="s">
        <v>27</v>
      </c>
      <c r="AE205" s="44" t="s">
        <v>28</v>
      </c>
      <c r="AF205" s="44"/>
      <c r="AG205" s="3"/>
      <c r="AH205" s="3" t="str">
        <f>CONCATENATE(5,2,AG203,C203,1)</f>
        <v>52X1</v>
      </c>
      <c r="AI205" s="3" t="str">
        <f>E203</f>
        <v>X</v>
      </c>
      <c r="AJ205" s="45">
        <f>IF(AU204=0,0,AU204+1)</f>
        <v>0</v>
      </c>
      <c r="AK205" s="45"/>
      <c r="AL205" s="45" t="s">
        <v>29</v>
      </c>
      <c r="AM205" s="46"/>
      <c r="AN205" s="46" t="e">
        <f>VLOOKUP(CONCATENATE(AI205,MID(AL205,2,1)),[1]vylosovanie!$C$10:$J$209,8,0)</f>
        <v>#N/A</v>
      </c>
      <c r="AO205" s="46" t="e">
        <f>VLOOKUP(CONCATENATE(AI205,RIGHT(AL205,1)),[1]vylosovanie!$C$10:$J$209,8,0)</f>
        <v>#N/A</v>
      </c>
      <c r="AP205" s="45" t="e">
        <f>VLOOKUP(CONCATENATE(AI205,VLOOKUP(AL205,$BW$4:$BX$16,2,0)),[1]vylosovanie!$C$10:$J$209,8,0)</f>
        <v>#N/A</v>
      </c>
      <c r="AQ205" s="47"/>
      <c r="AR205" s="3"/>
      <c r="AS205" s="3" t="str">
        <f>CONCATENATE(5,2,AR203,C203,2)</f>
        <v>52X2</v>
      </c>
      <c r="AT205" s="3" t="str">
        <f>E203</f>
        <v>X</v>
      </c>
      <c r="AU205" s="46">
        <f>IF(AJ205=0,0,AJ205+1)</f>
        <v>0</v>
      </c>
      <c r="AV205" s="46"/>
      <c r="AW205" s="46" t="s">
        <v>30</v>
      </c>
      <c r="AX205" s="46"/>
      <c r="AY205" s="46" t="e">
        <f>VLOOKUP(CONCATENATE(AT205,MID(AW205,2,1)),[1]vylosovanie!$C$10:$J$209,8,0)</f>
        <v>#N/A</v>
      </c>
      <c r="AZ205" s="46" t="e">
        <f>VLOOKUP(CONCATENATE(AT205,RIGHT(AW205,1)),[1]vylosovanie!$C$10:$J$209,8,0)</f>
        <v>#N/A</v>
      </c>
      <c r="BA205" s="45" t="e">
        <f>VLOOKUP(CONCATENATE(AT205,VLOOKUP(AW205,$BW$4:$BX$16,2,0)),[1]vylosovanie!$C$10:$J$209,8,0)</f>
        <v>#N/A</v>
      </c>
      <c r="BB205" s="48"/>
      <c r="BC205" s="28" t="e">
        <f>IF(OR(I205="x",I205="X",I205=""),0,IF(I205=3,2,1))</f>
        <v>#N/A</v>
      </c>
      <c r="BD205" s="28"/>
      <c r="BE205" s="28" t="e">
        <f>IF(OR(O205="x",O205="X",O205=""),0,IF(O205=3,2,1))</f>
        <v>#N/A</v>
      </c>
      <c r="BF205" s="28" t="e">
        <f>IF(OR(R205="x",R205="X",R205=""),0,IF(R205=3,2,1))</f>
        <v>#N/A</v>
      </c>
      <c r="BG205" s="28" t="e">
        <f>IF(OR(U205="x",U205="X",U205=""),0,IF(U205=3,2,1))</f>
        <v>#N/A</v>
      </c>
      <c r="BH205" s="49"/>
      <c r="BI205" s="28" t="e">
        <f>IF(OR(I205="x",I205="X"),0,I205)</f>
        <v>#N/A</v>
      </c>
      <c r="BJ205" s="28"/>
      <c r="BK205" s="28" t="e">
        <f>IF(OR(O205="x",O205="X"),0,O205)</f>
        <v>#N/A</v>
      </c>
      <c r="BL205" s="28" t="e">
        <f>IF(OR(R205="x",R205="X"),0,R205)</f>
        <v>#N/A</v>
      </c>
      <c r="BM205" s="28" t="e">
        <f>IF(OR(U205="x",U205="X"),0,U205)</f>
        <v>#N/A</v>
      </c>
      <c r="BN205" s="49"/>
      <c r="BO205" s="28" t="e">
        <f>IF(OR(K205="x",K205="X"),0,K205)</f>
        <v>#N/A</v>
      </c>
      <c r="BP205" s="28"/>
      <c r="BQ205" s="28" t="e">
        <f>IF(OR(Q205="x",Q205="X"),0,Q205)</f>
        <v>#N/A</v>
      </c>
      <c r="BR205" s="28" t="e">
        <f>IF(OR(T205="x",T205="X"),0,T205)</f>
        <v>#N/A</v>
      </c>
      <c r="BS205" s="28" t="e">
        <f>IF(OR(W205="x",W205="X"),0,W205)</f>
        <v>#N/A</v>
      </c>
      <c r="BT205" s="49"/>
    </row>
    <row r="206" spans="1:75" s="32" customFormat="1" ht="45.75" thickBot="1">
      <c r="A206" s="10" t="str">
        <f>CONCATENATE(E203," 1-2")</f>
        <v>X 1-2</v>
      </c>
      <c r="B206" s="11" t="str">
        <f>CONCATENATE(E203,D206)</f>
        <v>X3</v>
      </c>
      <c r="C206" s="33"/>
      <c r="D206" s="34">
        <v>3</v>
      </c>
      <c r="E206" s="35" t="str">
        <f>IF(ISERROR(VLOOKUP($B206,[1]vylosovanie!$C$10:$M$269,8,0))=TRUE," ",VLOOKUP($B206,[1]vylosovanie!$C$10:$M$269,8,0))</f>
        <v xml:space="preserve"> </v>
      </c>
      <c r="F206" s="35" t="str">
        <f>IF(ISERROR(VLOOKUP($B206,[1]vylosovanie!$C$10:$M$269,9,0))=TRUE," ",VLOOKUP($B206,[1]vylosovanie!$C$10:$M$269,9,0))</f>
        <v xml:space="preserve"> </v>
      </c>
      <c r="G206" s="35" t="str">
        <f>IF(ISERROR(VLOOKUP($B206,[1]vylosovanie!$C$10:$M$269,10,0))=TRUE," ",VLOOKUP($B206,[1]vylosovanie!$C$10:$M$269,10,0))</f>
        <v xml:space="preserve"> </v>
      </c>
      <c r="H206" s="35" t="str">
        <f>IF(ISERROR(VLOOKUP($B206,[1]vylosovanie!$C$10:$M$269,11,0))=TRUE," ",VLOOKUP($B206,[1]vylosovanie!$C$10:$M$269,11,0))</f>
        <v xml:space="preserve"> </v>
      </c>
      <c r="I206" s="50" t="e">
        <f>Q204</f>
        <v>#N/A</v>
      </c>
      <c r="J206" s="50" t="s">
        <v>22</v>
      </c>
      <c r="K206" s="51" t="e">
        <f>O204</f>
        <v>#N/A</v>
      </c>
      <c r="L206" s="50" t="e">
        <f>Q205</f>
        <v>#N/A</v>
      </c>
      <c r="M206" s="50" t="s">
        <v>22</v>
      </c>
      <c r="N206" s="51" t="e">
        <f>O205</f>
        <v>#N/A</v>
      </c>
      <c r="O206" s="36"/>
      <c r="P206" s="36"/>
      <c r="Q206" s="37"/>
      <c r="R206" s="50" t="e">
        <f>VLOOKUP(A211,'[1]zapisy skupiny'!$A$5:$AA$6403,26,0)</f>
        <v>#N/A</v>
      </c>
      <c r="S206" s="50" t="s">
        <v>22</v>
      </c>
      <c r="T206" s="51" t="e">
        <f>VLOOKUP(A211,'[1]zapisy skupiny'!$A$5:$AA$6403,27,0)</f>
        <v>#N/A</v>
      </c>
      <c r="U206" s="50" t="e">
        <f>VLOOKUP(A209,'[1]zapisy skupiny'!$A$5:$AA$6403,27,0)</f>
        <v>#N/A</v>
      </c>
      <c r="V206" s="50" t="s">
        <v>22</v>
      </c>
      <c r="W206" s="51" t="e">
        <f>VLOOKUP(A209,'[1]zapisy skupiny'!$A$5:$AA$6403,26,0)</f>
        <v>#N/A</v>
      </c>
      <c r="X206" s="52" t="e">
        <f>SUM(BI206:BM206)</f>
        <v>#N/A</v>
      </c>
      <c r="Y206" s="53" t="s">
        <v>22</v>
      </c>
      <c r="Z206" s="52" t="e">
        <f>SUM(BO206:BS206)</f>
        <v>#N/A</v>
      </c>
      <c r="AA206" s="53" t="e">
        <f>IF((Z206=0)," ",X206/Z206)</f>
        <v>#N/A</v>
      </c>
      <c r="AB206" s="54" t="e">
        <f>IF(AND(SUM(BC206:BG206)=0,OR(E206=0,E206=" ",SUM(BC204:BG208)=0))," ",SUM(BC206:BG206))</f>
        <v>#N/A</v>
      </c>
      <c r="AC206" s="55" t="str">
        <f>IF(ISERROR(RANK(AB206,AB204:AB208,0))=TRUE," ",IF(OR(AND(I206="x",L206="x",R206="x"),AND(I206="x",L206="x",U206="x"),AND(I206="x",R206="x",U206="x"),AND(L206="x",R206="x",U206="x")),0,RANK(AB206,AB204:AB208,0)))</f>
        <v xml:space="preserve"> </v>
      </c>
      <c r="AD206" s="16" t="s">
        <v>31</v>
      </c>
      <c r="AE206" s="44" t="s">
        <v>32</v>
      </c>
      <c r="AF206" s="44"/>
      <c r="AG206" s="3"/>
      <c r="AH206" s="3" t="str">
        <f>CONCATENATE(5,3,AG203,C203,1)</f>
        <v>53X1</v>
      </c>
      <c r="AI206" s="3" t="str">
        <f>E203</f>
        <v>X</v>
      </c>
      <c r="AJ206" s="45">
        <f>IF(AU205=0,0,AU205+1)</f>
        <v>0</v>
      </c>
      <c r="AK206" s="45"/>
      <c r="AL206" s="56" t="s">
        <v>33</v>
      </c>
      <c r="AM206" s="57"/>
      <c r="AN206" s="46" t="e">
        <f>VLOOKUP(CONCATENATE(AI206,MID(AL206,2,1)),[1]vylosovanie!$C$10:$J$209,8,0)</f>
        <v>#N/A</v>
      </c>
      <c r="AO206" s="46" t="e">
        <f>VLOOKUP(CONCATENATE(AI206,RIGHT(AL206,1)),[1]vylosovanie!$C$10:$J$209,8,0)</f>
        <v>#N/A</v>
      </c>
      <c r="AP206" s="45" t="e">
        <f>VLOOKUP(CONCATENATE(AI206,VLOOKUP(AL206,$BW$4:$BX$16,2,0)),[1]vylosovanie!$C$10:$J$209,8,0)</f>
        <v>#N/A</v>
      </c>
      <c r="AQ206" s="47"/>
      <c r="AR206" s="3"/>
      <c r="AS206" s="3" t="str">
        <f>CONCATENATE(5,3,AR203,C203,2)</f>
        <v>53X2</v>
      </c>
      <c r="AT206" s="3" t="str">
        <f>E203</f>
        <v>X</v>
      </c>
      <c r="AU206" s="46">
        <f>IF(AJ206=0,0,AJ206+1)</f>
        <v>0</v>
      </c>
      <c r="AV206" s="46"/>
      <c r="AW206" s="46" t="s">
        <v>34</v>
      </c>
      <c r="AX206" s="46"/>
      <c r="AY206" s="46" t="e">
        <f>VLOOKUP(CONCATENATE(AT206,MID(AW206,2,1)),[1]vylosovanie!$C$10:$J$209,8,0)</f>
        <v>#N/A</v>
      </c>
      <c r="AZ206" s="46" t="e">
        <f>VLOOKUP(CONCATENATE(AT206,RIGHT(AW206,1)),[1]vylosovanie!$C$10:$J$209,8,0)</f>
        <v>#N/A</v>
      </c>
      <c r="BA206" s="45" t="e">
        <f>VLOOKUP(CONCATENATE(AT206,VLOOKUP(AW206,$BW$4:$BX$16,2,0)),[1]vylosovanie!$C$10:$J$209,8,0)</f>
        <v>#N/A</v>
      </c>
      <c r="BB206" s="48"/>
      <c r="BC206" s="28" t="e">
        <f>IF(OR(I206="x",I206="X",I206=""),0,IF(I206=3,2,1))</f>
        <v>#N/A</v>
      </c>
      <c r="BD206" s="28" t="e">
        <f>IF(OR(L206="x",L206="X",L206=""),0,IF(L206=3,2,1))</f>
        <v>#N/A</v>
      </c>
      <c r="BE206" s="28"/>
      <c r="BF206" s="28" t="e">
        <f>IF(OR(R206="x",R206="X",R206=""),0,IF(R206=3,2,1))</f>
        <v>#N/A</v>
      </c>
      <c r="BG206" s="28" t="e">
        <f>IF(OR(U206="x",U206="X",U206=""),0,IF(U206=3,2,1))</f>
        <v>#N/A</v>
      </c>
      <c r="BH206" s="49"/>
      <c r="BI206" s="28" t="e">
        <f>IF(OR(I206="x",I206="X"),0,I206)</f>
        <v>#N/A</v>
      </c>
      <c r="BJ206" s="28" t="e">
        <f>IF(OR(L206="x",L206="X"),0,L206)</f>
        <v>#N/A</v>
      </c>
      <c r="BK206" s="28"/>
      <c r="BL206" s="28" t="e">
        <f>IF(OR(R206="x",R206="X"),0,R206)</f>
        <v>#N/A</v>
      </c>
      <c r="BM206" s="28" t="e">
        <f>IF(OR(U206="x",U206="X"),0,U206)</f>
        <v>#N/A</v>
      </c>
      <c r="BN206" s="49"/>
      <c r="BO206" s="28" t="e">
        <f>IF(OR(K206="x",K206="X"),0,K206)</f>
        <v>#N/A</v>
      </c>
      <c r="BP206" s="28" t="e">
        <f>IF(OR(N206="x",N206="X"),0,N206)</f>
        <v>#N/A</v>
      </c>
      <c r="BQ206" s="28"/>
      <c r="BR206" s="28" t="e">
        <f>IF(OR(T206="x",T206="X"),0,T206)</f>
        <v>#N/A</v>
      </c>
      <c r="BS206" s="28" t="e">
        <f>IF(OR(W206="x",W206="X"),0,W206)</f>
        <v>#N/A</v>
      </c>
      <c r="BT206" s="49"/>
    </row>
    <row r="207" spans="1:75" s="32" customFormat="1" ht="45.75" thickBot="1">
      <c r="A207" s="10" t="str">
        <f>CONCATENATE(E203," 2-3")</f>
        <v>X 2-3</v>
      </c>
      <c r="B207" s="11" t="str">
        <f>CONCATENATE(E203,D207)</f>
        <v>X4</v>
      </c>
      <c r="C207" s="33"/>
      <c r="D207" s="34">
        <v>4</v>
      </c>
      <c r="E207" s="35" t="str">
        <f>IF(ISERROR(VLOOKUP($B207,[1]vylosovanie!$C$10:$M$269,8,0))=TRUE," ",VLOOKUP($B207,[1]vylosovanie!$C$10:$M$269,8,0))</f>
        <v xml:space="preserve"> </v>
      </c>
      <c r="F207" s="35" t="str">
        <f>IF(ISERROR(VLOOKUP($B207,[1]vylosovanie!$C$10:$M$269,9,0))=TRUE," ",VLOOKUP($B207,[1]vylosovanie!$C$10:$M$269,9,0))</f>
        <v xml:space="preserve"> </v>
      </c>
      <c r="G207" s="35" t="str">
        <f>IF(ISERROR(VLOOKUP($B207,[1]vylosovanie!$C$10:$M$269,10,0))=TRUE," ",VLOOKUP($B207,[1]vylosovanie!$C$10:$M$269,10,0))</f>
        <v xml:space="preserve"> </v>
      </c>
      <c r="H207" s="35" t="str">
        <f>IF(ISERROR(VLOOKUP($B207,[1]vylosovanie!$C$10:$M$269,11,0))=TRUE," ",VLOOKUP($B207,[1]vylosovanie!$C$10:$M$269,11,0))</f>
        <v xml:space="preserve"> </v>
      </c>
      <c r="I207" s="50" t="e">
        <f>T204</f>
        <v>#N/A</v>
      </c>
      <c r="J207" s="50" t="s">
        <v>22</v>
      </c>
      <c r="K207" s="51" t="e">
        <f>R204</f>
        <v>#N/A</v>
      </c>
      <c r="L207" s="50" t="e">
        <f>T205</f>
        <v>#N/A</v>
      </c>
      <c r="M207" s="50" t="s">
        <v>22</v>
      </c>
      <c r="N207" s="51" t="e">
        <f>R205</f>
        <v>#N/A</v>
      </c>
      <c r="O207" s="50" t="e">
        <f>T206</f>
        <v>#N/A</v>
      </c>
      <c r="P207" s="50" t="s">
        <v>22</v>
      </c>
      <c r="Q207" s="51" t="e">
        <f>R206</f>
        <v>#N/A</v>
      </c>
      <c r="R207" s="36"/>
      <c r="S207" s="36"/>
      <c r="T207" s="37"/>
      <c r="U207" s="50" t="e">
        <f>VLOOKUP(A212,'[1]zapisy skupiny'!$A$5:$AA$6403,27,0)</f>
        <v>#N/A</v>
      </c>
      <c r="V207" s="50" t="s">
        <v>22</v>
      </c>
      <c r="W207" s="51" t="e">
        <f>VLOOKUP(A212,'[1]zapisy skupiny'!$A$5:$AA$6403,26,0)</f>
        <v>#N/A</v>
      </c>
      <c r="X207" s="52" t="e">
        <f>SUM(BI207:BM207)</f>
        <v>#N/A</v>
      </c>
      <c r="Y207" s="53" t="s">
        <v>22</v>
      </c>
      <c r="Z207" s="52" t="e">
        <f>SUM(BO207:BS207)</f>
        <v>#N/A</v>
      </c>
      <c r="AA207" s="53" t="e">
        <f>IF((Z207=0)," ",X207/Z207)</f>
        <v>#N/A</v>
      </c>
      <c r="AB207" s="54" t="e">
        <f>IF(AND(SUM(BC207:BG207)=0,OR(E207=0,E207=" ",SUM(BC204:BG208)=0))," ",SUM(BC207:BG207))</f>
        <v>#N/A</v>
      </c>
      <c r="AC207" s="55" t="str">
        <f>IF(ISERROR(RANK(AB207,AB204:AB208,0))=TRUE," ",IF(OR(AND(I207="x",L207="x",O207="x"),AND(I207="x",L207="x",U207="x"),AND(I207="x",O207="x",U207="x"),AND(L207="x",O207="x",U207="x")),0,RANK(AB207,AB204:AB208,0)))</f>
        <v xml:space="preserve"> </v>
      </c>
      <c r="AD207" s="16" t="s">
        <v>35</v>
      </c>
      <c r="AE207" s="44" t="s">
        <v>36</v>
      </c>
      <c r="AF207" s="44"/>
      <c r="AG207" s="58"/>
      <c r="AH207" s="3" t="str">
        <f>CONCATENATE(5,4,AG203,C203,1)</f>
        <v>54X1</v>
      </c>
      <c r="AI207" s="3" t="str">
        <f>E203</f>
        <v>X</v>
      </c>
      <c r="AJ207" s="45">
        <f>IF(AU206=0,0,AU206+1)</f>
        <v>0</v>
      </c>
      <c r="AK207" s="59"/>
      <c r="AL207" s="59" t="s">
        <v>37</v>
      </c>
      <c r="AM207" s="60"/>
      <c r="AN207" s="46" t="e">
        <f>VLOOKUP(CONCATENATE(AI207,MID(AL207,2,1)),[1]vylosovanie!$C$10:$J$209,8,0)</f>
        <v>#N/A</v>
      </c>
      <c r="AO207" s="46" t="e">
        <f>VLOOKUP(CONCATENATE(AI207,RIGHT(AL207,1)),[1]vylosovanie!$C$10:$J$209,8,0)</f>
        <v>#N/A</v>
      </c>
      <c r="AP207" s="45" t="e">
        <f>VLOOKUP(CONCATENATE(AI207,VLOOKUP(AL207,$BW$4:$BX$16,2,0)),[1]vylosovanie!$C$10:$J$209,8,0)</f>
        <v>#N/A</v>
      </c>
      <c r="AQ207" s="61"/>
      <c r="AR207" s="58"/>
      <c r="AS207" s="3" t="str">
        <f>CONCATENATE(5,4,AR203,C203,2)</f>
        <v>54X2</v>
      </c>
      <c r="AT207" s="3" t="str">
        <f>E203</f>
        <v>X</v>
      </c>
      <c r="AU207" s="46">
        <f>IF(AJ207=0,0,AJ207+1)</f>
        <v>0</v>
      </c>
      <c r="AV207" s="60"/>
      <c r="AW207" s="60" t="s">
        <v>38</v>
      </c>
      <c r="AX207" s="60"/>
      <c r="AY207" s="46" t="e">
        <f>VLOOKUP(CONCATENATE(AT207,MID(AW207,2,1)),[1]vylosovanie!$C$10:$J$209,8,0)</f>
        <v>#N/A</v>
      </c>
      <c r="AZ207" s="46" t="e">
        <f>VLOOKUP(CONCATENATE(AT207,RIGHT(AW207,1)),[1]vylosovanie!$C$10:$J$209,8,0)</f>
        <v>#N/A</v>
      </c>
      <c r="BA207" s="45" t="e">
        <f>VLOOKUP(CONCATENATE(AT207,VLOOKUP(AW207,$BW$4:$BX$16,2,0)),[1]vylosovanie!$C$10:$J$209,8,0)</f>
        <v>#N/A</v>
      </c>
      <c r="BB207" s="48"/>
      <c r="BC207" s="28" t="e">
        <f>IF(OR(I207="x",I207="X",I207=""),0,IF(I207=3,2,1))</f>
        <v>#N/A</v>
      </c>
      <c r="BD207" s="28" t="e">
        <f>IF(OR(L207="x",L207="X",L207=""),0,IF(L207=3,2,1))</f>
        <v>#N/A</v>
      </c>
      <c r="BE207" s="28" t="e">
        <f>IF(OR(O207="x",O207="X",O207=""),0,IF(O207=3,2,1))</f>
        <v>#N/A</v>
      </c>
      <c r="BF207" s="28"/>
      <c r="BG207" s="28" t="e">
        <f>IF(OR(U207="x",U207="X",U207=""),0,IF(U207=3,2,1))</f>
        <v>#N/A</v>
      </c>
      <c r="BH207" s="49"/>
      <c r="BI207" s="28" t="e">
        <f>IF(OR(I207="x",I207="X"),0,I207)</f>
        <v>#N/A</v>
      </c>
      <c r="BJ207" s="28" t="e">
        <f>IF(OR(L207="x",L207="X"),0,L207)</f>
        <v>#N/A</v>
      </c>
      <c r="BK207" s="28" t="e">
        <f>IF(OR(O207="x",O207="X"),0,O207)</f>
        <v>#N/A</v>
      </c>
      <c r="BL207" s="28"/>
      <c r="BM207" s="28" t="e">
        <f>IF(OR(U207="x",U207="X"),0,U207)</f>
        <v>#N/A</v>
      </c>
      <c r="BN207" s="49"/>
      <c r="BO207" s="28" t="e">
        <f>IF(OR(K207="x",K207="X"),0,K207)</f>
        <v>#N/A</v>
      </c>
      <c r="BP207" s="28" t="e">
        <f>IF(OR(N207="x",N207="X"),0,N207)</f>
        <v>#N/A</v>
      </c>
      <c r="BQ207" s="28" t="e">
        <f>IF(OR(Q207="x",Q207="X"),0,Q207)</f>
        <v>#N/A</v>
      </c>
      <c r="BR207" s="28"/>
      <c r="BS207" s="28" t="e">
        <f>IF(OR(W207="x",W207="X"),0,W207)</f>
        <v>#N/A</v>
      </c>
      <c r="BT207" s="49"/>
    </row>
    <row r="208" spans="1:75" s="32" customFormat="1" ht="45.75" thickBot="1">
      <c r="A208" s="10" t="str">
        <f>CONCATENATE(E203," 4-2")</f>
        <v>X 4-2</v>
      </c>
      <c r="B208" s="11" t="str">
        <f>CONCATENATE(E203,D208)</f>
        <v>X5</v>
      </c>
      <c r="C208" s="18"/>
      <c r="D208" s="34">
        <v>5</v>
      </c>
      <c r="E208" s="35" t="str">
        <f>IF(ISERROR(VLOOKUP($B208,[1]vylosovanie!$C$10:$M$269,8,0))=TRUE," ",VLOOKUP($B208,[1]vylosovanie!$C$10:$M$269,8,0))</f>
        <v xml:space="preserve"> </v>
      </c>
      <c r="F208" s="35" t="str">
        <f>IF(ISERROR(VLOOKUP($B208,[1]vylosovanie!$C$10:$M$269,9,0))=TRUE," ",VLOOKUP($B208,[1]vylosovanie!$C$10:$M$269,9,0))</f>
        <v xml:space="preserve"> </v>
      </c>
      <c r="G208" s="35" t="str">
        <f>IF(ISERROR(VLOOKUP($B208,[1]vylosovanie!$C$10:$M$269,10,0))=TRUE," ",VLOOKUP($B208,[1]vylosovanie!$C$10:$M$269,10,0))</f>
        <v xml:space="preserve"> </v>
      </c>
      <c r="H208" s="35" t="str">
        <f>IF(ISERROR(VLOOKUP($B208,[1]vylosovanie!$C$10:$M$269,11,0))=TRUE," ",VLOOKUP($B208,[1]vylosovanie!$C$10:$M$269,11,0))</f>
        <v xml:space="preserve"> </v>
      </c>
      <c r="I208" s="62" t="e">
        <f>W204</f>
        <v>#N/A</v>
      </c>
      <c r="J208" s="62" t="s">
        <v>22</v>
      </c>
      <c r="K208" s="63" t="e">
        <f>U204</f>
        <v>#N/A</v>
      </c>
      <c r="L208" s="62" t="e">
        <f>W205</f>
        <v>#N/A</v>
      </c>
      <c r="M208" s="62" t="s">
        <v>22</v>
      </c>
      <c r="N208" s="63" t="e">
        <f>U205</f>
        <v>#N/A</v>
      </c>
      <c r="O208" s="62" t="e">
        <f>W206</f>
        <v>#N/A</v>
      </c>
      <c r="P208" s="62" t="s">
        <v>22</v>
      </c>
      <c r="Q208" s="63" t="e">
        <f>U206</f>
        <v>#N/A</v>
      </c>
      <c r="R208" s="62" t="e">
        <f>W207</f>
        <v>#N/A</v>
      </c>
      <c r="S208" s="62" t="s">
        <v>22</v>
      </c>
      <c r="T208" s="63" t="e">
        <f>U207</f>
        <v>#N/A</v>
      </c>
      <c r="U208" s="36"/>
      <c r="V208" s="36"/>
      <c r="W208" s="37"/>
      <c r="X208" s="64" t="e">
        <f>SUM(BI208:BM208)</f>
        <v>#N/A</v>
      </c>
      <c r="Y208" s="65" t="s">
        <v>22</v>
      </c>
      <c r="Z208" s="64" t="e">
        <f>SUM(BO208:BS208)</f>
        <v>#N/A</v>
      </c>
      <c r="AA208" s="65" t="e">
        <f>IF((Z208=0)," ",X208/Z208)</f>
        <v>#N/A</v>
      </c>
      <c r="AB208" s="66" t="e">
        <f>IF(AND(SUM(BC208:BG208)=0,OR(E208=0,E208=" ",SUM(BC204:BG208)=0))," ",SUM(BC208:BG208))</f>
        <v>#N/A</v>
      </c>
      <c r="AC208" s="67" t="str">
        <f>IF(ISERROR(RANK(AB208,AB204:AB208,0))=TRUE," ",IF(OR(AND(I208="x",L208="x",O208="x"),AND(I208="x",L208="x",R208="x"),AND(I208="x",O208="x",R208="x"),AND(L208="x",O208="x",R208="x")),0,RANK(AB208,AB204:AB208,0)))</f>
        <v xml:space="preserve"> </v>
      </c>
      <c r="AD208" s="15" t="s">
        <v>39</v>
      </c>
      <c r="AE208" s="44" t="s">
        <v>40</v>
      </c>
      <c r="AF208" s="44"/>
      <c r="AG208" s="58"/>
      <c r="AH208" s="3" t="str">
        <f>CONCATENATE(5,5,AG203,C203,1)</f>
        <v>55X1</v>
      </c>
      <c r="AI208" s="3" t="str">
        <f>E203</f>
        <v>X</v>
      </c>
      <c r="AJ208" s="45">
        <f>IF(AU207=0,0,AU207+1)</f>
        <v>0</v>
      </c>
      <c r="AK208" s="59"/>
      <c r="AL208" s="59" t="s">
        <v>41</v>
      </c>
      <c r="AM208" s="60"/>
      <c r="AN208" s="46" t="e">
        <f>VLOOKUP(CONCATENATE(AI208,MID(AL208,2,1)),[1]vylosovanie!$C$10:$J$209,8,0)</f>
        <v>#N/A</v>
      </c>
      <c r="AO208" s="46" t="e">
        <f>VLOOKUP(CONCATENATE(AI208,RIGHT(AL208,1)),[1]vylosovanie!$C$10:$J$209,8,0)</f>
        <v>#N/A</v>
      </c>
      <c r="AP208" s="45" t="e">
        <f>VLOOKUP(CONCATENATE(AI208,VLOOKUP(AL208,$BW$4:$BX$16,2,0)),[1]vylosovanie!$C$10:$J$209,8,0)</f>
        <v>#N/A</v>
      </c>
      <c r="AQ208" s="61"/>
      <c r="AR208" s="58"/>
      <c r="AS208" s="3" t="str">
        <f>CONCATENATE(5,5,AR203,C203,2)</f>
        <v>55X2</v>
      </c>
      <c r="AT208" s="3" t="str">
        <f>E203</f>
        <v>X</v>
      </c>
      <c r="AU208" s="46">
        <f>IF(AJ208=0,0,AJ208+1)</f>
        <v>0</v>
      </c>
      <c r="AV208" s="60"/>
      <c r="AW208" s="60" t="s">
        <v>42</v>
      </c>
      <c r="AX208" s="60"/>
      <c r="AY208" s="46" t="e">
        <f>VLOOKUP(CONCATENATE(AT208,MID(AW208,2,1)),[1]vylosovanie!$C$10:$J$209,8,0)</f>
        <v>#N/A</v>
      </c>
      <c r="AZ208" s="46" t="e">
        <f>VLOOKUP(CONCATENATE(AT208,RIGHT(AW208,1)),[1]vylosovanie!$C$10:$J$209,8,0)</f>
        <v>#N/A</v>
      </c>
      <c r="BA208" s="45" t="e">
        <f>VLOOKUP(CONCATENATE(AT208,VLOOKUP(AW208,$BW$4:$BX$16,2,0)),[1]vylosovanie!$C$10:$J$209,8,0)</f>
        <v>#N/A</v>
      </c>
      <c r="BB208" s="48"/>
      <c r="BC208" s="28" t="e">
        <f>IF(OR(I208="x",I208="X",I208=""),0,IF(I208=3,2,1))</f>
        <v>#N/A</v>
      </c>
      <c r="BD208" s="28" t="e">
        <f>IF(OR(L208="x",L208="X",L208=""),0,IF(L208=3,2,1))</f>
        <v>#N/A</v>
      </c>
      <c r="BE208" s="28" t="e">
        <f>IF(OR(O208="x",O208="X",O208=""),0,IF(O208=3,2,1))</f>
        <v>#N/A</v>
      </c>
      <c r="BF208" s="28" t="e">
        <f>IF(OR(R208="x",R208="X",R208=""),0,IF(R208=3,2,1))</f>
        <v>#N/A</v>
      </c>
      <c r="BG208" s="28"/>
      <c r="BH208" s="49"/>
      <c r="BI208" s="28" t="e">
        <f>IF(OR(I208="x",I208="X"),0,I208)</f>
        <v>#N/A</v>
      </c>
      <c r="BJ208" s="28" t="e">
        <f>IF(OR(L208="x",L208="X"),0,L208)</f>
        <v>#N/A</v>
      </c>
      <c r="BK208" s="28" t="e">
        <f>IF(OR(O208="x",O208="X"),0,O208)</f>
        <v>#N/A</v>
      </c>
      <c r="BL208" s="28" t="e">
        <f>IF(OR(R208="x",R208="X"),0,R208)</f>
        <v>#N/A</v>
      </c>
      <c r="BM208" s="28"/>
      <c r="BN208" s="49"/>
      <c r="BO208" s="28" t="e">
        <f>IF(OR(K208="x",K208="X"),0,K208)</f>
        <v>#N/A</v>
      </c>
      <c r="BP208" s="28" t="e">
        <f>IF(OR(N208="x",N208="X"),0,N208)</f>
        <v>#N/A</v>
      </c>
      <c r="BQ208" s="28" t="e">
        <f>IF(OR(Q208="x",Q208="X"),0,Q208)</f>
        <v>#N/A</v>
      </c>
      <c r="BR208" s="28" t="e">
        <f>IF(OR(T208="x",T208="X"),0,T208)</f>
        <v>#N/A</v>
      </c>
      <c r="BS208" s="28"/>
      <c r="BT208" s="49"/>
    </row>
    <row r="209" spans="1:75" s="32" customFormat="1" ht="45">
      <c r="A209" s="10" t="str">
        <f>CONCATENATE(E203," 5-3")</f>
        <v>X 5-3</v>
      </c>
      <c r="B209" s="11"/>
      <c r="C209" s="18"/>
      <c r="D209" s="68"/>
      <c r="E209" s="69"/>
      <c r="F209" s="69"/>
      <c r="G209" s="69"/>
      <c r="H209" s="69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1"/>
      <c r="V209" s="71"/>
      <c r="W209" s="71"/>
      <c r="X209" s="72"/>
      <c r="Y209" s="73"/>
      <c r="Z209" s="72"/>
      <c r="AA209" s="73"/>
      <c r="AB209" s="72"/>
      <c r="AC209" s="48"/>
      <c r="AD209" s="15"/>
      <c r="AE209" s="44"/>
      <c r="AF209" s="44"/>
      <c r="AG209" s="58"/>
      <c r="AH209" s="3"/>
      <c r="AI209" s="3"/>
      <c r="AJ209" s="74"/>
      <c r="AK209" s="75"/>
      <c r="AL209" s="75"/>
      <c r="AM209" s="61"/>
      <c r="AN209" s="47"/>
      <c r="AO209" s="47"/>
      <c r="AP209" s="74"/>
      <c r="AQ209" s="61"/>
      <c r="AR209" s="58"/>
      <c r="AS209" s="3"/>
      <c r="AT209" s="3"/>
      <c r="AU209" s="47"/>
      <c r="AV209" s="61"/>
      <c r="AW209" s="61"/>
      <c r="AX209" s="61"/>
      <c r="AY209" s="47"/>
      <c r="AZ209" s="47"/>
      <c r="BA209" s="74"/>
      <c r="BB209" s="48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W209" s="59"/>
    </row>
    <row r="210" spans="1:75" s="32" customFormat="1" ht="45">
      <c r="A210" s="10" t="str">
        <f>CONCATENATE(E203," 2-5")</f>
        <v>X 2-5</v>
      </c>
      <c r="B210" s="11"/>
      <c r="C210" s="18"/>
      <c r="D210" s="68"/>
      <c r="E210" s="69"/>
      <c r="F210" s="69"/>
      <c r="G210" s="69"/>
      <c r="H210" s="69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1"/>
      <c r="V210" s="71"/>
      <c r="W210" s="71"/>
      <c r="X210" s="72"/>
      <c r="Y210" s="73"/>
      <c r="Z210" s="72"/>
      <c r="AA210" s="73"/>
      <c r="AB210" s="72"/>
      <c r="AC210" s="48"/>
      <c r="AD210" s="15"/>
      <c r="AE210" s="44"/>
      <c r="AF210" s="44"/>
      <c r="AG210" s="58"/>
      <c r="AH210" s="3"/>
      <c r="AI210" s="3"/>
      <c r="AJ210" s="74"/>
      <c r="AK210" s="75"/>
      <c r="AL210" s="75"/>
      <c r="AM210" s="61"/>
      <c r="AN210" s="47"/>
      <c r="AO210" s="47"/>
      <c r="AP210" s="74"/>
      <c r="AQ210" s="61"/>
      <c r="AR210" s="58"/>
      <c r="AS210" s="3"/>
      <c r="AT210" s="3"/>
      <c r="AU210" s="47"/>
      <c r="AV210" s="61"/>
      <c r="AW210" s="61"/>
      <c r="AX210" s="61"/>
      <c r="AY210" s="47"/>
      <c r="AZ210" s="47"/>
      <c r="BA210" s="74"/>
      <c r="BB210" s="48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W210" s="59"/>
    </row>
    <row r="211" spans="1:75" s="32" customFormat="1" ht="45">
      <c r="A211" s="10" t="str">
        <f>CONCATENATE(E203," 3-4")</f>
        <v>X 3-4</v>
      </c>
      <c r="B211" s="11"/>
      <c r="C211" s="18"/>
      <c r="D211" s="68"/>
      <c r="E211" s="69"/>
      <c r="F211" s="69"/>
      <c r="G211" s="69"/>
      <c r="H211" s="69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1"/>
      <c r="V211" s="71"/>
      <c r="W211" s="71"/>
      <c r="X211" s="72"/>
      <c r="Y211" s="73"/>
      <c r="Z211" s="72"/>
      <c r="AA211" s="73"/>
      <c r="AB211" s="72"/>
      <c r="AC211" s="48"/>
      <c r="AD211" s="15"/>
      <c r="AE211" s="44"/>
      <c r="AF211" s="44"/>
      <c r="AG211" s="58"/>
      <c r="AH211" s="3"/>
      <c r="AI211" s="3"/>
      <c r="AJ211" s="74"/>
      <c r="AK211" s="75"/>
      <c r="AL211" s="75"/>
      <c r="AM211" s="61"/>
      <c r="AN211" s="47"/>
      <c r="AO211" s="47"/>
      <c r="AP211" s="74"/>
      <c r="AQ211" s="61"/>
      <c r="AR211" s="58"/>
      <c r="AS211" s="3"/>
      <c r="AT211" s="3"/>
      <c r="AU211" s="47"/>
      <c r="AV211" s="61"/>
      <c r="AW211" s="61"/>
      <c r="AX211" s="61"/>
      <c r="AY211" s="47"/>
      <c r="AZ211" s="47"/>
      <c r="BA211" s="74"/>
      <c r="BB211" s="48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W211" s="59"/>
    </row>
    <row r="212" spans="1:75" ht="35.25" thickBot="1">
      <c r="A212" s="10" t="str">
        <f>CONCATENATE(E203," 5-4")</f>
        <v>X 5-4</v>
      </c>
    </row>
    <row r="213" spans="1:75" s="32" customFormat="1" ht="90.75" thickBot="1">
      <c r="A213" s="10" t="str">
        <f>CONCATENATE(E213," 1-5")</f>
        <v>X 1-5</v>
      </c>
      <c r="B213" s="11"/>
      <c r="C213" s="18" t="str">
        <f>IF(C203="X","X",IF(C203-$B$1&gt;=[1]vylosovanie!$O$3,"X",C203+1))</f>
        <v>X</v>
      </c>
      <c r="D213" s="3" t="s">
        <v>5</v>
      </c>
      <c r="E213" s="19" t="str">
        <f>IF(C213="X","X",VLOOKUP(C213,[1]vylosovanie!$T$10:$U$99,2,0))</f>
        <v>X</v>
      </c>
      <c r="F213" s="20" t="s">
        <v>6</v>
      </c>
      <c r="G213" s="20" t="s">
        <v>7</v>
      </c>
      <c r="H213" s="20" t="s">
        <v>8</v>
      </c>
      <c r="I213" s="21">
        <v>1</v>
      </c>
      <c r="J213" s="22"/>
      <c r="K213" s="23"/>
      <c r="L213" s="21">
        <v>2</v>
      </c>
      <c r="M213" s="22"/>
      <c r="N213" s="23"/>
      <c r="O213" s="21">
        <v>3</v>
      </c>
      <c r="P213" s="22"/>
      <c r="Q213" s="23"/>
      <c r="R213" s="21">
        <v>4</v>
      </c>
      <c r="S213" s="22"/>
      <c r="T213" s="23"/>
      <c r="U213" s="21">
        <v>5</v>
      </c>
      <c r="V213" s="22"/>
      <c r="W213" s="23"/>
      <c r="X213" s="24" t="s">
        <v>9</v>
      </c>
      <c r="Y213" s="22"/>
      <c r="Z213" s="25"/>
      <c r="AA213" s="26" t="s">
        <v>10</v>
      </c>
      <c r="AB213" s="26" t="s">
        <v>11</v>
      </c>
      <c r="AC213" s="26" t="s">
        <v>12</v>
      </c>
      <c r="AD213" s="15" t="s">
        <v>13</v>
      </c>
      <c r="AE213" s="15"/>
      <c r="AF213" s="15"/>
      <c r="AG213" s="3" t="str">
        <f>IF(C213&lt;10,0,"")</f>
        <v/>
      </c>
      <c r="AH213" s="3" t="s">
        <v>4</v>
      </c>
      <c r="AI213" s="3"/>
      <c r="AJ213" s="27" t="s">
        <v>14</v>
      </c>
      <c r="AK213" s="28" t="s">
        <v>15</v>
      </c>
      <c r="AL213" s="28" t="s">
        <v>16</v>
      </c>
      <c r="AM213" s="29" t="s">
        <v>17</v>
      </c>
      <c r="AN213" s="29" t="s">
        <v>18</v>
      </c>
      <c r="AO213" s="29" t="s">
        <v>18</v>
      </c>
      <c r="AP213" s="29" t="s">
        <v>19</v>
      </c>
      <c r="AQ213" s="30"/>
      <c r="AR213" s="3" t="str">
        <f>IF(C213&lt;10,0,"")</f>
        <v/>
      </c>
      <c r="AS213" s="3" t="s">
        <v>4</v>
      </c>
      <c r="AT213" s="3"/>
      <c r="AU213" s="31" t="s">
        <v>14</v>
      </c>
      <c r="AV213" s="29" t="s">
        <v>15</v>
      </c>
      <c r="AW213" s="29" t="s">
        <v>16</v>
      </c>
      <c r="AX213" s="29" t="s">
        <v>17</v>
      </c>
      <c r="AY213" s="29" t="s">
        <v>18</v>
      </c>
      <c r="AZ213" s="29" t="s">
        <v>18</v>
      </c>
      <c r="BA213" s="29" t="s">
        <v>19</v>
      </c>
      <c r="BC213" s="7">
        <v>1</v>
      </c>
      <c r="BD213" s="7">
        <v>2</v>
      </c>
      <c r="BE213" s="7">
        <v>3</v>
      </c>
      <c r="BF213" s="7">
        <v>4</v>
      </c>
      <c r="BG213" s="7">
        <v>5</v>
      </c>
      <c r="BH213" s="7"/>
      <c r="BI213" s="7" t="s">
        <v>20</v>
      </c>
      <c r="BJ213" s="7"/>
      <c r="BK213" s="7"/>
      <c r="BL213" s="7"/>
      <c r="BM213" s="7"/>
      <c r="BN213" s="7"/>
      <c r="BO213" s="7" t="s">
        <v>21</v>
      </c>
      <c r="BP213" s="7"/>
      <c r="BQ213" s="7"/>
      <c r="BR213" s="7"/>
      <c r="BS213" s="7"/>
      <c r="BT213" s="7"/>
    </row>
    <row r="214" spans="1:75" s="32" customFormat="1" ht="45.75" thickBot="1">
      <c r="A214" s="10" t="str">
        <f>CONCATENATE(E213," 1-4")</f>
        <v>X 1-4</v>
      </c>
      <c r="B214" s="11" t="str">
        <f>CONCATENATE(E213,D214)</f>
        <v>X1</v>
      </c>
      <c r="C214" s="33" t="str">
        <f>$E$1</f>
        <v>MŽ</v>
      </c>
      <c r="D214" s="34">
        <v>1</v>
      </c>
      <c r="E214" s="35" t="str">
        <f>IF(ISERROR(VLOOKUP($B214,[1]vylosovanie!$C$10:$M$269,8,0))=TRUE," ",VLOOKUP($B214,[1]vylosovanie!$C$10:$M$269,8,0))</f>
        <v xml:space="preserve"> </v>
      </c>
      <c r="F214" s="35" t="str">
        <f>IF(ISERROR(VLOOKUP($B214,[1]vylosovanie!$C$10:$M$269,9,0))=TRUE," ",VLOOKUP($B214,[1]vylosovanie!$C$10:$M$269,9,0))</f>
        <v xml:space="preserve"> </v>
      </c>
      <c r="G214" s="35" t="str">
        <f>IF(ISERROR(VLOOKUP($B214,[1]vylosovanie!$C$10:$M$269,10,0))=TRUE," ",VLOOKUP($B214,[1]vylosovanie!$C$10:$M$269,10,0))</f>
        <v xml:space="preserve"> </v>
      </c>
      <c r="H214" s="35" t="str">
        <f>IF(ISERROR(VLOOKUP($B214,[1]vylosovanie!$C$10:$M$269,11,0))=TRUE," ",VLOOKUP($B214,[1]vylosovanie!$C$10:$M$269,11,0))</f>
        <v xml:space="preserve"> </v>
      </c>
      <c r="I214" s="36"/>
      <c r="J214" s="36"/>
      <c r="K214" s="37"/>
      <c r="L214" s="38" t="e">
        <f>VLOOKUP(A216,'[1]zapisy skupiny'!$A$5:$AA$6403,26,0)</f>
        <v>#N/A</v>
      </c>
      <c r="M214" s="38" t="s">
        <v>22</v>
      </c>
      <c r="N214" s="39" t="e">
        <f>VLOOKUP(A216,'[1]zapisy skupiny'!$A$5:$AA$6403,27,0)</f>
        <v>#N/A</v>
      </c>
      <c r="O214" s="38" t="e">
        <f>VLOOKUP(A215,'[1]zapisy skupiny'!$A$5:$AA$6403,26,0)</f>
        <v>#N/A</v>
      </c>
      <c r="P214" s="38" t="s">
        <v>22</v>
      </c>
      <c r="Q214" s="39" t="e">
        <f>VLOOKUP(A215,'[1]zapisy skupiny'!$A$5:$AA$6403,27,0)</f>
        <v>#N/A</v>
      </c>
      <c r="R214" s="38" t="e">
        <f>VLOOKUP(A214,'[1]zapisy skupiny'!$A$5:$AA$6403,26,0)</f>
        <v>#N/A</v>
      </c>
      <c r="S214" s="38" t="s">
        <v>22</v>
      </c>
      <c r="T214" s="39" t="e">
        <f>VLOOKUP(A214,'[1]zapisy skupiny'!$A$5:$AA$6403,27,0)</f>
        <v>#N/A</v>
      </c>
      <c r="U214" s="38" t="e">
        <f>VLOOKUP(A213,'[1]zapisy skupiny'!$A$5:$AA$6403,26,0)</f>
        <v>#N/A</v>
      </c>
      <c r="V214" s="38" t="s">
        <v>22</v>
      </c>
      <c r="W214" s="39" t="e">
        <f>VLOOKUP(A213,'[1]zapisy skupiny'!$A$5:$AA$6403,27,0)</f>
        <v>#N/A</v>
      </c>
      <c r="X214" s="40" t="e">
        <f>SUM(BI214:BM214)</f>
        <v>#N/A</v>
      </c>
      <c r="Y214" s="41" t="s">
        <v>22</v>
      </c>
      <c r="Z214" s="40" t="e">
        <f>SUM(BO214:BS214)</f>
        <v>#N/A</v>
      </c>
      <c r="AA214" s="41" t="e">
        <f>IF((Z214=0)," ",X214/Z214)</f>
        <v>#N/A</v>
      </c>
      <c r="AB214" s="42" t="e">
        <f>IF(AND(SUM(BC214:BG214)=0,OR(E214=0,E214=" ",SUM(BC214:BG218)=0))," ",SUM(BC214:BG214))</f>
        <v>#N/A</v>
      </c>
      <c r="AC214" s="43" t="str">
        <f>IF(ISERROR(RANK(AB214,AB214:AB218,0))=TRUE," ",IF(OR(AND(L214="x",O214="x",R214="x"),AND(L214="x",O214="x",U214="x"),AND(L214="x",R214="x",U214="x"),AND(O214="x",R214="x",U214="x")),0,RANK(AB214,AB214:AB218,0)))</f>
        <v xml:space="preserve"> </v>
      </c>
      <c r="AD214" s="16" t="s">
        <v>23</v>
      </c>
      <c r="AE214" s="44" t="s">
        <v>24</v>
      </c>
      <c r="AF214" s="44"/>
      <c r="AG214" s="3"/>
      <c r="AH214" s="3" t="str">
        <f>CONCATENATE(5,1,AG213,C213,1)</f>
        <v>51X1</v>
      </c>
      <c r="AI214" s="3" t="str">
        <f>E213</f>
        <v>X</v>
      </c>
      <c r="AJ214" s="45">
        <f>IF(C213="X",0,AJ208+1)</f>
        <v>0</v>
      </c>
      <c r="AK214" s="45"/>
      <c r="AL214" s="45" t="s">
        <v>25</v>
      </c>
      <c r="AM214" s="46"/>
      <c r="AN214" s="46" t="e">
        <f>VLOOKUP(CONCATENATE(AI214,MID(AL214,2,1)),[1]vylosovanie!$C$10:$J$209,8,0)</f>
        <v>#N/A</v>
      </c>
      <c r="AO214" s="46" t="e">
        <f>VLOOKUP(CONCATENATE(AI214,RIGHT(AL214,1)),[1]vylosovanie!$C$10:$J$209,8,0)</f>
        <v>#N/A</v>
      </c>
      <c r="AP214" s="45" t="e">
        <f>VLOOKUP(CONCATENATE(AI214,VLOOKUP(AL214,$BW$4:$BX$16,2,0)),[1]vylosovanie!$C$10:$J$209,8,0)</f>
        <v>#N/A</v>
      </c>
      <c r="AQ214" s="47"/>
      <c r="AR214" s="3"/>
      <c r="AS214" s="3" t="str">
        <f>CONCATENATE(5,1,AR213,C213,2)</f>
        <v>51X2</v>
      </c>
      <c r="AT214" s="3" t="str">
        <f>E213</f>
        <v>X</v>
      </c>
      <c r="AU214" s="46">
        <f>IF(AJ214=0,0,AJ214+1)</f>
        <v>0</v>
      </c>
      <c r="AV214" s="46"/>
      <c r="AW214" s="46" t="s">
        <v>26</v>
      </c>
      <c r="AX214" s="46"/>
      <c r="AY214" s="46" t="e">
        <f>VLOOKUP(CONCATENATE(AT214,MID(AW214,2,1)),[1]vylosovanie!$C$10:$J$209,8,0)</f>
        <v>#N/A</v>
      </c>
      <c r="AZ214" s="46" t="e">
        <f>VLOOKUP(CONCATENATE(AT214,RIGHT(AW214,1)),[1]vylosovanie!$C$10:$J$209,8,0)</f>
        <v>#N/A</v>
      </c>
      <c r="BA214" s="45" t="e">
        <f>VLOOKUP(CONCATENATE(AT214,VLOOKUP(AW214,$BW$4:$BX$16,2,0)),[1]vylosovanie!$C$10:$J$209,8,0)</f>
        <v>#N/A</v>
      </c>
      <c r="BB214" s="48"/>
      <c r="BC214" s="28"/>
      <c r="BD214" s="28" t="e">
        <f>IF(OR(L214="x",L214="X",L214=""),0,IF(L214=3,2,1))</f>
        <v>#N/A</v>
      </c>
      <c r="BE214" s="28" t="e">
        <f>IF(OR(O214="x",O214="X",O214=""),0,IF(O214=3,2,1))</f>
        <v>#N/A</v>
      </c>
      <c r="BF214" s="28" t="e">
        <f>IF(OR(R214="x",R214="X",R214=""),0,IF(R214=3,2,1))</f>
        <v>#N/A</v>
      </c>
      <c r="BG214" s="28" t="e">
        <f>IF(OR(U214="x",U214="X",U214=""),0,IF(U214=3,2,1))</f>
        <v>#N/A</v>
      </c>
      <c r="BH214" s="49"/>
      <c r="BI214" s="28"/>
      <c r="BJ214" s="28" t="e">
        <f>IF(OR(L214="x",L214="X"),0,L214)</f>
        <v>#N/A</v>
      </c>
      <c r="BK214" s="28" t="e">
        <f>IF(OR(O214="x",O214="X"),0,O214)</f>
        <v>#N/A</v>
      </c>
      <c r="BL214" s="28" t="e">
        <f>IF(OR(R214="x",R214="X"),0,R214)</f>
        <v>#N/A</v>
      </c>
      <c r="BM214" s="28" t="e">
        <f>IF(OR(U214="x",U214="X"),0,U214)</f>
        <v>#N/A</v>
      </c>
      <c r="BN214" s="49"/>
      <c r="BO214" s="28"/>
      <c r="BP214" s="28" t="e">
        <f>IF(OR(N214="x",N214="X"),0,N214)</f>
        <v>#N/A</v>
      </c>
      <c r="BQ214" s="28" t="e">
        <f>IF(OR(Q214="x",Q214="X"),0,Q214)</f>
        <v>#N/A</v>
      </c>
      <c r="BR214" s="28" t="e">
        <f>IF(OR(T214="x",T214="X"),0,T214)</f>
        <v>#N/A</v>
      </c>
      <c r="BS214" s="28" t="e">
        <f>IF(OR(W214="x",W214="X"),0,W214)</f>
        <v>#N/A</v>
      </c>
      <c r="BT214" s="49"/>
    </row>
    <row r="215" spans="1:75" s="32" customFormat="1" ht="45.75" thickBot="1">
      <c r="A215" s="10" t="str">
        <f>CONCATENATE(E213," 1-3")</f>
        <v>X 1-3</v>
      </c>
      <c r="B215" s="11" t="str">
        <f>CONCATENATE(E213,D215)</f>
        <v>X2</v>
      </c>
      <c r="C215" s="33"/>
      <c r="D215" s="34">
        <v>2</v>
      </c>
      <c r="E215" s="35" t="str">
        <f>IF(ISERROR(VLOOKUP($B215,[1]vylosovanie!$C$10:$M$269,8,0))=TRUE," ",VLOOKUP($B215,[1]vylosovanie!$C$10:$M$269,8,0))</f>
        <v xml:space="preserve"> </v>
      </c>
      <c r="F215" s="35" t="str">
        <f>IF(ISERROR(VLOOKUP($B215,[1]vylosovanie!$C$10:$M$269,9,0))=TRUE," ",VLOOKUP($B215,[1]vylosovanie!$C$10:$M$269,9,0))</f>
        <v xml:space="preserve"> </v>
      </c>
      <c r="G215" s="35" t="str">
        <f>IF(ISERROR(VLOOKUP($B215,[1]vylosovanie!$C$10:$M$269,10,0))=TRUE," ",VLOOKUP($B215,[1]vylosovanie!$C$10:$M$269,10,0))</f>
        <v xml:space="preserve"> </v>
      </c>
      <c r="H215" s="35" t="str">
        <f>IF(ISERROR(VLOOKUP($B215,[1]vylosovanie!$C$10:$M$269,11,0))=TRUE," ",VLOOKUP($B215,[1]vylosovanie!$C$10:$M$269,11,0))</f>
        <v xml:space="preserve"> </v>
      </c>
      <c r="I215" s="50" t="e">
        <f>N214</f>
        <v>#N/A</v>
      </c>
      <c r="J215" s="50" t="s">
        <v>22</v>
      </c>
      <c r="K215" s="51" t="e">
        <f>L214</f>
        <v>#N/A</v>
      </c>
      <c r="L215" s="36"/>
      <c r="M215" s="36"/>
      <c r="N215" s="37"/>
      <c r="O215" s="50" t="e">
        <f>VLOOKUP(A217,'[1]zapisy skupiny'!$A$5:$AA$6403,26,0)</f>
        <v>#N/A</v>
      </c>
      <c r="P215" s="50" t="s">
        <v>22</v>
      </c>
      <c r="Q215" s="51" t="e">
        <f>VLOOKUP(A217,'[1]zapisy skupiny'!$A$5:$AA$6403,27,0)</f>
        <v>#N/A</v>
      </c>
      <c r="R215" s="50" t="e">
        <f>VLOOKUP(A218,'[1]zapisy skupiny'!$A$5:$AA$6403,27,0)</f>
        <v>#N/A</v>
      </c>
      <c r="S215" s="50" t="s">
        <v>22</v>
      </c>
      <c r="T215" s="51" t="e">
        <f>VLOOKUP(A218,'[1]zapisy skupiny'!$A$5:$AA$6403,26,0)</f>
        <v>#N/A</v>
      </c>
      <c r="U215" s="50" t="e">
        <f>VLOOKUP(A220,'[1]zapisy skupiny'!$A$5:$AA$6403,26,0)</f>
        <v>#N/A</v>
      </c>
      <c r="V215" s="50" t="s">
        <v>22</v>
      </c>
      <c r="W215" s="51" t="e">
        <f>VLOOKUP(A220,'[1]zapisy skupiny'!$A$5:$AA$6403,27,0)</f>
        <v>#N/A</v>
      </c>
      <c r="X215" s="52" t="e">
        <f>SUM(BI215:BM215)</f>
        <v>#N/A</v>
      </c>
      <c r="Y215" s="53" t="s">
        <v>22</v>
      </c>
      <c r="Z215" s="52" t="e">
        <f>SUM(BO215:BS215)</f>
        <v>#N/A</v>
      </c>
      <c r="AA215" s="53" t="e">
        <f>IF((Z215=0)," ",X215/Z215)</f>
        <v>#N/A</v>
      </c>
      <c r="AB215" s="54" t="e">
        <f>IF(AND(SUM(BC215:BG215)=0,OR(E215=0,E215=" ",SUM(BC214:BG218)=0))," ",SUM(BC215:BG215))</f>
        <v>#N/A</v>
      </c>
      <c r="AC215" s="55" t="str">
        <f>IF(ISERROR(RANK(AB215,AB214:AB218,0))=TRUE," ",IF(OR(AND(I215="x",O215="x",R215="x"),AND(I215="x",O215="x",U215="x"),AND(I215="x",R215="x",U215="x"),AND(O215="x",R215="x",U215="x")),0,RANK(AB215,AB214:AB218,0)))</f>
        <v xml:space="preserve"> </v>
      </c>
      <c r="AD215" s="16" t="s">
        <v>27</v>
      </c>
      <c r="AE215" s="44" t="s">
        <v>28</v>
      </c>
      <c r="AF215" s="44"/>
      <c r="AG215" s="3"/>
      <c r="AH215" s="3" t="str">
        <f>CONCATENATE(5,2,AG213,C213,1)</f>
        <v>52X1</v>
      </c>
      <c r="AI215" s="3" t="str">
        <f>E213</f>
        <v>X</v>
      </c>
      <c r="AJ215" s="45">
        <f>IF(AU214=0,0,AU214+1)</f>
        <v>0</v>
      </c>
      <c r="AK215" s="45"/>
      <c r="AL215" s="45" t="s">
        <v>29</v>
      </c>
      <c r="AM215" s="46"/>
      <c r="AN215" s="46" t="e">
        <f>VLOOKUP(CONCATENATE(AI215,MID(AL215,2,1)),[1]vylosovanie!$C$10:$J$209,8,0)</f>
        <v>#N/A</v>
      </c>
      <c r="AO215" s="46" t="e">
        <f>VLOOKUP(CONCATENATE(AI215,RIGHT(AL215,1)),[1]vylosovanie!$C$10:$J$209,8,0)</f>
        <v>#N/A</v>
      </c>
      <c r="AP215" s="45" t="e">
        <f>VLOOKUP(CONCATENATE(AI215,VLOOKUP(AL215,$BW$4:$BX$16,2,0)),[1]vylosovanie!$C$10:$J$209,8,0)</f>
        <v>#N/A</v>
      </c>
      <c r="AQ215" s="47"/>
      <c r="AR215" s="3"/>
      <c r="AS215" s="3" t="str">
        <f>CONCATENATE(5,2,AR213,C213,2)</f>
        <v>52X2</v>
      </c>
      <c r="AT215" s="3" t="str">
        <f>E213</f>
        <v>X</v>
      </c>
      <c r="AU215" s="46">
        <f>IF(AJ215=0,0,AJ215+1)</f>
        <v>0</v>
      </c>
      <c r="AV215" s="46"/>
      <c r="AW215" s="46" t="s">
        <v>30</v>
      </c>
      <c r="AX215" s="46"/>
      <c r="AY215" s="46" t="e">
        <f>VLOOKUP(CONCATENATE(AT215,MID(AW215,2,1)),[1]vylosovanie!$C$10:$J$209,8,0)</f>
        <v>#N/A</v>
      </c>
      <c r="AZ215" s="46" t="e">
        <f>VLOOKUP(CONCATENATE(AT215,RIGHT(AW215,1)),[1]vylosovanie!$C$10:$J$209,8,0)</f>
        <v>#N/A</v>
      </c>
      <c r="BA215" s="45" t="e">
        <f>VLOOKUP(CONCATENATE(AT215,VLOOKUP(AW215,$BW$4:$BX$16,2,0)),[1]vylosovanie!$C$10:$J$209,8,0)</f>
        <v>#N/A</v>
      </c>
      <c r="BB215" s="48"/>
      <c r="BC215" s="28" t="e">
        <f>IF(OR(I215="x",I215="X",I215=""),0,IF(I215=3,2,1))</f>
        <v>#N/A</v>
      </c>
      <c r="BD215" s="28"/>
      <c r="BE215" s="28" t="e">
        <f>IF(OR(O215="x",O215="X",O215=""),0,IF(O215=3,2,1))</f>
        <v>#N/A</v>
      </c>
      <c r="BF215" s="28" t="e">
        <f>IF(OR(R215="x",R215="X",R215=""),0,IF(R215=3,2,1))</f>
        <v>#N/A</v>
      </c>
      <c r="BG215" s="28" t="e">
        <f>IF(OR(U215="x",U215="X",U215=""),0,IF(U215=3,2,1))</f>
        <v>#N/A</v>
      </c>
      <c r="BH215" s="49"/>
      <c r="BI215" s="28" t="e">
        <f>IF(OR(I215="x",I215="X"),0,I215)</f>
        <v>#N/A</v>
      </c>
      <c r="BJ215" s="28"/>
      <c r="BK215" s="28" t="e">
        <f>IF(OR(O215="x",O215="X"),0,O215)</f>
        <v>#N/A</v>
      </c>
      <c r="BL215" s="28" t="e">
        <f>IF(OR(R215="x",R215="X"),0,R215)</f>
        <v>#N/A</v>
      </c>
      <c r="BM215" s="28" t="e">
        <f>IF(OR(U215="x",U215="X"),0,U215)</f>
        <v>#N/A</v>
      </c>
      <c r="BN215" s="49"/>
      <c r="BO215" s="28" t="e">
        <f>IF(OR(K215="x",K215="X"),0,K215)</f>
        <v>#N/A</v>
      </c>
      <c r="BP215" s="28"/>
      <c r="BQ215" s="28" t="e">
        <f>IF(OR(Q215="x",Q215="X"),0,Q215)</f>
        <v>#N/A</v>
      </c>
      <c r="BR215" s="28" t="e">
        <f>IF(OR(T215="x",T215="X"),0,T215)</f>
        <v>#N/A</v>
      </c>
      <c r="BS215" s="28" t="e">
        <f>IF(OR(W215="x",W215="X"),0,W215)</f>
        <v>#N/A</v>
      </c>
      <c r="BT215" s="49"/>
    </row>
    <row r="216" spans="1:75" s="32" customFormat="1" ht="45.75" thickBot="1">
      <c r="A216" s="10" t="str">
        <f>CONCATENATE(E213," 1-2")</f>
        <v>X 1-2</v>
      </c>
      <c r="B216" s="11" t="str">
        <f>CONCATENATE(E213,D216)</f>
        <v>X3</v>
      </c>
      <c r="C216" s="33"/>
      <c r="D216" s="34">
        <v>3</v>
      </c>
      <c r="E216" s="35" t="str">
        <f>IF(ISERROR(VLOOKUP($B216,[1]vylosovanie!$C$10:$M$269,8,0))=TRUE," ",VLOOKUP($B216,[1]vylosovanie!$C$10:$M$269,8,0))</f>
        <v xml:space="preserve"> </v>
      </c>
      <c r="F216" s="35" t="str">
        <f>IF(ISERROR(VLOOKUP($B216,[1]vylosovanie!$C$10:$M$269,9,0))=TRUE," ",VLOOKUP($B216,[1]vylosovanie!$C$10:$M$269,9,0))</f>
        <v xml:space="preserve"> </v>
      </c>
      <c r="G216" s="35" t="str">
        <f>IF(ISERROR(VLOOKUP($B216,[1]vylosovanie!$C$10:$M$269,10,0))=TRUE," ",VLOOKUP($B216,[1]vylosovanie!$C$10:$M$269,10,0))</f>
        <v xml:space="preserve"> </v>
      </c>
      <c r="H216" s="35" t="str">
        <f>IF(ISERROR(VLOOKUP($B216,[1]vylosovanie!$C$10:$M$269,11,0))=TRUE," ",VLOOKUP($B216,[1]vylosovanie!$C$10:$M$269,11,0))</f>
        <v xml:space="preserve"> </v>
      </c>
      <c r="I216" s="50" t="e">
        <f>Q214</f>
        <v>#N/A</v>
      </c>
      <c r="J216" s="50" t="s">
        <v>22</v>
      </c>
      <c r="K216" s="51" t="e">
        <f>O214</f>
        <v>#N/A</v>
      </c>
      <c r="L216" s="50" t="e">
        <f>Q215</f>
        <v>#N/A</v>
      </c>
      <c r="M216" s="50" t="s">
        <v>22</v>
      </c>
      <c r="N216" s="51" t="e">
        <f>O215</f>
        <v>#N/A</v>
      </c>
      <c r="O216" s="36"/>
      <c r="P216" s="36"/>
      <c r="Q216" s="37"/>
      <c r="R216" s="50" t="e">
        <f>VLOOKUP(A221,'[1]zapisy skupiny'!$A$5:$AA$6403,26,0)</f>
        <v>#N/A</v>
      </c>
      <c r="S216" s="50" t="s">
        <v>22</v>
      </c>
      <c r="T216" s="51" t="e">
        <f>VLOOKUP(A221,'[1]zapisy skupiny'!$A$5:$AA$6403,27,0)</f>
        <v>#N/A</v>
      </c>
      <c r="U216" s="50" t="e">
        <f>VLOOKUP(A219,'[1]zapisy skupiny'!$A$5:$AA$6403,27,0)</f>
        <v>#N/A</v>
      </c>
      <c r="V216" s="50" t="s">
        <v>22</v>
      </c>
      <c r="W216" s="51" t="e">
        <f>VLOOKUP(A219,'[1]zapisy skupiny'!$A$5:$AA$6403,26,0)</f>
        <v>#N/A</v>
      </c>
      <c r="X216" s="52" t="e">
        <f>SUM(BI216:BM216)</f>
        <v>#N/A</v>
      </c>
      <c r="Y216" s="53" t="s">
        <v>22</v>
      </c>
      <c r="Z216" s="52" t="e">
        <f>SUM(BO216:BS216)</f>
        <v>#N/A</v>
      </c>
      <c r="AA216" s="53" t="e">
        <f>IF((Z216=0)," ",X216/Z216)</f>
        <v>#N/A</v>
      </c>
      <c r="AB216" s="54" t="e">
        <f>IF(AND(SUM(BC216:BG216)=0,OR(E216=0,E216=" ",SUM(BC214:BG218)=0))," ",SUM(BC216:BG216))</f>
        <v>#N/A</v>
      </c>
      <c r="AC216" s="55" t="str">
        <f>IF(ISERROR(RANK(AB216,AB214:AB218,0))=TRUE," ",IF(OR(AND(I216="x",L216="x",R216="x"),AND(I216="x",L216="x",U216="x"),AND(I216="x",R216="x",U216="x"),AND(L216="x",R216="x",U216="x")),0,RANK(AB216,AB214:AB218,0)))</f>
        <v xml:space="preserve"> </v>
      </c>
      <c r="AD216" s="16" t="s">
        <v>31</v>
      </c>
      <c r="AE216" s="44" t="s">
        <v>32</v>
      </c>
      <c r="AF216" s="44"/>
      <c r="AG216" s="3"/>
      <c r="AH216" s="3" t="str">
        <f>CONCATENATE(5,3,AG213,C213,1)</f>
        <v>53X1</v>
      </c>
      <c r="AI216" s="3" t="str">
        <f>E213</f>
        <v>X</v>
      </c>
      <c r="AJ216" s="45">
        <f>IF(AU215=0,0,AU215+1)</f>
        <v>0</v>
      </c>
      <c r="AK216" s="45"/>
      <c r="AL216" s="56" t="s">
        <v>33</v>
      </c>
      <c r="AM216" s="57"/>
      <c r="AN216" s="46" t="e">
        <f>VLOOKUP(CONCATENATE(AI216,MID(AL216,2,1)),[1]vylosovanie!$C$10:$J$209,8,0)</f>
        <v>#N/A</v>
      </c>
      <c r="AO216" s="46" t="e">
        <f>VLOOKUP(CONCATENATE(AI216,RIGHT(AL216,1)),[1]vylosovanie!$C$10:$J$209,8,0)</f>
        <v>#N/A</v>
      </c>
      <c r="AP216" s="45" t="e">
        <f>VLOOKUP(CONCATENATE(AI216,VLOOKUP(AL216,$BW$4:$BX$16,2,0)),[1]vylosovanie!$C$10:$J$209,8,0)</f>
        <v>#N/A</v>
      </c>
      <c r="AQ216" s="47"/>
      <c r="AR216" s="3"/>
      <c r="AS216" s="3" t="str">
        <f>CONCATENATE(5,3,AR213,C213,2)</f>
        <v>53X2</v>
      </c>
      <c r="AT216" s="3" t="str">
        <f>E213</f>
        <v>X</v>
      </c>
      <c r="AU216" s="46">
        <f>IF(AJ216=0,0,AJ216+1)</f>
        <v>0</v>
      </c>
      <c r="AV216" s="46"/>
      <c r="AW216" s="46" t="s">
        <v>34</v>
      </c>
      <c r="AX216" s="46"/>
      <c r="AY216" s="46" t="e">
        <f>VLOOKUP(CONCATENATE(AT216,MID(AW216,2,1)),[1]vylosovanie!$C$10:$J$209,8,0)</f>
        <v>#N/A</v>
      </c>
      <c r="AZ216" s="46" t="e">
        <f>VLOOKUP(CONCATENATE(AT216,RIGHT(AW216,1)),[1]vylosovanie!$C$10:$J$209,8,0)</f>
        <v>#N/A</v>
      </c>
      <c r="BA216" s="45" t="e">
        <f>VLOOKUP(CONCATENATE(AT216,VLOOKUP(AW216,$BW$4:$BX$16,2,0)),[1]vylosovanie!$C$10:$J$209,8,0)</f>
        <v>#N/A</v>
      </c>
      <c r="BB216" s="48"/>
      <c r="BC216" s="28" t="e">
        <f>IF(OR(I216="x",I216="X",I216=""),0,IF(I216=3,2,1))</f>
        <v>#N/A</v>
      </c>
      <c r="BD216" s="28" t="e">
        <f>IF(OR(L216="x",L216="X",L216=""),0,IF(L216=3,2,1))</f>
        <v>#N/A</v>
      </c>
      <c r="BE216" s="28"/>
      <c r="BF216" s="28" t="e">
        <f>IF(OR(R216="x",R216="X",R216=""),0,IF(R216=3,2,1))</f>
        <v>#N/A</v>
      </c>
      <c r="BG216" s="28" t="e">
        <f>IF(OR(U216="x",U216="X",U216=""),0,IF(U216=3,2,1))</f>
        <v>#N/A</v>
      </c>
      <c r="BH216" s="49"/>
      <c r="BI216" s="28" t="e">
        <f>IF(OR(I216="x",I216="X"),0,I216)</f>
        <v>#N/A</v>
      </c>
      <c r="BJ216" s="28" t="e">
        <f>IF(OR(L216="x",L216="X"),0,L216)</f>
        <v>#N/A</v>
      </c>
      <c r="BK216" s="28"/>
      <c r="BL216" s="28" t="e">
        <f>IF(OR(R216="x",R216="X"),0,R216)</f>
        <v>#N/A</v>
      </c>
      <c r="BM216" s="28" t="e">
        <f>IF(OR(U216="x",U216="X"),0,U216)</f>
        <v>#N/A</v>
      </c>
      <c r="BN216" s="49"/>
      <c r="BO216" s="28" t="e">
        <f>IF(OR(K216="x",K216="X"),0,K216)</f>
        <v>#N/A</v>
      </c>
      <c r="BP216" s="28" t="e">
        <f>IF(OR(N216="x",N216="X"),0,N216)</f>
        <v>#N/A</v>
      </c>
      <c r="BQ216" s="28"/>
      <c r="BR216" s="28" t="e">
        <f>IF(OR(T216="x",T216="X"),0,T216)</f>
        <v>#N/A</v>
      </c>
      <c r="BS216" s="28" t="e">
        <f>IF(OR(W216="x",W216="X"),0,W216)</f>
        <v>#N/A</v>
      </c>
      <c r="BT216" s="49"/>
    </row>
    <row r="217" spans="1:75" s="32" customFormat="1" ht="45.75" thickBot="1">
      <c r="A217" s="10" t="str">
        <f>CONCATENATE(E213," 2-3")</f>
        <v>X 2-3</v>
      </c>
      <c r="B217" s="11" t="str">
        <f>CONCATENATE(E213,D217)</f>
        <v>X4</v>
      </c>
      <c r="C217" s="33"/>
      <c r="D217" s="34">
        <v>4</v>
      </c>
      <c r="E217" s="35" t="str">
        <f>IF(ISERROR(VLOOKUP($B217,[1]vylosovanie!$C$10:$M$269,8,0))=TRUE," ",VLOOKUP($B217,[1]vylosovanie!$C$10:$M$269,8,0))</f>
        <v xml:space="preserve"> </v>
      </c>
      <c r="F217" s="35" t="str">
        <f>IF(ISERROR(VLOOKUP($B217,[1]vylosovanie!$C$10:$M$269,9,0))=TRUE," ",VLOOKUP($B217,[1]vylosovanie!$C$10:$M$269,9,0))</f>
        <v xml:space="preserve"> </v>
      </c>
      <c r="G217" s="35" t="str">
        <f>IF(ISERROR(VLOOKUP($B217,[1]vylosovanie!$C$10:$M$269,10,0))=TRUE," ",VLOOKUP($B217,[1]vylosovanie!$C$10:$M$269,10,0))</f>
        <v xml:space="preserve"> </v>
      </c>
      <c r="H217" s="35" t="str">
        <f>IF(ISERROR(VLOOKUP($B217,[1]vylosovanie!$C$10:$M$269,11,0))=TRUE," ",VLOOKUP($B217,[1]vylosovanie!$C$10:$M$269,11,0))</f>
        <v xml:space="preserve"> </v>
      </c>
      <c r="I217" s="50" t="e">
        <f>T214</f>
        <v>#N/A</v>
      </c>
      <c r="J217" s="50" t="s">
        <v>22</v>
      </c>
      <c r="K217" s="51" t="e">
        <f>R214</f>
        <v>#N/A</v>
      </c>
      <c r="L217" s="50" t="e">
        <f>T215</f>
        <v>#N/A</v>
      </c>
      <c r="M217" s="50" t="s">
        <v>22</v>
      </c>
      <c r="N217" s="51" t="e">
        <f>R215</f>
        <v>#N/A</v>
      </c>
      <c r="O217" s="50" t="e">
        <f>T216</f>
        <v>#N/A</v>
      </c>
      <c r="P217" s="50" t="s">
        <v>22</v>
      </c>
      <c r="Q217" s="51" t="e">
        <f>R216</f>
        <v>#N/A</v>
      </c>
      <c r="R217" s="36"/>
      <c r="S217" s="36"/>
      <c r="T217" s="37"/>
      <c r="U217" s="50" t="e">
        <f>VLOOKUP(A222,'[1]zapisy skupiny'!$A$5:$AA$6403,27,0)</f>
        <v>#N/A</v>
      </c>
      <c r="V217" s="50" t="s">
        <v>22</v>
      </c>
      <c r="W217" s="51" t="e">
        <f>VLOOKUP(A222,'[1]zapisy skupiny'!$A$5:$AA$6403,26,0)</f>
        <v>#N/A</v>
      </c>
      <c r="X217" s="52" t="e">
        <f>SUM(BI217:BM217)</f>
        <v>#N/A</v>
      </c>
      <c r="Y217" s="53" t="s">
        <v>22</v>
      </c>
      <c r="Z217" s="52" t="e">
        <f>SUM(BO217:BS217)</f>
        <v>#N/A</v>
      </c>
      <c r="AA217" s="53" t="e">
        <f>IF((Z217=0)," ",X217/Z217)</f>
        <v>#N/A</v>
      </c>
      <c r="AB217" s="54" t="e">
        <f>IF(AND(SUM(BC217:BG217)=0,OR(E217=0,E217=" ",SUM(BC214:BG218)=0))," ",SUM(BC217:BG217))</f>
        <v>#N/A</v>
      </c>
      <c r="AC217" s="55" t="str">
        <f>IF(ISERROR(RANK(AB217,AB214:AB218,0))=TRUE," ",IF(OR(AND(I217="x",L217="x",O217="x"),AND(I217="x",L217="x",U217="x"),AND(I217="x",O217="x",U217="x"),AND(L217="x",O217="x",U217="x")),0,RANK(AB217,AB214:AB218,0)))</f>
        <v xml:space="preserve"> </v>
      </c>
      <c r="AD217" s="16" t="s">
        <v>35</v>
      </c>
      <c r="AE217" s="44" t="s">
        <v>36</v>
      </c>
      <c r="AF217" s="44"/>
      <c r="AG217" s="58"/>
      <c r="AH217" s="3" t="str">
        <f>CONCATENATE(5,4,AG213,C213,1)</f>
        <v>54X1</v>
      </c>
      <c r="AI217" s="3" t="str">
        <f>E213</f>
        <v>X</v>
      </c>
      <c r="AJ217" s="45">
        <f>IF(AU216=0,0,AU216+1)</f>
        <v>0</v>
      </c>
      <c r="AK217" s="59"/>
      <c r="AL217" s="59" t="s">
        <v>37</v>
      </c>
      <c r="AM217" s="60"/>
      <c r="AN217" s="46" t="e">
        <f>VLOOKUP(CONCATENATE(AI217,MID(AL217,2,1)),[1]vylosovanie!$C$10:$J$209,8,0)</f>
        <v>#N/A</v>
      </c>
      <c r="AO217" s="46" t="e">
        <f>VLOOKUP(CONCATENATE(AI217,RIGHT(AL217,1)),[1]vylosovanie!$C$10:$J$209,8,0)</f>
        <v>#N/A</v>
      </c>
      <c r="AP217" s="45" t="e">
        <f>VLOOKUP(CONCATENATE(AI217,VLOOKUP(AL217,$BW$4:$BX$16,2,0)),[1]vylosovanie!$C$10:$J$209,8,0)</f>
        <v>#N/A</v>
      </c>
      <c r="AQ217" s="61"/>
      <c r="AR217" s="58"/>
      <c r="AS217" s="3" t="str">
        <f>CONCATENATE(5,4,AR213,C213,2)</f>
        <v>54X2</v>
      </c>
      <c r="AT217" s="3" t="str">
        <f>E213</f>
        <v>X</v>
      </c>
      <c r="AU217" s="46">
        <f>IF(AJ217=0,0,AJ217+1)</f>
        <v>0</v>
      </c>
      <c r="AV217" s="60"/>
      <c r="AW217" s="60" t="s">
        <v>38</v>
      </c>
      <c r="AX217" s="60"/>
      <c r="AY217" s="46" t="e">
        <f>VLOOKUP(CONCATENATE(AT217,MID(AW217,2,1)),[1]vylosovanie!$C$10:$J$209,8,0)</f>
        <v>#N/A</v>
      </c>
      <c r="AZ217" s="46" t="e">
        <f>VLOOKUP(CONCATENATE(AT217,RIGHT(AW217,1)),[1]vylosovanie!$C$10:$J$209,8,0)</f>
        <v>#N/A</v>
      </c>
      <c r="BA217" s="45" t="e">
        <f>VLOOKUP(CONCATENATE(AT217,VLOOKUP(AW217,$BW$4:$BX$16,2,0)),[1]vylosovanie!$C$10:$J$209,8,0)</f>
        <v>#N/A</v>
      </c>
      <c r="BB217" s="48"/>
      <c r="BC217" s="28" t="e">
        <f>IF(OR(I217="x",I217="X",I217=""),0,IF(I217=3,2,1))</f>
        <v>#N/A</v>
      </c>
      <c r="BD217" s="28" t="e">
        <f>IF(OR(L217="x",L217="X",L217=""),0,IF(L217=3,2,1))</f>
        <v>#N/A</v>
      </c>
      <c r="BE217" s="28" t="e">
        <f>IF(OR(O217="x",O217="X",O217=""),0,IF(O217=3,2,1))</f>
        <v>#N/A</v>
      </c>
      <c r="BF217" s="28"/>
      <c r="BG217" s="28" t="e">
        <f>IF(OR(U217="x",U217="X",U217=""),0,IF(U217=3,2,1))</f>
        <v>#N/A</v>
      </c>
      <c r="BH217" s="49"/>
      <c r="BI217" s="28" t="e">
        <f>IF(OR(I217="x",I217="X"),0,I217)</f>
        <v>#N/A</v>
      </c>
      <c r="BJ217" s="28" t="e">
        <f>IF(OR(L217="x",L217="X"),0,L217)</f>
        <v>#N/A</v>
      </c>
      <c r="BK217" s="28" t="e">
        <f>IF(OR(O217="x",O217="X"),0,O217)</f>
        <v>#N/A</v>
      </c>
      <c r="BL217" s="28"/>
      <c r="BM217" s="28" t="e">
        <f>IF(OR(U217="x",U217="X"),0,U217)</f>
        <v>#N/A</v>
      </c>
      <c r="BN217" s="49"/>
      <c r="BO217" s="28" t="e">
        <f>IF(OR(K217="x",K217="X"),0,K217)</f>
        <v>#N/A</v>
      </c>
      <c r="BP217" s="28" t="e">
        <f>IF(OR(N217="x",N217="X"),0,N217)</f>
        <v>#N/A</v>
      </c>
      <c r="BQ217" s="28" t="e">
        <f>IF(OR(Q217="x",Q217="X"),0,Q217)</f>
        <v>#N/A</v>
      </c>
      <c r="BR217" s="28"/>
      <c r="BS217" s="28" t="e">
        <f>IF(OR(W217="x",W217="X"),0,W217)</f>
        <v>#N/A</v>
      </c>
      <c r="BT217" s="49"/>
    </row>
    <row r="218" spans="1:75" s="32" customFormat="1" ht="45.75" thickBot="1">
      <c r="A218" s="10" t="str">
        <f>CONCATENATE(E213," 4-2")</f>
        <v>X 4-2</v>
      </c>
      <c r="B218" s="11" t="str">
        <f>CONCATENATE(E213,D218)</f>
        <v>X5</v>
      </c>
      <c r="C218" s="18"/>
      <c r="D218" s="34">
        <v>5</v>
      </c>
      <c r="E218" s="35" t="str">
        <f>IF(ISERROR(VLOOKUP($B218,[1]vylosovanie!$C$10:$M$269,8,0))=TRUE," ",VLOOKUP($B218,[1]vylosovanie!$C$10:$M$269,8,0))</f>
        <v xml:space="preserve"> </v>
      </c>
      <c r="F218" s="35" t="str">
        <f>IF(ISERROR(VLOOKUP($B218,[1]vylosovanie!$C$10:$M$269,9,0))=TRUE," ",VLOOKUP($B218,[1]vylosovanie!$C$10:$M$269,9,0))</f>
        <v xml:space="preserve"> </v>
      </c>
      <c r="G218" s="35" t="str">
        <f>IF(ISERROR(VLOOKUP($B218,[1]vylosovanie!$C$10:$M$269,10,0))=TRUE," ",VLOOKUP($B218,[1]vylosovanie!$C$10:$M$269,10,0))</f>
        <v xml:space="preserve"> </v>
      </c>
      <c r="H218" s="35" t="str">
        <f>IF(ISERROR(VLOOKUP($B218,[1]vylosovanie!$C$10:$M$269,11,0))=TRUE," ",VLOOKUP($B218,[1]vylosovanie!$C$10:$M$269,11,0))</f>
        <v xml:space="preserve"> </v>
      </c>
      <c r="I218" s="62" t="e">
        <f>W214</f>
        <v>#N/A</v>
      </c>
      <c r="J218" s="62" t="s">
        <v>22</v>
      </c>
      <c r="K218" s="63" t="e">
        <f>U214</f>
        <v>#N/A</v>
      </c>
      <c r="L218" s="62" t="e">
        <f>W215</f>
        <v>#N/A</v>
      </c>
      <c r="M218" s="62" t="s">
        <v>22</v>
      </c>
      <c r="N218" s="63" t="e">
        <f>U215</f>
        <v>#N/A</v>
      </c>
      <c r="O218" s="62" t="e">
        <f>W216</f>
        <v>#N/A</v>
      </c>
      <c r="P218" s="62" t="s">
        <v>22</v>
      </c>
      <c r="Q218" s="63" t="e">
        <f>U216</f>
        <v>#N/A</v>
      </c>
      <c r="R218" s="62" t="e">
        <f>W217</f>
        <v>#N/A</v>
      </c>
      <c r="S218" s="62" t="s">
        <v>22</v>
      </c>
      <c r="T218" s="63" t="e">
        <f>U217</f>
        <v>#N/A</v>
      </c>
      <c r="U218" s="36"/>
      <c r="V218" s="36"/>
      <c r="W218" s="37"/>
      <c r="X218" s="64" t="e">
        <f>SUM(BI218:BM218)</f>
        <v>#N/A</v>
      </c>
      <c r="Y218" s="65" t="s">
        <v>22</v>
      </c>
      <c r="Z218" s="64" t="e">
        <f>SUM(BO218:BS218)</f>
        <v>#N/A</v>
      </c>
      <c r="AA218" s="65" t="e">
        <f>IF((Z218=0)," ",X218/Z218)</f>
        <v>#N/A</v>
      </c>
      <c r="AB218" s="66" t="e">
        <f>IF(AND(SUM(BC218:BG218)=0,OR(E218=0,E218=" ",SUM(BC214:BG218)=0))," ",SUM(BC218:BG218))</f>
        <v>#N/A</v>
      </c>
      <c r="AC218" s="67" t="str">
        <f>IF(ISERROR(RANK(AB218,AB214:AB218,0))=TRUE," ",IF(OR(AND(I218="x",L218="x",O218="x"),AND(I218="x",L218="x",R218="x"),AND(I218="x",O218="x",R218="x"),AND(L218="x",O218="x",R218="x")),0,RANK(AB218,AB214:AB218,0)))</f>
        <v xml:space="preserve"> </v>
      </c>
      <c r="AD218" s="15" t="s">
        <v>39</v>
      </c>
      <c r="AE218" s="44" t="s">
        <v>40</v>
      </c>
      <c r="AF218" s="44"/>
      <c r="AG218" s="58"/>
      <c r="AH218" s="3" t="str">
        <f>CONCATENATE(5,5,AG213,C213,1)</f>
        <v>55X1</v>
      </c>
      <c r="AI218" s="3" t="str">
        <f>E213</f>
        <v>X</v>
      </c>
      <c r="AJ218" s="45">
        <f>IF(AU217=0,0,AU217+1)</f>
        <v>0</v>
      </c>
      <c r="AK218" s="59"/>
      <c r="AL218" s="59" t="s">
        <v>41</v>
      </c>
      <c r="AM218" s="60"/>
      <c r="AN218" s="46" t="e">
        <f>VLOOKUP(CONCATENATE(AI218,MID(AL218,2,1)),[1]vylosovanie!$C$10:$J$209,8,0)</f>
        <v>#N/A</v>
      </c>
      <c r="AO218" s="46" t="e">
        <f>VLOOKUP(CONCATENATE(AI218,RIGHT(AL218,1)),[1]vylosovanie!$C$10:$J$209,8,0)</f>
        <v>#N/A</v>
      </c>
      <c r="AP218" s="45" t="e">
        <f>VLOOKUP(CONCATENATE(AI218,VLOOKUP(AL218,$BW$4:$BX$16,2,0)),[1]vylosovanie!$C$10:$J$209,8,0)</f>
        <v>#N/A</v>
      </c>
      <c r="AQ218" s="61"/>
      <c r="AR218" s="58"/>
      <c r="AS218" s="3" t="str">
        <f>CONCATENATE(5,5,AR213,C213,2)</f>
        <v>55X2</v>
      </c>
      <c r="AT218" s="3" t="str">
        <f>E213</f>
        <v>X</v>
      </c>
      <c r="AU218" s="46">
        <f>IF(AJ218=0,0,AJ218+1)</f>
        <v>0</v>
      </c>
      <c r="AV218" s="60"/>
      <c r="AW218" s="60" t="s">
        <v>42</v>
      </c>
      <c r="AX218" s="60"/>
      <c r="AY218" s="46" t="e">
        <f>VLOOKUP(CONCATENATE(AT218,MID(AW218,2,1)),[1]vylosovanie!$C$10:$J$209,8,0)</f>
        <v>#N/A</v>
      </c>
      <c r="AZ218" s="46" t="e">
        <f>VLOOKUP(CONCATENATE(AT218,RIGHT(AW218,1)),[1]vylosovanie!$C$10:$J$209,8,0)</f>
        <v>#N/A</v>
      </c>
      <c r="BA218" s="45" t="e">
        <f>VLOOKUP(CONCATENATE(AT218,VLOOKUP(AW218,$BW$4:$BX$16,2,0)),[1]vylosovanie!$C$10:$J$209,8,0)</f>
        <v>#N/A</v>
      </c>
      <c r="BB218" s="48"/>
      <c r="BC218" s="28" t="e">
        <f>IF(OR(I218="x",I218="X",I218=""),0,IF(I218=3,2,1))</f>
        <v>#N/A</v>
      </c>
      <c r="BD218" s="28" t="e">
        <f>IF(OR(L218="x",L218="X",L218=""),0,IF(L218=3,2,1))</f>
        <v>#N/A</v>
      </c>
      <c r="BE218" s="28" t="e">
        <f>IF(OR(O218="x",O218="X",O218=""),0,IF(O218=3,2,1))</f>
        <v>#N/A</v>
      </c>
      <c r="BF218" s="28" t="e">
        <f>IF(OR(R218="x",R218="X",R218=""),0,IF(R218=3,2,1))</f>
        <v>#N/A</v>
      </c>
      <c r="BG218" s="28"/>
      <c r="BH218" s="49"/>
      <c r="BI218" s="28" t="e">
        <f>IF(OR(I218="x",I218="X"),0,I218)</f>
        <v>#N/A</v>
      </c>
      <c r="BJ218" s="28" t="e">
        <f>IF(OR(L218="x",L218="X"),0,L218)</f>
        <v>#N/A</v>
      </c>
      <c r="BK218" s="28" t="e">
        <f>IF(OR(O218="x",O218="X"),0,O218)</f>
        <v>#N/A</v>
      </c>
      <c r="BL218" s="28" t="e">
        <f>IF(OR(R218="x",R218="X"),0,R218)</f>
        <v>#N/A</v>
      </c>
      <c r="BM218" s="28"/>
      <c r="BN218" s="49"/>
      <c r="BO218" s="28" t="e">
        <f>IF(OR(K218="x",K218="X"),0,K218)</f>
        <v>#N/A</v>
      </c>
      <c r="BP218" s="28" t="e">
        <f>IF(OR(N218="x",N218="X"),0,N218)</f>
        <v>#N/A</v>
      </c>
      <c r="BQ218" s="28" t="e">
        <f>IF(OR(Q218="x",Q218="X"),0,Q218)</f>
        <v>#N/A</v>
      </c>
      <c r="BR218" s="28" t="e">
        <f>IF(OR(T218="x",T218="X"),0,T218)</f>
        <v>#N/A</v>
      </c>
      <c r="BS218" s="28"/>
      <c r="BT218" s="49"/>
    </row>
    <row r="219" spans="1:75" s="32" customFormat="1" ht="45">
      <c r="A219" s="10" t="str">
        <f>CONCATENATE(E213," 5-3")</f>
        <v>X 5-3</v>
      </c>
      <c r="B219" s="11"/>
      <c r="C219" s="18"/>
      <c r="D219" s="68"/>
      <c r="E219" s="69"/>
      <c r="F219" s="69"/>
      <c r="G219" s="69"/>
      <c r="H219" s="69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1"/>
      <c r="V219" s="71"/>
      <c r="W219" s="71"/>
      <c r="X219" s="72"/>
      <c r="Y219" s="73"/>
      <c r="Z219" s="72"/>
      <c r="AA219" s="73"/>
      <c r="AB219" s="72"/>
      <c r="AC219" s="48"/>
      <c r="AD219" s="15"/>
      <c r="AE219" s="44"/>
      <c r="AF219" s="44"/>
      <c r="AG219" s="58"/>
      <c r="AH219" s="3"/>
      <c r="AI219" s="3"/>
      <c r="AJ219" s="74"/>
      <c r="AK219" s="75"/>
      <c r="AL219" s="75"/>
      <c r="AM219" s="61"/>
      <c r="AN219" s="47"/>
      <c r="AO219" s="47"/>
      <c r="AP219" s="74"/>
      <c r="AQ219" s="61"/>
      <c r="AR219" s="58"/>
      <c r="AS219" s="3"/>
      <c r="AT219" s="3"/>
      <c r="AU219" s="47"/>
      <c r="AV219" s="61"/>
      <c r="AW219" s="61"/>
      <c r="AX219" s="61"/>
      <c r="AY219" s="47"/>
      <c r="AZ219" s="47"/>
      <c r="BA219" s="74"/>
      <c r="BB219" s="48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W219" s="59"/>
    </row>
    <row r="220" spans="1:75" s="32" customFormat="1" ht="45">
      <c r="A220" s="10" t="str">
        <f>CONCATENATE(E213," 2-5")</f>
        <v>X 2-5</v>
      </c>
      <c r="B220" s="11"/>
      <c r="C220" s="18"/>
      <c r="D220" s="68"/>
      <c r="E220" s="69"/>
      <c r="F220" s="69"/>
      <c r="G220" s="69"/>
      <c r="H220" s="69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1"/>
      <c r="V220" s="71"/>
      <c r="W220" s="71"/>
      <c r="X220" s="72"/>
      <c r="Y220" s="73"/>
      <c r="Z220" s="72"/>
      <c r="AA220" s="73"/>
      <c r="AB220" s="72"/>
      <c r="AC220" s="48"/>
      <c r="AD220" s="15"/>
      <c r="AE220" s="44"/>
      <c r="AF220" s="44"/>
      <c r="AG220" s="58"/>
      <c r="AH220" s="3"/>
      <c r="AI220" s="3"/>
      <c r="AJ220" s="74"/>
      <c r="AK220" s="75"/>
      <c r="AL220" s="75"/>
      <c r="AM220" s="61"/>
      <c r="AN220" s="47"/>
      <c r="AO220" s="47"/>
      <c r="AP220" s="74"/>
      <c r="AQ220" s="61"/>
      <c r="AR220" s="58"/>
      <c r="AS220" s="3"/>
      <c r="AT220" s="3"/>
      <c r="AU220" s="47"/>
      <c r="AV220" s="61"/>
      <c r="AW220" s="61"/>
      <c r="AX220" s="61"/>
      <c r="AY220" s="47"/>
      <c r="AZ220" s="47"/>
      <c r="BA220" s="74"/>
      <c r="BB220" s="48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W220" s="59"/>
    </row>
    <row r="221" spans="1:75" s="32" customFormat="1" ht="45">
      <c r="A221" s="10" t="str">
        <f>CONCATENATE(E213," 3-4")</f>
        <v>X 3-4</v>
      </c>
      <c r="B221" s="11"/>
      <c r="C221" s="18"/>
      <c r="D221" s="68"/>
      <c r="E221" s="69"/>
      <c r="F221" s="69"/>
      <c r="G221" s="69"/>
      <c r="H221" s="69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1"/>
      <c r="V221" s="71"/>
      <c r="W221" s="71"/>
      <c r="X221" s="72"/>
      <c r="Y221" s="73"/>
      <c r="Z221" s="72"/>
      <c r="AA221" s="73"/>
      <c r="AB221" s="72"/>
      <c r="AC221" s="48"/>
      <c r="AD221" s="15"/>
      <c r="AE221" s="44"/>
      <c r="AF221" s="44"/>
      <c r="AG221" s="58"/>
      <c r="AH221" s="3"/>
      <c r="AI221" s="3"/>
      <c r="AJ221" s="74"/>
      <c r="AK221" s="75"/>
      <c r="AL221" s="75"/>
      <c r="AM221" s="61"/>
      <c r="AN221" s="47"/>
      <c r="AO221" s="47"/>
      <c r="AP221" s="74"/>
      <c r="AQ221" s="61"/>
      <c r="AR221" s="58"/>
      <c r="AS221" s="3"/>
      <c r="AT221" s="3"/>
      <c r="AU221" s="47"/>
      <c r="AV221" s="61"/>
      <c r="AW221" s="61"/>
      <c r="AX221" s="61"/>
      <c r="AY221" s="47"/>
      <c r="AZ221" s="47"/>
      <c r="BA221" s="74"/>
      <c r="BB221" s="48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W221" s="59"/>
    </row>
    <row r="222" spans="1:75" ht="35.25" thickBot="1">
      <c r="A222" s="10" t="str">
        <f>CONCATENATE(E213," 5-4")</f>
        <v>X 5-4</v>
      </c>
    </row>
    <row r="223" spans="1:75" s="32" customFormat="1" ht="90.75" thickBot="1">
      <c r="A223" s="10" t="str">
        <f>CONCATENATE(E223," 1-5")</f>
        <v>X 1-5</v>
      </c>
      <c r="B223" s="11"/>
      <c r="C223" s="18" t="str">
        <f>IF(C213="X","X",IF(C213-$B$1&gt;=[1]vylosovanie!$O$3,"X",C213+1))</f>
        <v>X</v>
      </c>
      <c r="D223" s="3" t="s">
        <v>5</v>
      </c>
      <c r="E223" s="19" t="str">
        <f>IF(C223="X","X",VLOOKUP(C223,[1]vylosovanie!$T$10:$U$99,2,0))</f>
        <v>X</v>
      </c>
      <c r="F223" s="20" t="s">
        <v>6</v>
      </c>
      <c r="G223" s="20" t="s">
        <v>7</v>
      </c>
      <c r="H223" s="20" t="s">
        <v>8</v>
      </c>
      <c r="I223" s="21">
        <v>1</v>
      </c>
      <c r="J223" s="22"/>
      <c r="K223" s="23"/>
      <c r="L223" s="21">
        <v>2</v>
      </c>
      <c r="M223" s="22"/>
      <c r="N223" s="23"/>
      <c r="O223" s="21">
        <v>3</v>
      </c>
      <c r="P223" s="22"/>
      <c r="Q223" s="23"/>
      <c r="R223" s="21">
        <v>4</v>
      </c>
      <c r="S223" s="22"/>
      <c r="T223" s="23"/>
      <c r="U223" s="21">
        <v>5</v>
      </c>
      <c r="V223" s="22"/>
      <c r="W223" s="23"/>
      <c r="X223" s="24" t="s">
        <v>9</v>
      </c>
      <c r="Y223" s="22"/>
      <c r="Z223" s="25"/>
      <c r="AA223" s="26" t="s">
        <v>10</v>
      </c>
      <c r="AB223" s="26" t="s">
        <v>11</v>
      </c>
      <c r="AC223" s="26" t="s">
        <v>12</v>
      </c>
      <c r="AD223" s="15" t="s">
        <v>13</v>
      </c>
      <c r="AE223" s="15"/>
      <c r="AF223" s="15"/>
      <c r="AG223" s="3" t="str">
        <f>IF(C223&lt;10,0,"")</f>
        <v/>
      </c>
      <c r="AH223" s="3" t="s">
        <v>4</v>
      </c>
      <c r="AI223" s="3"/>
      <c r="AJ223" s="27" t="s">
        <v>14</v>
      </c>
      <c r="AK223" s="28" t="s">
        <v>15</v>
      </c>
      <c r="AL223" s="28" t="s">
        <v>16</v>
      </c>
      <c r="AM223" s="29" t="s">
        <v>17</v>
      </c>
      <c r="AN223" s="29" t="s">
        <v>18</v>
      </c>
      <c r="AO223" s="29" t="s">
        <v>18</v>
      </c>
      <c r="AP223" s="29" t="s">
        <v>19</v>
      </c>
      <c r="AQ223" s="30"/>
      <c r="AR223" s="3" t="str">
        <f>IF(C223&lt;10,0,"")</f>
        <v/>
      </c>
      <c r="AS223" s="3" t="s">
        <v>4</v>
      </c>
      <c r="AT223" s="3"/>
      <c r="AU223" s="31" t="s">
        <v>14</v>
      </c>
      <c r="AV223" s="29" t="s">
        <v>15</v>
      </c>
      <c r="AW223" s="29" t="s">
        <v>16</v>
      </c>
      <c r="AX223" s="29" t="s">
        <v>17</v>
      </c>
      <c r="AY223" s="29" t="s">
        <v>18</v>
      </c>
      <c r="AZ223" s="29" t="s">
        <v>18</v>
      </c>
      <c r="BA223" s="29" t="s">
        <v>19</v>
      </c>
      <c r="BC223" s="7">
        <v>1</v>
      </c>
      <c r="BD223" s="7">
        <v>2</v>
      </c>
      <c r="BE223" s="7">
        <v>3</v>
      </c>
      <c r="BF223" s="7">
        <v>4</v>
      </c>
      <c r="BG223" s="7">
        <v>5</v>
      </c>
      <c r="BH223" s="7"/>
      <c r="BI223" s="7" t="s">
        <v>20</v>
      </c>
      <c r="BJ223" s="7"/>
      <c r="BK223" s="7"/>
      <c r="BL223" s="7"/>
      <c r="BM223" s="7"/>
      <c r="BN223" s="7"/>
      <c r="BO223" s="7" t="s">
        <v>21</v>
      </c>
      <c r="BP223" s="7"/>
      <c r="BQ223" s="7"/>
      <c r="BR223" s="7"/>
      <c r="BS223" s="7"/>
      <c r="BT223" s="7"/>
    </row>
    <row r="224" spans="1:75" s="32" customFormat="1" ht="45.75" thickBot="1">
      <c r="A224" s="10" t="str">
        <f>CONCATENATE(E223," 1-4")</f>
        <v>X 1-4</v>
      </c>
      <c r="B224" s="11" t="str">
        <f>CONCATENATE(E223,D224)</f>
        <v>X1</v>
      </c>
      <c r="C224" s="33" t="str">
        <f>$E$1</f>
        <v>MŽ</v>
      </c>
      <c r="D224" s="34">
        <v>1</v>
      </c>
      <c r="E224" s="35" t="str">
        <f>IF(ISERROR(VLOOKUP($B224,[1]vylosovanie!$C$10:$M$269,8,0))=TRUE," ",VLOOKUP($B224,[1]vylosovanie!$C$10:$M$269,8,0))</f>
        <v xml:space="preserve"> </v>
      </c>
      <c r="F224" s="35" t="str">
        <f>IF(ISERROR(VLOOKUP($B224,[1]vylosovanie!$C$10:$M$269,9,0))=TRUE," ",VLOOKUP($B224,[1]vylosovanie!$C$10:$M$269,9,0))</f>
        <v xml:space="preserve"> </v>
      </c>
      <c r="G224" s="35" t="str">
        <f>IF(ISERROR(VLOOKUP($B224,[1]vylosovanie!$C$10:$M$269,10,0))=TRUE," ",VLOOKUP($B224,[1]vylosovanie!$C$10:$M$269,10,0))</f>
        <v xml:space="preserve"> </v>
      </c>
      <c r="H224" s="35" t="str">
        <f>IF(ISERROR(VLOOKUP($B224,[1]vylosovanie!$C$10:$M$269,11,0))=TRUE," ",VLOOKUP($B224,[1]vylosovanie!$C$10:$M$269,11,0))</f>
        <v xml:space="preserve"> </v>
      </c>
      <c r="I224" s="36"/>
      <c r="J224" s="36"/>
      <c r="K224" s="37"/>
      <c r="L224" s="38" t="e">
        <f>VLOOKUP(A226,'[1]zapisy skupiny'!$A$5:$AA$6403,26,0)</f>
        <v>#N/A</v>
      </c>
      <c r="M224" s="38" t="s">
        <v>22</v>
      </c>
      <c r="N224" s="39" t="e">
        <f>VLOOKUP(A226,'[1]zapisy skupiny'!$A$5:$AA$6403,27,0)</f>
        <v>#N/A</v>
      </c>
      <c r="O224" s="38" t="e">
        <f>VLOOKUP(A225,'[1]zapisy skupiny'!$A$5:$AA$6403,26,0)</f>
        <v>#N/A</v>
      </c>
      <c r="P224" s="38" t="s">
        <v>22</v>
      </c>
      <c r="Q224" s="39" t="e">
        <f>VLOOKUP(A225,'[1]zapisy skupiny'!$A$5:$AA$6403,27,0)</f>
        <v>#N/A</v>
      </c>
      <c r="R224" s="38" t="e">
        <f>VLOOKUP(A224,'[1]zapisy skupiny'!$A$5:$AA$6403,26,0)</f>
        <v>#N/A</v>
      </c>
      <c r="S224" s="38" t="s">
        <v>22</v>
      </c>
      <c r="T224" s="39" t="e">
        <f>VLOOKUP(A224,'[1]zapisy skupiny'!$A$5:$AA$6403,27,0)</f>
        <v>#N/A</v>
      </c>
      <c r="U224" s="38" t="e">
        <f>VLOOKUP(A223,'[1]zapisy skupiny'!$A$5:$AA$6403,26,0)</f>
        <v>#N/A</v>
      </c>
      <c r="V224" s="38" t="s">
        <v>22</v>
      </c>
      <c r="W224" s="39" t="e">
        <f>VLOOKUP(A223,'[1]zapisy skupiny'!$A$5:$AA$6403,27,0)</f>
        <v>#N/A</v>
      </c>
      <c r="X224" s="40" t="e">
        <f>SUM(BI224:BM224)</f>
        <v>#N/A</v>
      </c>
      <c r="Y224" s="41" t="s">
        <v>22</v>
      </c>
      <c r="Z224" s="40" t="e">
        <f>SUM(BO224:BS224)</f>
        <v>#N/A</v>
      </c>
      <c r="AA224" s="41" t="e">
        <f>IF((Z224=0)," ",X224/Z224)</f>
        <v>#N/A</v>
      </c>
      <c r="AB224" s="42" t="e">
        <f>IF(AND(SUM(BC224:BG224)=0,OR(E224=0,E224=" ",SUM(BC224:BG228)=0))," ",SUM(BC224:BG224))</f>
        <v>#N/A</v>
      </c>
      <c r="AC224" s="43" t="str">
        <f>IF(ISERROR(RANK(AB224,AB224:AB228,0))=TRUE," ",IF(OR(AND(L224="x",O224="x",R224="x"),AND(L224="x",O224="x",U224="x"),AND(L224="x",R224="x",U224="x"),AND(O224="x",R224="x",U224="x")),0,RANK(AB224,AB224:AB228,0)))</f>
        <v xml:space="preserve"> </v>
      </c>
      <c r="AD224" s="16" t="s">
        <v>23</v>
      </c>
      <c r="AE224" s="44" t="s">
        <v>24</v>
      </c>
      <c r="AF224" s="44"/>
      <c r="AG224" s="3"/>
      <c r="AH224" s="3" t="str">
        <f>CONCATENATE(5,1,AG223,C223,1)</f>
        <v>51X1</v>
      </c>
      <c r="AI224" s="3" t="str">
        <f>E223</f>
        <v>X</v>
      </c>
      <c r="AJ224" s="45">
        <f>IF(C223="X",0,AJ218+1)</f>
        <v>0</v>
      </c>
      <c r="AK224" s="45"/>
      <c r="AL224" s="45" t="s">
        <v>25</v>
      </c>
      <c r="AM224" s="46"/>
      <c r="AN224" s="46" t="e">
        <f>VLOOKUP(CONCATENATE(AI224,MID(AL224,2,1)),[1]vylosovanie!$C$10:$J$209,8,0)</f>
        <v>#N/A</v>
      </c>
      <c r="AO224" s="46" t="e">
        <f>VLOOKUP(CONCATENATE(AI224,RIGHT(AL224,1)),[1]vylosovanie!$C$10:$J$209,8,0)</f>
        <v>#N/A</v>
      </c>
      <c r="AP224" s="45" t="e">
        <f>VLOOKUP(CONCATENATE(AI224,VLOOKUP(AL224,$BW$4:$BX$16,2,0)),[1]vylosovanie!$C$10:$J$209,8,0)</f>
        <v>#N/A</v>
      </c>
      <c r="AQ224" s="47"/>
      <c r="AR224" s="3"/>
      <c r="AS224" s="3" t="str">
        <f>CONCATENATE(5,1,AR223,C223,2)</f>
        <v>51X2</v>
      </c>
      <c r="AT224" s="3" t="str">
        <f>E223</f>
        <v>X</v>
      </c>
      <c r="AU224" s="46">
        <f>IF(AJ224=0,0,AJ224+1)</f>
        <v>0</v>
      </c>
      <c r="AV224" s="46"/>
      <c r="AW224" s="46" t="s">
        <v>26</v>
      </c>
      <c r="AX224" s="46"/>
      <c r="AY224" s="46" t="e">
        <f>VLOOKUP(CONCATENATE(AT224,MID(AW224,2,1)),[1]vylosovanie!$C$10:$J$209,8,0)</f>
        <v>#N/A</v>
      </c>
      <c r="AZ224" s="46" t="e">
        <f>VLOOKUP(CONCATENATE(AT224,RIGHT(AW224,1)),[1]vylosovanie!$C$10:$J$209,8,0)</f>
        <v>#N/A</v>
      </c>
      <c r="BA224" s="45" t="e">
        <f>VLOOKUP(CONCATENATE(AT224,VLOOKUP(AW224,$BW$4:$BX$16,2,0)),[1]vylosovanie!$C$10:$J$209,8,0)</f>
        <v>#N/A</v>
      </c>
      <c r="BB224" s="48"/>
      <c r="BC224" s="28"/>
      <c r="BD224" s="28" t="e">
        <f>IF(OR(L224="x",L224="X",L224=""),0,IF(L224=3,2,1))</f>
        <v>#N/A</v>
      </c>
      <c r="BE224" s="28" t="e">
        <f>IF(OR(O224="x",O224="X",O224=""),0,IF(O224=3,2,1))</f>
        <v>#N/A</v>
      </c>
      <c r="BF224" s="28" t="e">
        <f>IF(OR(R224="x",R224="X",R224=""),0,IF(R224=3,2,1))</f>
        <v>#N/A</v>
      </c>
      <c r="BG224" s="28" t="e">
        <f>IF(OR(U224="x",U224="X",U224=""),0,IF(U224=3,2,1))</f>
        <v>#N/A</v>
      </c>
      <c r="BH224" s="49"/>
      <c r="BI224" s="28"/>
      <c r="BJ224" s="28" t="e">
        <f>IF(OR(L224="x",L224="X"),0,L224)</f>
        <v>#N/A</v>
      </c>
      <c r="BK224" s="28" t="e">
        <f>IF(OR(O224="x",O224="X"),0,O224)</f>
        <v>#N/A</v>
      </c>
      <c r="BL224" s="28" t="e">
        <f>IF(OR(R224="x",R224="X"),0,R224)</f>
        <v>#N/A</v>
      </c>
      <c r="BM224" s="28" t="e">
        <f>IF(OR(U224="x",U224="X"),0,U224)</f>
        <v>#N/A</v>
      </c>
      <c r="BN224" s="49"/>
      <c r="BO224" s="28"/>
      <c r="BP224" s="28" t="e">
        <f>IF(OR(N224="x",N224="X"),0,N224)</f>
        <v>#N/A</v>
      </c>
      <c r="BQ224" s="28" t="e">
        <f>IF(OR(Q224="x",Q224="X"),0,Q224)</f>
        <v>#N/A</v>
      </c>
      <c r="BR224" s="28" t="e">
        <f>IF(OR(T224="x",T224="X"),0,T224)</f>
        <v>#N/A</v>
      </c>
      <c r="BS224" s="28" t="e">
        <f>IF(OR(W224="x",W224="X"),0,W224)</f>
        <v>#N/A</v>
      </c>
      <c r="BT224" s="49"/>
    </row>
    <row r="225" spans="1:75" s="32" customFormat="1" ht="45.75" thickBot="1">
      <c r="A225" s="10" t="str">
        <f>CONCATENATE(E223," 1-3")</f>
        <v>X 1-3</v>
      </c>
      <c r="B225" s="11" t="str">
        <f>CONCATENATE(E223,D225)</f>
        <v>X2</v>
      </c>
      <c r="C225" s="33"/>
      <c r="D225" s="34">
        <v>2</v>
      </c>
      <c r="E225" s="35" t="str">
        <f>IF(ISERROR(VLOOKUP($B225,[1]vylosovanie!$C$10:$M$269,8,0))=TRUE," ",VLOOKUP($B225,[1]vylosovanie!$C$10:$M$269,8,0))</f>
        <v xml:space="preserve"> </v>
      </c>
      <c r="F225" s="35" t="str">
        <f>IF(ISERROR(VLOOKUP($B225,[1]vylosovanie!$C$10:$M$269,9,0))=TRUE," ",VLOOKUP($B225,[1]vylosovanie!$C$10:$M$269,9,0))</f>
        <v xml:space="preserve"> </v>
      </c>
      <c r="G225" s="35" t="str">
        <f>IF(ISERROR(VLOOKUP($B225,[1]vylosovanie!$C$10:$M$269,10,0))=TRUE," ",VLOOKUP($B225,[1]vylosovanie!$C$10:$M$269,10,0))</f>
        <v xml:space="preserve"> </v>
      </c>
      <c r="H225" s="35" t="str">
        <f>IF(ISERROR(VLOOKUP($B225,[1]vylosovanie!$C$10:$M$269,11,0))=TRUE," ",VLOOKUP($B225,[1]vylosovanie!$C$10:$M$269,11,0))</f>
        <v xml:space="preserve"> </v>
      </c>
      <c r="I225" s="50" t="e">
        <f>N224</f>
        <v>#N/A</v>
      </c>
      <c r="J225" s="50" t="s">
        <v>22</v>
      </c>
      <c r="K225" s="51" t="e">
        <f>L224</f>
        <v>#N/A</v>
      </c>
      <c r="L225" s="36"/>
      <c r="M225" s="36"/>
      <c r="N225" s="37"/>
      <c r="O225" s="50" t="e">
        <f>VLOOKUP(A227,'[1]zapisy skupiny'!$A$5:$AA$6403,26,0)</f>
        <v>#N/A</v>
      </c>
      <c r="P225" s="50" t="s">
        <v>22</v>
      </c>
      <c r="Q225" s="51" t="e">
        <f>VLOOKUP(A227,'[1]zapisy skupiny'!$A$5:$AA$6403,27,0)</f>
        <v>#N/A</v>
      </c>
      <c r="R225" s="50" t="e">
        <f>VLOOKUP(A228,'[1]zapisy skupiny'!$A$5:$AA$6403,27,0)</f>
        <v>#N/A</v>
      </c>
      <c r="S225" s="50" t="s">
        <v>22</v>
      </c>
      <c r="T225" s="51" t="e">
        <f>VLOOKUP(A228,'[1]zapisy skupiny'!$A$5:$AA$6403,26,0)</f>
        <v>#N/A</v>
      </c>
      <c r="U225" s="50" t="e">
        <f>VLOOKUP(A230,'[1]zapisy skupiny'!$A$5:$AA$6403,26,0)</f>
        <v>#N/A</v>
      </c>
      <c r="V225" s="50" t="s">
        <v>22</v>
      </c>
      <c r="W225" s="51" t="e">
        <f>VLOOKUP(A230,'[1]zapisy skupiny'!$A$5:$AA$6403,27,0)</f>
        <v>#N/A</v>
      </c>
      <c r="X225" s="52" t="e">
        <f>SUM(BI225:BM225)</f>
        <v>#N/A</v>
      </c>
      <c r="Y225" s="53" t="s">
        <v>22</v>
      </c>
      <c r="Z225" s="52" t="e">
        <f>SUM(BO225:BS225)</f>
        <v>#N/A</v>
      </c>
      <c r="AA225" s="53" t="e">
        <f>IF((Z225=0)," ",X225/Z225)</f>
        <v>#N/A</v>
      </c>
      <c r="AB225" s="54" t="e">
        <f>IF(AND(SUM(BC225:BG225)=0,OR(E225=0,E225=" ",SUM(BC224:BG228)=0))," ",SUM(BC225:BG225))</f>
        <v>#N/A</v>
      </c>
      <c r="AC225" s="55" t="str">
        <f>IF(ISERROR(RANK(AB225,AB224:AB228,0))=TRUE," ",IF(OR(AND(I225="x",O225="x",R225="x"),AND(I225="x",O225="x",U225="x"),AND(I225="x",R225="x",U225="x"),AND(O225="x",R225="x",U225="x")),0,RANK(AB225,AB224:AB228,0)))</f>
        <v xml:space="preserve"> </v>
      </c>
      <c r="AD225" s="16" t="s">
        <v>27</v>
      </c>
      <c r="AE225" s="44" t="s">
        <v>28</v>
      </c>
      <c r="AF225" s="44"/>
      <c r="AG225" s="3"/>
      <c r="AH225" s="3" t="str">
        <f>CONCATENATE(5,2,AG223,C223,1)</f>
        <v>52X1</v>
      </c>
      <c r="AI225" s="3" t="str">
        <f>E223</f>
        <v>X</v>
      </c>
      <c r="AJ225" s="45">
        <f>IF(AU224=0,0,AU224+1)</f>
        <v>0</v>
      </c>
      <c r="AK225" s="45"/>
      <c r="AL225" s="45" t="s">
        <v>29</v>
      </c>
      <c r="AM225" s="46"/>
      <c r="AN225" s="46" t="e">
        <f>VLOOKUP(CONCATENATE(AI225,MID(AL225,2,1)),[1]vylosovanie!$C$10:$J$209,8,0)</f>
        <v>#N/A</v>
      </c>
      <c r="AO225" s="46" t="e">
        <f>VLOOKUP(CONCATENATE(AI225,RIGHT(AL225,1)),[1]vylosovanie!$C$10:$J$209,8,0)</f>
        <v>#N/A</v>
      </c>
      <c r="AP225" s="45" t="e">
        <f>VLOOKUP(CONCATENATE(AI225,VLOOKUP(AL225,$BW$4:$BX$16,2,0)),[1]vylosovanie!$C$10:$J$209,8,0)</f>
        <v>#N/A</v>
      </c>
      <c r="AQ225" s="47"/>
      <c r="AR225" s="3"/>
      <c r="AS225" s="3" t="str">
        <f>CONCATENATE(5,2,AR223,C223,2)</f>
        <v>52X2</v>
      </c>
      <c r="AT225" s="3" t="str">
        <f>E223</f>
        <v>X</v>
      </c>
      <c r="AU225" s="46">
        <f>IF(AJ225=0,0,AJ225+1)</f>
        <v>0</v>
      </c>
      <c r="AV225" s="46"/>
      <c r="AW225" s="46" t="s">
        <v>30</v>
      </c>
      <c r="AX225" s="46"/>
      <c r="AY225" s="46" t="e">
        <f>VLOOKUP(CONCATENATE(AT225,MID(AW225,2,1)),[1]vylosovanie!$C$10:$J$209,8,0)</f>
        <v>#N/A</v>
      </c>
      <c r="AZ225" s="46" t="e">
        <f>VLOOKUP(CONCATENATE(AT225,RIGHT(AW225,1)),[1]vylosovanie!$C$10:$J$209,8,0)</f>
        <v>#N/A</v>
      </c>
      <c r="BA225" s="45" t="e">
        <f>VLOOKUP(CONCATENATE(AT225,VLOOKUP(AW225,$BW$4:$BX$16,2,0)),[1]vylosovanie!$C$10:$J$209,8,0)</f>
        <v>#N/A</v>
      </c>
      <c r="BB225" s="48"/>
      <c r="BC225" s="28" t="e">
        <f>IF(OR(I225="x",I225="X",I225=""),0,IF(I225=3,2,1))</f>
        <v>#N/A</v>
      </c>
      <c r="BD225" s="28"/>
      <c r="BE225" s="28" t="e">
        <f>IF(OR(O225="x",O225="X",O225=""),0,IF(O225=3,2,1))</f>
        <v>#N/A</v>
      </c>
      <c r="BF225" s="28" t="e">
        <f>IF(OR(R225="x",R225="X",R225=""),0,IF(R225=3,2,1))</f>
        <v>#N/A</v>
      </c>
      <c r="BG225" s="28" t="e">
        <f>IF(OR(U225="x",U225="X",U225=""),0,IF(U225=3,2,1))</f>
        <v>#N/A</v>
      </c>
      <c r="BH225" s="49"/>
      <c r="BI225" s="28" t="e">
        <f>IF(OR(I225="x",I225="X"),0,I225)</f>
        <v>#N/A</v>
      </c>
      <c r="BJ225" s="28"/>
      <c r="BK225" s="28" t="e">
        <f>IF(OR(O225="x",O225="X"),0,O225)</f>
        <v>#N/A</v>
      </c>
      <c r="BL225" s="28" t="e">
        <f>IF(OR(R225="x",R225="X"),0,R225)</f>
        <v>#N/A</v>
      </c>
      <c r="BM225" s="28" t="e">
        <f>IF(OR(U225="x",U225="X"),0,U225)</f>
        <v>#N/A</v>
      </c>
      <c r="BN225" s="49"/>
      <c r="BO225" s="28" t="e">
        <f>IF(OR(K225="x",K225="X"),0,K225)</f>
        <v>#N/A</v>
      </c>
      <c r="BP225" s="28"/>
      <c r="BQ225" s="28" t="e">
        <f>IF(OR(Q225="x",Q225="X"),0,Q225)</f>
        <v>#N/A</v>
      </c>
      <c r="BR225" s="28" t="e">
        <f>IF(OR(T225="x",T225="X"),0,T225)</f>
        <v>#N/A</v>
      </c>
      <c r="BS225" s="28" t="e">
        <f>IF(OR(W225="x",W225="X"),0,W225)</f>
        <v>#N/A</v>
      </c>
      <c r="BT225" s="49"/>
    </row>
    <row r="226" spans="1:75" s="32" customFormat="1" ht="45.75" thickBot="1">
      <c r="A226" s="10" t="str">
        <f>CONCATENATE(E223," 1-2")</f>
        <v>X 1-2</v>
      </c>
      <c r="B226" s="11" t="str">
        <f>CONCATENATE(E223,D226)</f>
        <v>X3</v>
      </c>
      <c r="C226" s="33"/>
      <c r="D226" s="34">
        <v>3</v>
      </c>
      <c r="E226" s="35" t="str">
        <f>IF(ISERROR(VLOOKUP($B226,[1]vylosovanie!$C$10:$M$269,8,0))=TRUE," ",VLOOKUP($B226,[1]vylosovanie!$C$10:$M$269,8,0))</f>
        <v xml:space="preserve"> </v>
      </c>
      <c r="F226" s="35" t="str">
        <f>IF(ISERROR(VLOOKUP($B226,[1]vylosovanie!$C$10:$M$269,9,0))=TRUE," ",VLOOKUP($B226,[1]vylosovanie!$C$10:$M$269,9,0))</f>
        <v xml:space="preserve"> </v>
      </c>
      <c r="G226" s="35" t="str">
        <f>IF(ISERROR(VLOOKUP($B226,[1]vylosovanie!$C$10:$M$269,10,0))=TRUE," ",VLOOKUP($B226,[1]vylosovanie!$C$10:$M$269,10,0))</f>
        <v xml:space="preserve"> </v>
      </c>
      <c r="H226" s="35" t="str">
        <f>IF(ISERROR(VLOOKUP($B226,[1]vylosovanie!$C$10:$M$269,11,0))=TRUE," ",VLOOKUP($B226,[1]vylosovanie!$C$10:$M$269,11,0))</f>
        <v xml:space="preserve"> </v>
      </c>
      <c r="I226" s="50" t="e">
        <f>Q224</f>
        <v>#N/A</v>
      </c>
      <c r="J226" s="50" t="s">
        <v>22</v>
      </c>
      <c r="K226" s="51" t="e">
        <f>O224</f>
        <v>#N/A</v>
      </c>
      <c r="L226" s="50" t="e">
        <f>Q225</f>
        <v>#N/A</v>
      </c>
      <c r="M226" s="50" t="s">
        <v>22</v>
      </c>
      <c r="N226" s="51" t="e">
        <f>O225</f>
        <v>#N/A</v>
      </c>
      <c r="O226" s="36"/>
      <c r="P226" s="36"/>
      <c r="Q226" s="37"/>
      <c r="R226" s="50" t="e">
        <f>VLOOKUP(A231,'[1]zapisy skupiny'!$A$5:$AA$6403,26,0)</f>
        <v>#N/A</v>
      </c>
      <c r="S226" s="50" t="s">
        <v>22</v>
      </c>
      <c r="T226" s="51" t="e">
        <f>VLOOKUP(A231,'[1]zapisy skupiny'!$A$5:$AA$6403,27,0)</f>
        <v>#N/A</v>
      </c>
      <c r="U226" s="50" t="e">
        <f>VLOOKUP(A229,'[1]zapisy skupiny'!$A$5:$AA$6403,27,0)</f>
        <v>#N/A</v>
      </c>
      <c r="V226" s="50" t="s">
        <v>22</v>
      </c>
      <c r="W226" s="51" t="e">
        <f>VLOOKUP(A229,'[1]zapisy skupiny'!$A$5:$AA$6403,26,0)</f>
        <v>#N/A</v>
      </c>
      <c r="X226" s="52" t="e">
        <f>SUM(BI226:BM226)</f>
        <v>#N/A</v>
      </c>
      <c r="Y226" s="53" t="s">
        <v>22</v>
      </c>
      <c r="Z226" s="52" t="e">
        <f>SUM(BO226:BS226)</f>
        <v>#N/A</v>
      </c>
      <c r="AA226" s="53" t="e">
        <f>IF((Z226=0)," ",X226/Z226)</f>
        <v>#N/A</v>
      </c>
      <c r="AB226" s="54" t="e">
        <f>IF(AND(SUM(BC226:BG226)=0,OR(E226=0,E226=" ",SUM(BC224:BG228)=0))," ",SUM(BC226:BG226))</f>
        <v>#N/A</v>
      </c>
      <c r="AC226" s="55" t="str">
        <f>IF(ISERROR(RANK(AB226,AB224:AB228,0))=TRUE," ",IF(OR(AND(I226="x",L226="x",R226="x"),AND(I226="x",L226="x",U226="x"),AND(I226="x",R226="x",U226="x"),AND(L226="x",R226="x",U226="x")),0,RANK(AB226,AB224:AB228,0)))</f>
        <v xml:space="preserve"> </v>
      </c>
      <c r="AD226" s="16" t="s">
        <v>31</v>
      </c>
      <c r="AE226" s="44" t="s">
        <v>32</v>
      </c>
      <c r="AF226" s="44"/>
      <c r="AG226" s="3"/>
      <c r="AH226" s="3" t="str">
        <f>CONCATENATE(5,3,AG223,C223,1)</f>
        <v>53X1</v>
      </c>
      <c r="AI226" s="3" t="str">
        <f>E223</f>
        <v>X</v>
      </c>
      <c r="AJ226" s="45">
        <f>IF(AU225=0,0,AU225+1)</f>
        <v>0</v>
      </c>
      <c r="AK226" s="45"/>
      <c r="AL226" s="56" t="s">
        <v>33</v>
      </c>
      <c r="AM226" s="57"/>
      <c r="AN226" s="46" t="e">
        <f>VLOOKUP(CONCATENATE(AI226,MID(AL226,2,1)),[1]vylosovanie!$C$10:$J$209,8,0)</f>
        <v>#N/A</v>
      </c>
      <c r="AO226" s="46" t="e">
        <f>VLOOKUP(CONCATENATE(AI226,RIGHT(AL226,1)),[1]vylosovanie!$C$10:$J$209,8,0)</f>
        <v>#N/A</v>
      </c>
      <c r="AP226" s="45" t="e">
        <f>VLOOKUP(CONCATENATE(AI226,VLOOKUP(AL226,$BW$4:$BX$16,2,0)),[1]vylosovanie!$C$10:$J$209,8,0)</f>
        <v>#N/A</v>
      </c>
      <c r="AQ226" s="47"/>
      <c r="AR226" s="3"/>
      <c r="AS226" s="3" t="str">
        <f>CONCATENATE(5,3,AR223,C223,2)</f>
        <v>53X2</v>
      </c>
      <c r="AT226" s="3" t="str">
        <f>E223</f>
        <v>X</v>
      </c>
      <c r="AU226" s="46">
        <f>IF(AJ226=0,0,AJ226+1)</f>
        <v>0</v>
      </c>
      <c r="AV226" s="46"/>
      <c r="AW226" s="46" t="s">
        <v>34</v>
      </c>
      <c r="AX226" s="46"/>
      <c r="AY226" s="46" t="e">
        <f>VLOOKUP(CONCATENATE(AT226,MID(AW226,2,1)),[1]vylosovanie!$C$10:$J$209,8,0)</f>
        <v>#N/A</v>
      </c>
      <c r="AZ226" s="46" t="e">
        <f>VLOOKUP(CONCATENATE(AT226,RIGHT(AW226,1)),[1]vylosovanie!$C$10:$J$209,8,0)</f>
        <v>#N/A</v>
      </c>
      <c r="BA226" s="45" t="e">
        <f>VLOOKUP(CONCATENATE(AT226,VLOOKUP(AW226,$BW$4:$BX$16,2,0)),[1]vylosovanie!$C$10:$J$209,8,0)</f>
        <v>#N/A</v>
      </c>
      <c r="BB226" s="48"/>
      <c r="BC226" s="28" t="e">
        <f>IF(OR(I226="x",I226="X",I226=""),0,IF(I226=3,2,1))</f>
        <v>#N/A</v>
      </c>
      <c r="BD226" s="28" t="e">
        <f>IF(OR(L226="x",L226="X",L226=""),0,IF(L226=3,2,1))</f>
        <v>#N/A</v>
      </c>
      <c r="BE226" s="28"/>
      <c r="BF226" s="28" t="e">
        <f>IF(OR(R226="x",R226="X",R226=""),0,IF(R226=3,2,1))</f>
        <v>#N/A</v>
      </c>
      <c r="BG226" s="28" t="e">
        <f>IF(OR(U226="x",U226="X",U226=""),0,IF(U226=3,2,1))</f>
        <v>#N/A</v>
      </c>
      <c r="BH226" s="49"/>
      <c r="BI226" s="28" t="e">
        <f>IF(OR(I226="x",I226="X"),0,I226)</f>
        <v>#N/A</v>
      </c>
      <c r="BJ226" s="28" t="e">
        <f>IF(OR(L226="x",L226="X"),0,L226)</f>
        <v>#N/A</v>
      </c>
      <c r="BK226" s="28"/>
      <c r="BL226" s="28" t="e">
        <f>IF(OR(R226="x",R226="X"),0,R226)</f>
        <v>#N/A</v>
      </c>
      <c r="BM226" s="28" t="e">
        <f>IF(OR(U226="x",U226="X"),0,U226)</f>
        <v>#N/A</v>
      </c>
      <c r="BN226" s="49"/>
      <c r="BO226" s="28" t="e">
        <f>IF(OR(K226="x",K226="X"),0,K226)</f>
        <v>#N/A</v>
      </c>
      <c r="BP226" s="28" t="e">
        <f>IF(OR(N226="x",N226="X"),0,N226)</f>
        <v>#N/A</v>
      </c>
      <c r="BQ226" s="28"/>
      <c r="BR226" s="28" t="e">
        <f>IF(OR(T226="x",T226="X"),0,T226)</f>
        <v>#N/A</v>
      </c>
      <c r="BS226" s="28" t="e">
        <f>IF(OR(W226="x",W226="X"),0,W226)</f>
        <v>#N/A</v>
      </c>
      <c r="BT226" s="49"/>
    </row>
    <row r="227" spans="1:75" s="32" customFormat="1" ht="45.75" thickBot="1">
      <c r="A227" s="10" t="str">
        <f>CONCATENATE(E223," 2-3")</f>
        <v>X 2-3</v>
      </c>
      <c r="B227" s="11" t="str">
        <f>CONCATENATE(E223,D227)</f>
        <v>X4</v>
      </c>
      <c r="C227" s="33"/>
      <c r="D227" s="34">
        <v>4</v>
      </c>
      <c r="E227" s="35" t="str">
        <f>IF(ISERROR(VLOOKUP($B227,[1]vylosovanie!$C$10:$M$269,8,0))=TRUE," ",VLOOKUP($B227,[1]vylosovanie!$C$10:$M$269,8,0))</f>
        <v xml:space="preserve"> </v>
      </c>
      <c r="F227" s="35" t="str">
        <f>IF(ISERROR(VLOOKUP($B227,[1]vylosovanie!$C$10:$M$269,9,0))=TRUE," ",VLOOKUP($B227,[1]vylosovanie!$C$10:$M$269,9,0))</f>
        <v xml:space="preserve"> </v>
      </c>
      <c r="G227" s="35" t="str">
        <f>IF(ISERROR(VLOOKUP($B227,[1]vylosovanie!$C$10:$M$269,10,0))=TRUE," ",VLOOKUP($B227,[1]vylosovanie!$C$10:$M$269,10,0))</f>
        <v xml:space="preserve"> </v>
      </c>
      <c r="H227" s="35" t="str">
        <f>IF(ISERROR(VLOOKUP($B227,[1]vylosovanie!$C$10:$M$269,11,0))=TRUE," ",VLOOKUP($B227,[1]vylosovanie!$C$10:$M$269,11,0))</f>
        <v xml:space="preserve"> </v>
      </c>
      <c r="I227" s="50" t="e">
        <f>T224</f>
        <v>#N/A</v>
      </c>
      <c r="J227" s="50" t="s">
        <v>22</v>
      </c>
      <c r="K227" s="51" t="e">
        <f>R224</f>
        <v>#N/A</v>
      </c>
      <c r="L227" s="50" t="e">
        <f>T225</f>
        <v>#N/A</v>
      </c>
      <c r="M227" s="50" t="s">
        <v>22</v>
      </c>
      <c r="N227" s="51" t="e">
        <f>R225</f>
        <v>#N/A</v>
      </c>
      <c r="O227" s="50" t="e">
        <f>T226</f>
        <v>#N/A</v>
      </c>
      <c r="P227" s="50" t="s">
        <v>22</v>
      </c>
      <c r="Q227" s="51" t="e">
        <f>R226</f>
        <v>#N/A</v>
      </c>
      <c r="R227" s="36"/>
      <c r="S227" s="36"/>
      <c r="T227" s="37"/>
      <c r="U227" s="50" t="e">
        <f>VLOOKUP(A232,'[1]zapisy skupiny'!$A$5:$AA$6403,27,0)</f>
        <v>#N/A</v>
      </c>
      <c r="V227" s="50" t="s">
        <v>22</v>
      </c>
      <c r="W227" s="51" t="e">
        <f>VLOOKUP(A232,'[1]zapisy skupiny'!$A$5:$AA$6403,26,0)</f>
        <v>#N/A</v>
      </c>
      <c r="X227" s="52" t="e">
        <f>SUM(BI227:BM227)</f>
        <v>#N/A</v>
      </c>
      <c r="Y227" s="53" t="s">
        <v>22</v>
      </c>
      <c r="Z227" s="52" t="e">
        <f>SUM(BO227:BS227)</f>
        <v>#N/A</v>
      </c>
      <c r="AA227" s="53" t="e">
        <f>IF((Z227=0)," ",X227/Z227)</f>
        <v>#N/A</v>
      </c>
      <c r="AB227" s="54" t="e">
        <f>IF(AND(SUM(BC227:BG227)=0,OR(E227=0,E227=" ",SUM(BC224:BG228)=0))," ",SUM(BC227:BG227))</f>
        <v>#N/A</v>
      </c>
      <c r="AC227" s="55" t="str">
        <f>IF(ISERROR(RANK(AB227,AB224:AB228,0))=TRUE," ",IF(OR(AND(I227="x",L227="x",O227="x"),AND(I227="x",L227="x",U227="x"),AND(I227="x",O227="x",U227="x"),AND(L227="x",O227="x",U227="x")),0,RANK(AB227,AB224:AB228,0)))</f>
        <v xml:space="preserve"> </v>
      </c>
      <c r="AD227" s="16" t="s">
        <v>35</v>
      </c>
      <c r="AE227" s="44" t="s">
        <v>36</v>
      </c>
      <c r="AF227" s="44"/>
      <c r="AG227" s="58"/>
      <c r="AH227" s="3" t="str">
        <f>CONCATENATE(5,4,AG223,C223,1)</f>
        <v>54X1</v>
      </c>
      <c r="AI227" s="3" t="str">
        <f>E223</f>
        <v>X</v>
      </c>
      <c r="AJ227" s="45">
        <f>IF(AU226=0,0,AU226+1)</f>
        <v>0</v>
      </c>
      <c r="AK227" s="59"/>
      <c r="AL227" s="59" t="s">
        <v>37</v>
      </c>
      <c r="AM227" s="60"/>
      <c r="AN227" s="46" t="e">
        <f>VLOOKUP(CONCATENATE(AI227,MID(AL227,2,1)),[1]vylosovanie!$C$10:$J$209,8,0)</f>
        <v>#N/A</v>
      </c>
      <c r="AO227" s="46" t="e">
        <f>VLOOKUP(CONCATENATE(AI227,RIGHT(AL227,1)),[1]vylosovanie!$C$10:$J$209,8,0)</f>
        <v>#N/A</v>
      </c>
      <c r="AP227" s="45" t="e">
        <f>VLOOKUP(CONCATENATE(AI227,VLOOKUP(AL227,$BW$4:$BX$16,2,0)),[1]vylosovanie!$C$10:$J$209,8,0)</f>
        <v>#N/A</v>
      </c>
      <c r="AQ227" s="61"/>
      <c r="AR227" s="58"/>
      <c r="AS227" s="3" t="str">
        <f>CONCATENATE(5,4,AR223,C223,2)</f>
        <v>54X2</v>
      </c>
      <c r="AT227" s="3" t="str">
        <f>E223</f>
        <v>X</v>
      </c>
      <c r="AU227" s="46">
        <f>IF(AJ227=0,0,AJ227+1)</f>
        <v>0</v>
      </c>
      <c r="AV227" s="60"/>
      <c r="AW227" s="60" t="s">
        <v>38</v>
      </c>
      <c r="AX227" s="60"/>
      <c r="AY227" s="46" t="e">
        <f>VLOOKUP(CONCATENATE(AT227,MID(AW227,2,1)),[1]vylosovanie!$C$10:$J$209,8,0)</f>
        <v>#N/A</v>
      </c>
      <c r="AZ227" s="46" t="e">
        <f>VLOOKUP(CONCATENATE(AT227,RIGHT(AW227,1)),[1]vylosovanie!$C$10:$J$209,8,0)</f>
        <v>#N/A</v>
      </c>
      <c r="BA227" s="45" t="e">
        <f>VLOOKUP(CONCATENATE(AT227,VLOOKUP(AW227,$BW$4:$BX$16,2,0)),[1]vylosovanie!$C$10:$J$209,8,0)</f>
        <v>#N/A</v>
      </c>
      <c r="BB227" s="48"/>
      <c r="BC227" s="28" t="e">
        <f>IF(OR(I227="x",I227="X",I227=""),0,IF(I227=3,2,1))</f>
        <v>#N/A</v>
      </c>
      <c r="BD227" s="28" t="e">
        <f>IF(OR(L227="x",L227="X",L227=""),0,IF(L227=3,2,1))</f>
        <v>#N/A</v>
      </c>
      <c r="BE227" s="28" t="e">
        <f>IF(OR(O227="x",O227="X",O227=""),0,IF(O227=3,2,1))</f>
        <v>#N/A</v>
      </c>
      <c r="BF227" s="28"/>
      <c r="BG227" s="28" t="e">
        <f>IF(OR(U227="x",U227="X",U227=""),0,IF(U227=3,2,1))</f>
        <v>#N/A</v>
      </c>
      <c r="BH227" s="49"/>
      <c r="BI227" s="28" t="e">
        <f>IF(OR(I227="x",I227="X"),0,I227)</f>
        <v>#N/A</v>
      </c>
      <c r="BJ227" s="28" t="e">
        <f>IF(OR(L227="x",L227="X"),0,L227)</f>
        <v>#N/A</v>
      </c>
      <c r="BK227" s="28" t="e">
        <f>IF(OR(O227="x",O227="X"),0,O227)</f>
        <v>#N/A</v>
      </c>
      <c r="BL227" s="28"/>
      <c r="BM227" s="28" t="e">
        <f>IF(OR(U227="x",U227="X"),0,U227)</f>
        <v>#N/A</v>
      </c>
      <c r="BN227" s="49"/>
      <c r="BO227" s="28" t="e">
        <f>IF(OR(K227="x",K227="X"),0,K227)</f>
        <v>#N/A</v>
      </c>
      <c r="BP227" s="28" t="e">
        <f>IF(OR(N227="x",N227="X"),0,N227)</f>
        <v>#N/A</v>
      </c>
      <c r="BQ227" s="28" t="e">
        <f>IF(OR(Q227="x",Q227="X"),0,Q227)</f>
        <v>#N/A</v>
      </c>
      <c r="BR227" s="28"/>
      <c r="BS227" s="28" t="e">
        <f>IF(OR(W227="x",W227="X"),0,W227)</f>
        <v>#N/A</v>
      </c>
      <c r="BT227" s="49"/>
    </row>
    <row r="228" spans="1:75" s="32" customFormat="1" ht="45.75" thickBot="1">
      <c r="A228" s="10" t="str">
        <f>CONCATENATE(E223," 4-2")</f>
        <v>X 4-2</v>
      </c>
      <c r="B228" s="11" t="str">
        <f>CONCATENATE(E223,D228)</f>
        <v>X5</v>
      </c>
      <c r="C228" s="18"/>
      <c r="D228" s="34">
        <v>5</v>
      </c>
      <c r="E228" s="35" t="str">
        <f>IF(ISERROR(VLOOKUP($B228,[1]vylosovanie!$C$10:$M$269,8,0))=TRUE," ",VLOOKUP($B228,[1]vylosovanie!$C$10:$M$269,8,0))</f>
        <v xml:space="preserve"> </v>
      </c>
      <c r="F228" s="35" t="str">
        <f>IF(ISERROR(VLOOKUP($B228,[1]vylosovanie!$C$10:$M$269,9,0))=TRUE," ",VLOOKUP($B228,[1]vylosovanie!$C$10:$M$269,9,0))</f>
        <v xml:space="preserve"> </v>
      </c>
      <c r="G228" s="35" t="str">
        <f>IF(ISERROR(VLOOKUP($B228,[1]vylosovanie!$C$10:$M$269,10,0))=TRUE," ",VLOOKUP($B228,[1]vylosovanie!$C$10:$M$269,10,0))</f>
        <v xml:space="preserve"> </v>
      </c>
      <c r="H228" s="35" t="str">
        <f>IF(ISERROR(VLOOKUP($B228,[1]vylosovanie!$C$10:$M$269,11,0))=TRUE," ",VLOOKUP($B228,[1]vylosovanie!$C$10:$M$269,11,0))</f>
        <v xml:space="preserve"> </v>
      </c>
      <c r="I228" s="62" t="e">
        <f>W224</f>
        <v>#N/A</v>
      </c>
      <c r="J228" s="62" t="s">
        <v>22</v>
      </c>
      <c r="K228" s="63" t="e">
        <f>U224</f>
        <v>#N/A</v>
      </c>
      <c r="L228" s="62" t="e">
        <f>W225</f>
        <v>#N/A</v>
      </c>
      <c r="M228" s="62" t="s">
        <v>22</v>
      </c>
      <c r="N228" s="63" t="e">
        <f>U225</f>
        <v>#N/A</v>
      </c>
      <c r="O228" s="62" t="e">
        <f>W226</f>
        <v>#N/A</v>
      </c>
      <c r="P228" s="62" t="s">
        <v>22</v>
      </c>
      <c r="Q228" s="63" t="e">
        <f>U226</f>
        <v>#N/A</v>
      </c>
      <c r="R228" s="62" t="e">
        <f>W227</f>
        <v>#N/A</v>
      </c>
      <c r="S228" s="62" t="s">
        <v>22</v>
      </c>
      <c r="T228" s="63" t="e">
        <f>U227</f>
        <v>#N/A</v>
      </c>
      <c r="U228" s="36"/>
      <c r="V228" s="36"/>
      <c r="W228" s="37"/>
      <c r="X228" s="64" t="e">
        <f>SUM(BI228:BM228)</f>
        <v>#N/A</v>
      </c>
      <c r="Y228" s="65" t="s">
        <v>22</v>
      </c>
      <c r="Z228" s="64" t="e">
        <f>SUM(BO228:BS228)</f>
        <v>#N/A</v>
      </c>
      <c r="AA228" s="65" t="e">
        <f>IF((Z228=0)," ",X228/Z228)</f>
        <v>#N/A</v>
      </c>
      <c r="AB228" s="66" t="e">
        <f>IF(AND(SUM(BC228:BG228)=0,OR(E228=0,E228=" ",SUM(BC224:BG228)=0))," ",SUM(BC228:BG228))</f>
        <v>#N/A</v>
      </c>
      <c r="AC228" s="67" t="str">
        <f>IF(ISERROR(RANK(AB228,AB224:AB228,0))=TRUE," ",IF(OR(AND(I228="x",L228="x",O228="x"),AND(I228="x",L228="x",R228="x"),AND(I228="x",O228="x",R228="x"),AND(L228="x",O228="x",R228="x")),0,RANK(AB228,AB224:AB228,0)))</f>
        <v xml:space="preserve"> </v>
      </c>
      <c r="AD228" s="15" t="s">
        <v>39</v>
      </c>
      <c r="AE228" s="44" t="s">
        <v>40</v>
      </c>
      <c r="AF228" s="44"/>
      <c r="AG228" s="58"/>
      <c r="AH228" s="3" t="str">
        <f>CONCATENATE(5,5,AG223,C223,1)</f>
        <v>55X1</v>
      </c>
      <c r="AI228" s="3" t="str">
        <f>E223</f>
        <v>X</v>
      </c>
      <c r="AJ228" s="45">
        <f>IF(AU227=0,0,AU227+1)</f>
        <v>0</v>
      </c>
      <c r="AK228" s="59"/>
      <c r="AL228" s="59" t="s">
        <v>41</v>
      </c>
      <c r="AM228" s="60"/>
      <c r="AN228" s="46" t="e">
        <f>VLOOKUP(CONCATENATE(AI228,MID(AL228,2,1)),[1]vylosovanie!$C$10:$J$209,8,0)</f>
        <v>#N/A</v>
      </c>
      <c r="AO228" s="46" t="e">
        <f>VLOOKUP(CONCATENATE(AI228,RIGHT(AL228,1)),[1]vylosovanie!$C$10:$J$209,8,0)</f>
        <v>#N/A</v>
      </c>
      <c r="AP228" s="45" t="e">
        <f>VLOOKUP(CONCATENATE(AI228,VLOOKUP(AL228,$BW$4:$BX$16,2,0)),[1]vylosovanie!$C$10:$J$209,8,0)</f>
        <v>#N/A</v>
      </c>
      <c r="AQ228" s="61"/>
      <c r="AR228" s="58"/>
      <c r="AS228" s="3" t="str">
        <f>CONCATENATE(5,5,AR223,C223,2)</f>
        <v>55X2</v>
      </c>
      <c r="AT228" s="3" t="str">
        <f>E223</f>
        <v>X</v>
      </c>
      <c r="AU228" s="46">
        <f>IF(AJ228=0,0,AJ228+1)</f>
        <v>0</v>
      </c>
      <c r="AV228" s="60"/>
      <c r="AW228" s="60" t="s">
        <v>42</v>
      </c>
      <c r="AX228" s="60"/>
      <c r="AY228" s="46" t="e">
        <f>VLOOKUP(CONCATENATE(AT228,MID(AW228,2,1)),[1]vylosovanie!$C$10:$J$209,8,0)</f>
        <v>#N/A</v>
      </c>
      <c r="AZ228" s="46" t="e">
        <f>VLOOKUP(CONCATENATE(AT228,RIGHT(AW228,1)),[1]vylosovanie!$C$10:$J$209,8,0)</f>
        <v>#N/A</v>
      </c>
      <c r="BA228" s="45" t="e">
        <f>VLOOKUP(CONCATENATE(AT228,VLOOKUP(AW228,$BW$4:$BX$16,2,0)),[1]vylosovanie!$C$10:$J$209,8,0)</f>
        <v>#N/A</v>
      </c>
      <c r="BB228" s="48"/>
      <c r="BC228" s="28" t="e">
        <f>IF(OR(I228="x",I228="X",I228=""),0,IF(I228=3,2,1))</f>
        <v>#N/A</v>
      </c>
      <c r="BD228" s="28" t="e">
        <f>IF(OR(L228="x",L228="X",L228=""),0,IF(L228=3,2,1))</f>
        <v>#N/A</v>
      </c>
      <c r="BE228" s="28" t="e">
        <f>IF(OR(O228="x",O228="X",O228=""),0,IF(O228=3,2,1))</f>
        <v>#N/A</v>
      </c>
      <c r="BF228" s="28" t="e">
        <f>IF(OR(R228="x",R228="X",R228=""),0,IF(R228=3,2,1))</f>
        <v>#N/A</v>
      </c>
      <c r="BG228" s="28"/>
      <c r="BH228" s="49"/>
      <c r="BI228" s="28" t="e">
        <f>IF(OR(I228="x",I228="X"),0,I228)</f>
        <v>#N/A</v>
      </c>
      <c r="BJ228" s="28" t="e">
        <f>IF(OR(L228="x",L228="X"),0,L228)</f>
        <v>#N/A</v>
      </c>
      <c r="BK228" s="28" t="e">
        <f>IF(OR(O228="x",O228="X"),0,O228)</f>
        <v>#N/A</v>
      </c>
      <c r="BL228" s="28" t="e">
        <f>IF(OR(R228="x",R228="X"),0,R228)</f>
        <v>#N/A</v>
      </c>
      <c r="BM228" s="28"/>
      <c r="BN228" s="49"/>
      <c r="BO228" s="28" t="e">
        <f>IF(OR(K228="x",K228="X"),0,K228)</f>
        <v>#N/A</v>
      </c>
      <c r="BP228" s="28" t="e">
        <f>IF(OR(N228="x",N228="X"),0,N228)</f>
        <v>#N/A</v>
      </c>
      <c r="BQ228" s="28" t="e">
        <f>IF(OR(Q228="x",Q228="X"),0,Q228)</f>
        <v>#N/A</v>
      </c>
      <c r="BR228" s="28" t="e">
        <f>IF(OR(T228="x",T228="X"),0,T228)</f>
        <v>#N/A</v>
      </c>
      <c r="BS228" s="28"/>
      <c r="BT228" s="49"/>
    </row>
    <row r="229" spans="1:75" s="32" customFormat="1" ht="45">
      <c r="A229" s="10" t="str">
        <f>CONCATENATE(E223," 5-3")</f>
        <v>X 5-3</v>
      </c>
      <c r="B229" s="11"/>
      <c r="C229" s="18"/>
      <c r="D229" s="68"/>
      <c r="E229" s="69"/>
      <c r="F229" s="69"/>
      <c r="G229" s="69"/>
      <c r="H229" s="69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1"/>
      <c r="V229" s="71"/>
      <c r="W229" s="71"/>
      <c r="X229" s="72"/>
      <c r="Y229" s="73"/>
      <c r="Z229" s="72"/>
      <c r="AA229" s="73"/>
      <c r="AB229" s="72"/>
      <c r="AC229" s="48"/>
      <c r="AD229" s="15"/>
      <c r="AE229" s="44"/>
      <c r="AF229" s="44"/>
      <c r="AG229" s="58"/>
      <c r="AH229" s="3"/>
      <c r="AI229" s="3"/>
      <c r="AJ229" s="74"/>
      <c r="AK229" s="75"/>
      <c r="AL229" s="75"/>
      <c r="AM229" s="61"/>
      <c r="AN229" s="47"/>
      <c r="AO229" s="47"/>
      <c r="AP229" s="74"/>
      <c r="AQ229" s="61"/>
      <c r="AR229" s="58"/>
      <c r="AS229" s="3"/>
      <c r="AT229" s="3"/>
      <c r="AU229" s="47"/>
      <c r="AV229" s="61"/>
      <c r="AW229" s="61"/>
      <c r="AX229" s="61"/>
      <c r="AY229" s="47"/>
      <c r="AZ229" s="47"/>
      <c r="BA229" s="74"/>
      <c r="BB229" s="48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W229" s="59"/>
    </row>
    <row r="230" spans="1:75" s="32" customFormat="1" ht="45">
      <c r="A230" s="10" t="str">
        <f>CONCATENATE(E223," 2-5")</f>
        <v>X 2-5</v>
      </c>
      <c r="B230" s="11"/>
      <c r="C230" s="18"/>
      <c r="D230" s="68"/>
      <c r="E230" s="69"/>
      <c r="F230" s="69"/>
      <c r="G230" s="69"/>
      <c r="H230" s="69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1"/>
      <c r="V230" s="71"/>
      <c r="W230" s="71"/>
      <c r="X230" s="72"/>
      <c r="Y230" s="73"/>
      <c r="Z230" s="72"/>
      <c r="AA230" s="73"/>
      <c r="AB230" s="72"/>
      <c r="AC230" s="48"/>
      <c r="AD230" s="15"/>
      <c r="AE230" s="44"/>
      <c r="AF230" s="44"/>
      <c r="AG230" s="58"/>
      <c r="AH230" s="3"/>
      <c r="AI230" s="3"/>
      <c r="AJ230" s="74"/>
      <c r="AK230" s="75"/>
      <c r="AL230" s="75"/>
      <c r="AM230" s="61"/>
      <c r="AN230" s="47"/>
      <c r="AO230" s="47"/>
      <c r="AP230" s="74"/>
      <c r="AQ230" s="61"/>
      <c r="AR230" s="58"/>
      <c r="AS230" s="3"/>
      <c r="AT230" s="3"/>
      <c r="AU230" s="47"/>
      <c r="AV230" s="61"/>
      <c r="AW230" s="61"/>
      <c r="AX230" s="61"/>
      <c r="AY230" s="47"/>
      <c r="AZ230" s="47"/>
      <c r="BA230" s="74"/>
      <c r="BB230" s="48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W230" s="59"/>
    </row>
    <row r="231" spans="1:75" s="32" customFormat="1" ht="45">
      <c r="A231" s="10" t="str">
        <f>CONCATENATE(E223," 3-4")</f>
        <v>X 3-4</v>
      </c>
      <c r="B231" s="11"/>
      <c r="C231" s="18"/>
      <c r="D231" s="68"/>
      <c r="E231" s="69"/>
      <c r="F231" s="69"/>
      <c r="G231" s="69"/>
      <c r="H231" s="69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1"/>
      <c r="V231" s="71"/>
      <c r="W231" s="71"/>
      <c r="X231" s="72"/>
      <c r="Y231" s="73"/>
      <c r="Z231" s="72"/>
      <c r="AA231" s="73"/>
      <c r="AB231" s="72"/>
      <c r="AC231" s="48"/>
      <c r="AD231" s="15"/>
      <c r="AE231" s="44"/>
      <c r="AF231" s="44"/>
      <c r="AG231" s="58"/>
      <c r="AH231" s="3"/>
      <c r="AI231" s="3"/>
      <c r="AJ231" s="74"/>
      <c r="AK231" s="75"/>
      <c r="AL231" s="75"/>
      <c r="AM231" s="61"/>
      <c r="AN231" s="47"/>
      <c r="AO231" s="47"/>
      <c r="AP231" s="74"/>
      <c r="AQ231" s="61"/>
      <c r="AR231" s="58"/>
      <c r="AS231" s="3"/>
      <c r="AT231" s="3"/>
      <c r="AU231" s="47"/>
      <c r="AV231" s="61"/>
      <c r="AW231" s="61"/>
      <c r="AX231" s="61"/>
      <c r="AY231" s="47"/>
      <c r="AZ231" s="47"/>
      <c r="BA231" s="74"/>
      <c r="BB231" s="48"/>
      <c r="BC231" s="49"/>
      <c r="BD231" s="49"/>
      <c r="BE231" s="49"/>
      <c r="BF231" s="49"/>
      <c r="BG231" s="49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W231" s="59"/>
    </row>
    <row r="232" spans="1:75" ht="35.25" thickBot="1">
      <c r="A232" s="10" t="str">
        <f>CONCATENATE(E223," 5-4")</f>
        <v>X 5-4</v>
      </c>
    </row>
    <row r="233" spans="1:75" s="32" customFormat="1" ht="90.75" thickBot="1">
      <c r="A233" s="10" t="str">
        <f>CONCATENATE(E233," 1-5")</f>
        <v>X 1-5</v>
      </c>
      <c r="B233" s="11"/>
      <c r="C233" s="18" t="str">
        <f>IF(C223="X","X",IF(C223-$B$1&gt;=[1]vylosovanie!$O$3,"X",C223+1))</f>
        <v>X</v>
      </c>
      <c r="D233" s="3" t="s">
        <v>5</v>
      </c>
      <c r="E233" s="19" t="str">
        <f>IF(C233="X","X",VLOOKUP(C233,[1]vylosovanie!$T$10:$U$99,2,0))</f>
        <v>X</v>
      </c>
      <c r="F233" s="20" t="s">
        <v>6</v>
      </c>
      <c r="G233" s="20" t="s">
        <v>7</v>
      </c>
      <c r="H233" s="20" t="s">
        <v>8</v>
      </c>
      <c r="I233" s="21">
        <v>1</v>
      </c>
      <c r="J233" s="22"/>
      <c r="K233" s="23"/>
      <c r="L233" s="21">
        <v>2</v>
      </c>
      <c r="M233" s="22"/>
      <c r="N233" s="23"/>
      <c r="O233" s="21">
        <v>3</v>
      </c>
      <c r="P233" s="22"/>
      <c r="Q233" s="23"/>
      <c r="R233" s="21">
        <v>4</v>
      </c>
      <c r="S233" s="22"/>
      <c r="T233" s="23"/>
      <c r="U233" s="21">
        <v>5</v>
      </c>
      <c r="V233" s="22"/>
      <c r="W233" s="23"/>
      <c r="X233" s="24" t="s">
        <v>9</v>
      </c>
      <c r="Y233" s="22"/>
      <c r="Z233" s="25"/>
      <c r="AA233" s="26" t="s">
        <v>10</v>
      </c>
      <c r="AB233" s="26" t="s">
        <v>11</v>
      </c>
      <c r="AC233" s="26" t="s">
        <v>12</v>
      </c>
      <c r="AD233" s="15" t="s">
        <v>13</v>
      </c>
      <c r="AE233" s="15"/>
      <c r="AF233" s="15"/>
      <c r="AG233" s="3" t="str">
        <f>IF(C233&lt;10,0,"")</f>
        <v/>
      </c>
      <c r="AH233" s="3" t="s">
        <v>4</v>
      </c>
      <c r="AI233" s="3"/>
      <c r="AJ233" s="27" t="s">
        <v>14</v>
      </c>
      <c r="AK233" s="28" t="s">
        <v>15</v>
      </c>
      <c r="AL233" s="28" t="s">
        <v>16</v>
      </c>
      <c r="AM233" s="29" t="s">
        <v>17</v>
      </c>
      <c r="AN233" s="29" t="s">
        <v>18</v>
      </c>
      <c r="AO233" s="29" t="s">
        <v>18</v>
      </c>
      <c r="AP233" s="29" t="s">
        <v>19</v>
      </c>
      <c r="AQ233" s="30"/>
      <c r="AR233" s="3" t="str">
        <f>IF(C233&lt;10,0,"")</f>
        <v/>
      </c>
      <c r="AS233" s="3" t="s">
        <v>4</v>
      </c>
      <c r="AT233" s="3"/>
      <c r="AU233" s="31" t="s">
        <v>14</v>
      </c>
      <c r="AV233" s="29" t="s">
        <v>15</v>
      </c>
      <c r="AW233" s="29" t="s">
        <v>16</v>
      </c>
      <c r="AX233" s="29" t="s">
        <v>17</v>
      </c>
      <c r="AY233" s="29" t="s">
        <v>18</v>
      </c>
      <c r="AZ233" s="29" t="s">
        <v>18</v>
      </c>
      <c r="BA233" s="29" t="s">
        <v>19</v>
      </c>
      <c r="BC233" s="7">
        <v>1</v>
      </c>
      <c r="BD233" s="7">
        <v>2</v>
      </c>
      <c r="BE233" s="7">
        <v>3</v>
      </c>
      <c r="BF233" s="7">
        <v>4</v>
      </c>
      <c r="BG233" s="7">
        <v>5</v>
      </c>
      <c r="BH233" s="7"/>
      <c r="BI233" s="7" t="s">
        <v>20</v>
      </c>
      <c r="BJ233" s="7"/>
      <c r="BK233" s="7"/>
      <c r="BL233" s="7"/>
      <c r="BM233" s="7"/>
      <c r="BN233" s="7"/>
      <c r="BO233" s="7" t="s">
        <v>21</v>
      </c>
      <c r="BP233" s="7"/>
      <c r="BQ233" s="7"/>
      <c r="BR233" s="7"/>
      <c r="BS233" s="7"/>
      <c r="BT233" s="7"/>
    </row>
    <row r="234" spans="1:75" s="32" customFormat="1" ht="45.75" thickBot="1">
      <c r="A234" s="10" t="str">
        <f>CONCATENATE(E233," 1-4")</f>
        <v>X 1-4</v>
      </c>
      <c r="B234" s="11" t="str">
        <f>CONCATENATE(E233,D234)</f>
        <v>X1</v>
      </c>
      <c r="C234" s="33" t="str">
        <f>$E$1</f>
        <v>MŽ</v>
      </c>
      <c r="D234" s="34">
        <v>1</v>
      </c>
      <c r="E234" s="35" t="str">
        <f>IF(ISERROR(VLOOKUP($B234,[1]vylosovanie!$C$10:$M$269,8,0))=TRUE," ",VLOOKUP($B234,[1]vylosovanie!$C$10:$M$269,8,0))</f>
        <v xml:space="preserve"> </v>
      </c>
      <c r="F234" s="35" t="str">
        <f>IF(ISERROR(VLOOKUP($B234,[1]vylosovanie!$C$10:$M$269,9,0))=TRUE," ",VLOOKUP($B234,[1]vylosovanie!$C$10:$M$269,9,0))</f>
        <v xml:space="preserve"> </v>
      </c>
      <c r="G234" s="35" t="str">
        <f>IF(ISERROR(VLOOKUP($B234,[1]vylosovanie!$C$10:$M$269,10,0))=TRUE," ",VLOOKUP($B234,[1]vylosovanie!$C$10:$M$269,10,0))</f>
        <v xml:space="preserve"> </v>
      </c>
      <c r="H234" s="35" t="str">
        <f>IF(ISERROR(VLOOKUP($B234,[1]vylosovanie!$C$10:$M$269,11,0))=TRUE," ",VLOOKUP($B234,[1]vylosovanie!$C$10:$M$269,11,0))</f>
        <v xml:space="preserve"> </v>
      </c>
      <c r="I234" s="36"/>
      <c r="J234" s="36"/>
      <c r="K234" s="37"/>
      <c r="L234" s="38" t="e">
        <f>VLOOKUP(A236,'[1]zapisy skupiny'!$A$5:$AA$6403,26,0)</f>
        <v>#N/A</v>
      </c>
      <c r="M234" s="38" t="s">
        <v>22</v>
      </c>
      <c r="N234" s="39" t="e">
        <f>VLOOKUP(A236,'[1]zapisy skupiny'!$A$5:$AA$6403,27,0)</f>
        <v>#N/A</v>
      </c>
      <c r="O234" s="38" t="e">
        <f>VLOOKUP(A235,'[1]zapisy skupiny'!$A$5:$AA$6403,26,0)</f>
        <v>#N/A</v>
      </c>
      <c r="P234" s="38" t="s">
        <v>22</v>
      </c>
      <c r="Q234" s="39" t="e">
        <f>VLOOKUP(A235,'[1]zapisy skupiny'!$A$5:$AA$6403,27,0)</f>
        <v>#N/A</v>
      </c>
      <c r="R234" s="38" t="e">
        <f>VLOOKUP(A234,'[1]zapisy skupiny'!$A$5:$AA$6403,26,0)</f>
        <v>#N/A</v>
      </c>
      <c r="S234" s="38" t="s">
        <v>22</v>
      </c>
      <c r="T234" s="39" t="e">
        <f>VLOOKUP(A234,'[1]zapisy skupiny'!$A$5:$AA$6403,27,0)</f>
        <v>#N/A</v>
      </c>
      <c r="U234" s="38" t="e">
        <f>VLOOKUP(A233,'[1]zapisy skupiny'!$A$5:$AA$6403,26,0)</f>
        <v>#N/A</v>
      </c>
      <c r="V234" s="38" t="s">
        <v>22</v>
      </c>
      <c r="W234" s="39" t="e">
        <f>VLOOKUP(A233,'[1]zapisy skupiny'!$A$5:$AA$6403,27,0)</f>
        <v>#N/A</v>
      </c>
      <c r="X234" s="40" t="e">
        <f>SUM(BI234:BM234)</f>
        <v>#N/A</v>
      </c>
      <c r="Y234" s="41" t="s">
        <v>22</v>
      </c>
      <c r="Z234" s="40" t="e">
        <f>SUM(BO234:BS234)</f>
        <v>#N/A</v>
      </c>
      <c r="AA234" s="41" t="e">
        <f>IF((Z234=0)," ",X234/Z234)</f>
        <v>#N/A</v>
      </c>
      <c r="AB234" s="42" t="e">
        <f>IF(AND(SUM(BC234:BG234)=0,OR(E234=0,E234=" ",SUM(BC234:BG238)=0))," ",SUM(BC234:BG234))</f>
        <v>#N/A</v>
      </c>
      <c r="AC234" s="43" t="str">
        <f>IF(ISERROR(RANK(AB234,AB234:AB238,0))=TRUE," ",IF(OR(AND(L234="x",O234="x",R234="x"),AND(L234="x",O234="x",U234="x"),AND(L234="x",R234="x",U234="x"),AND(O234="x",R234="x",U234="x")),0,RANK(AB234,AB234:AB238,0)))</f>
        <v xml:space="preserve"> </v>
      </c>
      <c r="AD234" s="16" t="s">
        <v>23</v>
      </c>
      <c r="AE234" s="44" t="s">
        <v>24</v>
      </c>
      <c r="AF234" s="44"/>
      <c r="AG234" s="3"/>
      <c r="AH234" s="3" t="str">
        <f>CONCATENATE(5,1,AG233,C233,1)</f>
        <v>51X1</v>
      </c>
      <c r="AI234" s="3" t="str">
        <f>E233</f>
        <v>X</v>
      </c>
      <c r="AJ234" s="45">
        <f>IF(C233="X",0,AJ228+1)</f>
        <v>0</v>
      </c>
      <c r="AK234" s="45"/>
      <c r="AL234" s="45" t="s">
        <v>25</v>
      </c>
      <c r="AM234" s="46"/>
      <c r="AN234" s="46" t="e">
        <f>VLOOKUP(CONCATENATE(AI234,MID(AL234,2,1)),[1]vylosovanie!$C$10:$J$209,8,0)</f>
        <v>#N/A</v>
      </c>
      <c r="AO234" s="46" t="e">
        <f>VLOOKUP(CONCATENATE(AI234,RIGHT(AL234,1)),[1]vylosovanie!$C$10:$J$209,8,0)</f>
        <v>#N/A</v>
      </c>
      <c r="AP234" s="45" t="e">
        <f>VLOOKUP(CONCATENATE(AI234,VLOOKUP(AL234,$BW$4:$BX$16,2,0)),[1]vylosovanie!$C$10:$J$209,8,0)</f>
        <v>#N/A</v>
      </c>
      <c r="AQ234" s="47"/>
      <c r="AR234" s="3"/>
      <c r="AS234" s="3" t="str">
        <f>CONCATENATE(5,1,AR233,C233,2)</f>
        <v>51X2</v>
      </c>
      <c r="AT234" s="3" t="str">
        <f>E233</f>
        <v>X</v>
      </c>
      <c r="AU234" s="46">
        <f>IF(AJ234=0,0,AJ234+1)</f>
        <v>0</v>
      </c>
      <c r="AV234" s="46"/>
      <c r="AW234" s="46" t="s">
        <v>26</v>
      </c>
      <c r="AX234" s="46"/>
      <c r="AY234" s="46" t="e">
        <f>VLOOKUP(CONCATENATE(AT234,MID(AW234,2,1)),[1]vylosovanie!$C$10:$J$209,8,0)</f>
        <v>#N/A</v>
      </c>
      <c r="AZ234" s="46" t="e">
        <f>VLOOKUP(CONCATENATE(AT234,RIGHT(AW234,1)),[1]vylosovanie!$C$10:$J$209,8,0)</f>
        <v>#N/A</v>
      </c>
      <c r="BA234" s="45" t="e">
        <f>VLOOKUP(CONCATENATE(AT234,VLOOKUP(AW234,$BW$4:$BX$16,2,0)),[1]vylosovanie!$C$10:$J$209,8,0)</f>
        <v>#N/A</v>
      </c>
      <c r="BB234" s="48"/>
      <c r="BC234" s="28"/>
      <c r="BD234" s="28" t="e">
        <f>IF(OR(L234="x",L234="X",L234=""),0,IF(L234=3,2,1))</f>
        <v>#N/A</v>
      </c>
      <c r="BE234" s="28" t="e">
        <f>IF(OR(O234="x",O234="X",O234=""),0,IF(O234=3,2,1))</f>
        <v>#N/A</v>
      </c>
      <c r="BF234" s="28" t="e">
        <f>IF(OR(R234="x",R234="X",R234=""),0,IF(R234=3,2,1))</f>
        <v>#N/A</v>
      </c>
      <c r="BG234" s="28" t="e">
        <f>IF(OR(U234="x",U234="X",U234=""),0,IF(U234=3,2,1))</f>
        <v>#N/A</v>
      </c>
      <c r="BH234" s="49"/>
      <c r="BI234" s="28"/>
      <c r="BJ234" s="28" t="e">
        <f>IF(OR(L234="x",L234="X"),0,L234)</f>
        <v>#N/A</v>
      </c>
      <c r="BK234" s="28" t="e">
        <f>IF(OR(O234="x",O234="X"),0,O234)</f>
        <v>#N/A</v>
      </c>
      <c r="BL234" s="28" t="e">
        <f>IF(OR(R234="x",R234="X"),0,R234)</f>
        <v>#N/A</v>
      </c>
      <c r="BM234" s="28" t="e">
        <f>IF(OR(U234="x",U234="X"),0,U234)</f>
        <v>#N/A</v>
      </c>
      <c r="BN234" s="49"/>
      <c r="BO234" s="28"/>
      <c r="BP234" s="28" t="e">
        <f>IF(OR(N234="x",N234="X"),0,N234)</f>
        <v>#N/A</v>
      </c>
      <c r="BQ234" s="28" t="e">
        <f>IF(OR(Q234="x",Q234="X"),0,Q234)</f>
        <v>#N/A</v>
      </c>
      <c r="BR234" s="28" t="e">
        <f>IF(OR(T234="x",T234="X"),0,T234)</f>
        <v>#N/A</v>
      </c>
      <c r="BS234" s="28" t="e">
        <f>IF(OR(W234="x",W234="X"),0,W234)</f>
        <v>#N/A</v>
      </c>
      <c r="BT234" s="49"/>
    </row>
    <row r="235" spans="1:75" s="32" customFormat="1" ht="45.75" thickBot="1">
      <c r="A235" s="10" t="str">
        <f>CONCATENATE(E233," 1-3")</f>
        <v>X 1-3</v>
      </c>
      <c r="B235" s="11" t="str">
        <f>CONCATENATE(E233,D235)</f>
        <v>X2</v>
      </c>
      <c r="C235" s="33"/>
      <c r="D235" s="34">
        <v>2</v>
      </c>
      <c r="E235" s="35" t="str">
        <f>IF(ISERROR(VLOOKUP($B235,[1]vylosovanie!$C$10:$M$269,8,0))=TRUE," ",VLOOKUP($B235,[1]vylosovanie!$C$10:$M$269,8,0))</f>
        <v xml:space="preserve"> </v>
      </c>
      <c r="F235" s="35" t="str">
        <f>IF(ISERROR(VLOOKUP($B235,[1]vylosovanie!$C$10:$M$269,9,0))=TRUE," ",VLOOKUP($B235,[1]vylosovanie!$C$10:$M$269,9,0))</f>
        <v xml:space="preserve"> </v>
      </c>
      <c r="G235" s="35" t="str">
        <f>IF(ISERROR(VLOOKUP($B235,[1]vylosovanie!$C$10:$M$269,10,0))=TRUE," ",VLOOKUP($B235,[1]vylosovanie!$C$10:$M$269,10,0))</f>
        <v xml:space="preserve"> </v>
      </c>
      <c r="H235" s="35" t="str">
        <f>IF(ISERROR(VLOOKUP($B235,[1]vylosovanie!$C$10:$M$269,11,0))=TRUE," ",VLOOKUP($B235,[1]vylosovanie!$C$10:$M$269,11,0))</f>
        <v xml:space="preserve"> </v>
      </c>
      <c r="I235" s="50" t="e">
        <f>N234</f>
        <v>#N/A</v>
      </c>
      <c r="J235" s="50" t="s">
        <v>22</v>
      </c>
      <c r="K235" s="51" t="e">
        <f>L234</f>
        <v>#N/A</v>
      </c>
      <c r="L235" s="36"/>
      <c r="M235" s="36"/>
      <c r="N235" s="37"/>
      <c r="O235" s="50" t="e">
        <f>VLOOKUP(A237,'[1]zapisy skupiny'!$A$5:$AA$6403,26,0)</f>
        <v>#N/A</v>
      </c>
      <c r="P235" s="50" t="s">
        <v>22</v>
      </c>
      <c r="Q235" s="51" t="e">
        <f>VLOOKUP(A237,'[1]zapisy skupiny'!$A$5:$AA$6403,27,0)</f>
        <v>#N/A</v>
      </c>
      <c r="R235" s="50" t="e">
        <f>VLOOKUP(A238,'[1]zapisy skupiny'!$A$5:$AA$6403,27,0)</f>
        <v>#N/A</v>
      </c>
      <c r="S235" s="50" t="s">
        <v>22</v>
      </c>
      <c r="T235" s="51" t="e">
        <f>VLOOKUP(A238,'[1]zapisy skupiny'!$A$5:$AA$6403,26,0)</f>
        <v>#N/A</v>
      </c>
      <c r="U235" s="50" t="e">
        <f>VLOOKUP(A240,'[1]zapisy skupiny'!$A$5:$AA$6403,26,0)</f>
        <v>#N/A</v>
      </c>
      <c r="V235" s="50" t="s">
        <v>22</v>
      </c>
      <c r="W235" s="51" t="e">
        <f>VLOOKUP(A240,'[1]zapisy skupiny'!$A$5:$AA$6403,27,0)</f>
        <v>#N/A</v>
      </c>
      <c r="X235" s="52" t="e">
        <f>SUM(BI235:BM235)</f>
        <v>#N/A</v>
      </c>
      <c r="Y235" s="53" t="s">
        <v>22</v>
      </c>
      <c r="Z235" s="52" t="e">
        <f>SUM(BO235:BS235)</f>
        <v>#N/A</v>
      </c>
      <c r="AA235" s="53" t="e">
        <f>IF((Z235=0)," ",X235/Z235)</f>
        <v>#N/A</v>
      </c>
      <c r="AB235" s="54" t="e">
        <f>IF(AND(SUM(BC235:BG235)=0,OR(E235=0,E235=" ",SUM(BC234:BG238)=0))," ",SUM(BC235:BG235))</f>
        <v>#N/A</v>
      </c>
      <c r="AC235" s="55" t="str">
        <f>IF(ISERROR(RANK(AB235,AB234:AB238,0))=TRUE," ",IF(OR(AND(I235="x",O235="x",R235="x"),AND(I235="x",O235="x",U235="x"),AND(I235="x",R235="x",U235="x"),AND(O235="x",R235="x",U235="x")),0,RANK(AB235,AB234:AB238,0)))</f>
        <v xml:space="preserve"> </v>
      </c>
      <c r="AD235" s="16" t="s">
        <v>27</v>
      </c>
      <c r="AE235" s="44" t="s">
        <v>28</v>
      </c>
      <c r="AF235" s="44"/>
      <c r="AG235" s="3"/>
      <c r="AH235" s="3" t="str">
        <f>CONCATENATE(5,2,AG233,C233,1)</f>
        <v>52X1</v>
      </c>
      <c r="AI235" s="3" t="str">
        <f>E233</f>
        <v>X</v>
      </c>
      <c r="AJ235" s="45">
        <f>IF(AU234=0,0,AU234+1)</f>
        <v>0</v>
      </c>
      <c r="AK235" s="45"/>
      <c r="AL235" s="45" t="s">
        <v>29</v>
      </c>
      <c r="AM235" s="46"/>
      <c r="AN235" s="46" t="e">
        <f>VLOOKUP(CONCATENATE(AI235,MID(AL235,2,1)),[1]vylosovanie!$C$10:$J$209,8,0)</f>
        <v>#N/A</v>
      </c>
      <c r="AO235" s="46" t="e">
        <f>VLOOKUP(CONCATENATE(AI235,RIGHT(AL235,1)),[1]vylosovanie!$C$10:$J$209,8,0)</f>
        <v>#N/A</v>
      </c>
      <c r="AP235" s="45" t="e">
        <f>VLOOKUP(CONCATENATE(AI235,VLOOKUP(AL235,$BW$4:$BX$16,2,0)),[1]vylosovanie!$C$10:$J$209,8,0)</f>
        <v>#N/A</v>
      </c>
      <c r="AQ235" s="47"/>
      <c r="AR235" s="3"/>
      <c r="AS235" s="3" t="str">
        <f>CONCATENATE(5,2,AR233,C233,2)</f>
        <v>52X2</v>
      </c>
      <c r="AT235" s="3" t="str">
        <f>E233</f>
        <v>X</v>
      </c>
      <c r="AU235" s="46">
        <f>IF(AJ235=0,0,AJ235+1)</f>
        <v>0</v>
      </c>
      <c r="AV235" s="46"/>
      <c r="AW235" s="46" t="s">
        <v>30</v>
      </c>
      <c r="AX235" s="46"/>
      <c r="AY235" s="46" t="e">
        <f>VLOOKUP(CONCATENATE(AT235,MID(AW235,2,1)),[1]vylosovanie!$C$10:$J$209,8,0)</f>
        <v>#N/A</v>
      </c>
      <c r="AZ235" s="46" t="e">
        <f>VLOOKUP(CONCATENATE(AT235,RIGHT(AW235,1)),[1]vylosovanie!$C$10:$J$209,8,0)</f>
        <v>#N/A</v>
      </c>
      <c r="BA235" s="45" t="e">
        <f>VLOOKUP(CONCATENATE(AT235,VLOOKUP(AW235,$BW$4:$BX$16,2,0)),[1]vylosovanie!$C$10:$J$209,8,0)</f>
        <v>#N/A</v>
      </c>
      <c r="BB235" s="48"/>
      <c r="BC235" s="28" t="e">
        <f>IF(OR(I235="x",I235="X",I235=""),0,IF(I235=3,2,1))</f>
        <v>#N/A</v>
      </c>
      <c r="BD235" s="28"/>
      <c r="BE235" s="28" t="e">
        <f>IF(OR(O235="x",O235="X",O235=""),0,IF(O235=3,2,1))</f>
        <v>#N/A</v>
      </c>
      <c r="BF235" s="28" t="e">
        <f>IF(OR(R235="x",R235="X",R235=""),0,IF(R235=3,2,1))</f>
        <v>#N/A</v>
      </c>
      <c r="BG235" s="28" t="e">
        <f>IF(OR(U235="x",U235="X",U235=""),0,IF(U235=3,2,1))</f>
        <v>#N/A</v>
      </c>
      <c r="BH235" s="49"/>
      <c r="BI235" s="28" t="e">
        <f>IF(OR(I235="x",I235="X"),0,I235)</f>
        <v>#N/A</v>
      </c>
      <c r="BJ235" s="28"/>
      <c r="BK235" s="28" t="e">
        <f>IF(OR(O235="x",O235="X"),0,O235)</f>
        <v>#N/A</v>
      </c>
      <c r="BL235" s="28" t="e">
        <f>IF(OR(R235="x",R235="X"),0,R235)</f>
        <v>#N/A</v>
      </c>
      <c r="BM235" s="28" t="e">
        <f>IF(OR(U235="x",U235="X"),0,U235)</f>
        <v>#N/A</v>
      </c>
      <c r="BN235" s="49"/>
      <c r="BO235" s="28" t="e">
        <f>IF(OR(K235="x",K235="X"),0,K235)</f>
        <v>#N/A</v>
      </c>
      <c r="BP235" s="28"/>
      <c r="BQ235" s="28" t="e">
        <f>IF(OR(Q235="x",Q235="X"),0,Q235)</f>
        <v>#N/A</v>
      </c>
      <c r="BR235" s="28" t="e">
        <f>IF(OR(T235="x",T235="X"),0,T235)</f>
        <v>#N/A</v>
      </c>
      <c r="BS235" s="28" t="e">
        <f>IF(OR(W235="x",W235="X"),0,W235)</f>
        <v>#N/A</v>
      </c>
      <c r="BT235" s="49"/>
    </row>
    <row r="236" spans="1:75" s="32" customFormat="1" ht="45.75" thickBot="1">
      <c r="A236" s="10" t="str">
        <f>CONCATENATE(E233," 1-2")</f>
        <v>X 1-2</v>
      </c>
      <c r="B236" s="11" t="str">
        <f>CONCATENATE(E233,D236)</f>
        <v>X3</v>
      </c>
      <c r="C236" s="33"/>
      <c r="D236" s="34">
        <v>3</v>
      </c>
      <c r="E236" s="35" t="str">
        <f>IF(ISERROR(VLOOKUP($B236,[1]vylosovanie!$C$10:$M$269,8,0))=TRUE," ",VLOOKUP($B236,[1]vylosovanie!$C$10:$M$269,8,0))</f>
        <v xml:space="preserve"> </v>
      </c>
      <c r="F236" s="35" t="str">
        <f>IF(ISERROR(VLOOKUP($B236,[1]vylosovanie!$C$10:$M$269,9,0))=TRUE," ",VLOOKUP($B236,[1]vylosovanie!$C$10:$M$269,9,0))</f>
        <v xml:space="preserve"> </v>
      </c>
      <c r="G236" s="35" t="str">
        <f>IF(ISERROR(VLOOKUP($B236,[1]vylosovanie!$C$10:$M$269,10,0))=TRUE," ",VLOOKUP($B236,[1]vylosovanie!$C$10:$M$269,10,0))</f>
        <v xml:space="preserve"> </v>
      </c>
      <c r="H236" s="35" t="str">
        <f>IF(ISERROR(VLOOKUP($B236,[1]vylosovanie!$C$10:$M$269,11,0))=TRUE," ",VLOOKUP($B236,[1]vylosovanie!$C$10:$M$269,11,0))</f>
        <v xml:space="preserve"> </v>
      </c>
      <c r="I236" s="50" t="e">
        <f>Q234</f>
        <v>#N/A</v>
      </c>
      <c r="J236" s="50" t="s">
        <v>22</v>
      </c>
      <c r="K236" s="51" t="e">
        <f>O234</f>
        <v>#N/A</v>
      </c>
      <c r="L236" s="50" t="e">
        <f>Q235</f>
        <v>#N/A</v>
      </c>
      <c r="M236" s="50" t="s">
        <v>22</v>
      </c>
      <c r="N236" s="51" t="e">
        <f>O235</f>
        <v>#N/A</v>
      </c>
      <c r="O236" s="36"/>
      <c r="P236" s="36"/>
      <c r="Q236" s="37"/>
      <c r="R236" s="50" t="e">
        <f>VLOOKUP(A241,'[1]zapisy skupiny'!$A$5:$AA$6403,26,0)</f>
        <v>#N/A</v>
      </c>
      <c r="S236" s="50" t="s">
        <v>22</v>
      </c>
      <c r="T236" s="51" t="e">
        <f>VLOOKUP(A241,'[1]zapisy skupiny'!$A$5:$AA$6403,27,0)</f>
        <v>#N/A</v>
      </c>
      <c r="U236" s="50" t="e">
        <f>VLOOKUP(A239,'[1]zapisy skupiny'!$A$5:$AA$6403,27,0)</f>
        <v>#N/A</v>
      </c>
      <c r="V236" s="50" t="s">
        <v>22</v>
      </c>
      <c r="W236" s="51" t="e">
        <f>VLOOKUP(A239,'[1]zapisy skupiny'!$A$5:$AA$6403,26,0)</f>
        <v>#N/A</v>
      </c>
      <c r="X236" s="52" t="e">
        <f>SUM(BI236:BM236)</f>
        <v>#N/A</v>
      </c>
      <c r="Y236" s="53" t="s">
        <v>22</v>
      </c>
      <c r="Z236" s="52" t="e">
        <f>SUM(BO236:BS236)</f>
        <v>#N/A</v>
      </c>
      <c r="AA236" s="53" t="e">
        <f>IF((Z236=0)," ",X236/Z236)</f>
        <v>#N/A</v>
      </c>
      <c r="AB236" s="54" t="e">
        <f>IF(AND(SUM(BC236:BG236)=0,OR(E236=0,E236=" ",SUM(BC234:BG238)=0))," ",SUM(BC236:BG236))</f>
        <v>#N/A</v>
      </c>
      <c r="AC236" s="55" t="str">
        <f>IF(ISERROR(RANK(AB236,AB234:AB238,0))=TRUE," ",IF(OR(AND(I236="x",L236="x",R236="x"),AND(I236="x",L236="x",U236="x"),AND(I236="x",R236="x",U236="x"),AND(L236="x",R236="x",U236="x")),0,RANK(AB236,AB234:AB238,0)))</f>
        <v xml:space="preserve"> </v>
      </c>
      <c r="AD236" s="16" t="s">
        <v>31</v>
      </c>
      <c r="AE236" s="44" t="s">
        <v>32</v>
      </c>
      <c r="AF236" s="44"/>
      <c r="AG236" s="3"/>
      <c r="AH236" s="3" t="str">
        <f>CONCATENATE(5,3,AG233,C233,1)</f>
        <v>53X1</v>
      </c>
      <c r="AI236" s="3" t="str">
        <f>E233</f>
        <v>X</v>
      </c>
      <c r="AJ236" s="45">
        <f>IF(AU235=0,0,AU235+1)</f>
        <v>0</v>
      </c>
      <c r="AK236" s="45"/>
      <c r="AL236" s="56" t="s">
        <v>33</v>
      </c>
      <c r="AM236" s="57"/>
      <c r="AN236" s="46" t="e">
        <f>VLOOKUP(CONCATENATE(AI236,MID(AL236,2,1)),[1]vylosovanie!$C$10:$J$209,8,0)</f>
        <v>#N/A</v>
      </c>
      <c r="AO236" s="46" t="e">
        <f>VLOOKUP(CONCATENATE(AI236,RIGHT(AL236,1)),[1]vylosovanie!$C$10:$J$209,8,0)</f>
        <v>#N/A</v>
      </c>
      <c r="AP236" s="45" t="e">
        <f>VLOOKUP(CONCATENATE(AI236,VLOOKUP(AL236,$BW$4:$BX$16,2,0)),[1]vylosovanie!$C$10:$J$209,8,0)</f>
        <v>#N/A</v>
      </c>
      <c r="AQ236" s="47"/>
      <c r="AR236" s="3"/>
      <c r="AS236" s="3" t="str">
        <f>CONCATENATE(5,3,AR233,C233,2)</f>
        <v>53X2</v>
      </c>
      <c r="AT236" s="3" t="str">
        <f>E233</f>
        <v>X</v>
      </c>
      <c r="AU236" s="46">
        <f>IF(AJ236=0,0,AJ236+1)</f>
        <v>0</v>
      </c>
      <c r="AV236" s="46"/>
      <c r="AW236" s="46" t="s">
        <v>34</v>
      </c>
      <c r="AX236" s="46"/>
      <c r="AY236" s="46" t="e">
        <f>VLOOKUP(CONCATENATE(AT236,MID(AW236,2,1)),[1]vylosovanie!$C$10:$J$209,8,0)</f>
        <v>#N/A</v>
      </c>
      <c r="AZ236" s="46" t="e">
        <f>VLOOKUP(CONCATENATE(AT236,RIGHT(AW236,1)),[1]vylosovanie!$C$10:$J$209,8,0)</f>
        <v>#N/A</v>
      </c>
      <c r="BA236" s="45" t="e">
        <f>VLOOKUP(CONCATENATE(AT236,VLOOKUP(AW236,$BW$4:$BX$16,2,0)),[1]vylosovanie!$C$10:$J$209,8,0)</f>
        <v>#N/A</v>
      </c>
      <c r="BB236" s="48"/>
      <c r="BC236" s="28" t="e">
        <f>IF(OR(I236="x",I236="X",I236=""),0,IF(I236=3,2,1))</f>
        <v>#N/A</v>
      </c>
      <c r="BD236" s="28" t="e">
        <f>IF(OR(L236="x",L236="X",L236=""),0,IF(L236=3,2,1))</f>
        <v>#N/A</v>
      </c>
      <c r="BE236" s="28"/>
      <c r="BF236" s="28" t="e">
        <f>IF(OR(R236="x",R236="X",R236=""),0,IF(R236=3,2,1))</f>
        <v>#N/A</v>
      </c>
      <c r="BG236" s="28" t="e">
        <f>IF(OR(U236="x",U236="X",U236=""),0,IF(U236=3,2,1))</f>
        <v>#N/A</v>
      </c>
      <c r="BH236" s="49"/>
      <c r="BI236" s="28" t="e">
        <f>IF(OR(I236="x",I236="X"),0,I236)</f>
        <v>#N/A</v>
      </c>
      <c r="BJ236" s="28" t="e">
        <f>IF(OR(L236="x",L236="X"),0,L236)</f>
        <v>#N/A</v>
      </c>
      <c r="BK236" s="28"/>
      <c r="BL236" s="28" t="e">
        <f>IF(OR(R236="x",R236="X"),0,R236)</f>
        <v>#N/A</v>
      </c>
      <c r="BM236" s="28" t="e">
        <f>IF(OR(U236="x",U236="X"),0,U236)</f>
        <v>#N/A</v>
      </c>
      <c r="BN236" s="49"/>
      <c r="BO236" s="28" t="e">
        <f>IF(OR(K236="x",K236="X"),0,K236)</f>
        <v>#N/A</v>
      </c>
      <c r="BP236" s="28" t="e">
        <f>IF(OR(N236="x",N236="X"),0,N236)</f>
        <v>#N/A</v>
      </c>
      <c r="BQ236" s="28"/>
      <c r="BR236" s="28" t="e">
        <f>IF(OR(T236="x",T236="X"),0,T236)</f>
        <v>#N/A</v>
      </c>
      <c r="BS236" s="28" t="e">
        <f>IF(OR(W236="x",W236="X"),0,W236)</f>
        <v>#N/A</v>
      </c>
      <c r="BT236" s="49"/>
    </row>
    <row r="237" spans="1:75" s="32" customFormat="1" ht="45.75" thickBot="1">
      <c r="A237" s="10" t="str">
        <f>CONCATENATE(E233," 2-3")</f>
        <v>X 2-3</v>
      </c>
      <c r="B237" s="11" t="str">
        <f>CONCATENATE(E233,D237)</f>
        <v>X4</v>
      </c>
      <c r="C237" s="33"/>
      <c r="D237" s="34">
        <v>4</v>
      </c>
      <c r="E237" s="35" t="str">
        <f>IF(ISERROR(VLOOKUP($B237,[1]vylosovanie!$C$10:$M$269,8,0))=TRUE," ",VLOOKUP($B237,[1]vylosovanie!$C$10:$M$269,8,0))</f>
        <v xml:space="preserve"> </v>
      </c>
      <c r="F237" s="35" t="str">
        <f>IF(ISERROR(VLOOKUP($B237,[1]vylosovanie!$C$10:$M$269,9,0))=TRUE," ",VLOOKUP($B237,[1]vylosovanie!$C$10:$M$269,9,0))</f>
        <v xml:space="preserve"> </v>
      </c>
      <c r="G237" s="35" t="str">
        <f>IF(ISERROR(VLOOKUP($B237,[1]vylosovanie!$C$10:$M$269,10,0))=TRUE," ",VLOOKUP($B237,[1]vylosovanie!$C$10:$M$269,10,0))</f>
        <v xml:space="preserve"> </v>
      </c>
      <c r="H237" s="35" t="str">
        <f>IF(ISERROR(VLOOKUP($B237,[1]vylosovanie!$C$10:$M$269,11,0))=TRUE," ",VLOOKUP($B237,[1]vylosovanie!$C$10:$M$269,11,0))</f>
        <v xml:space="preserve"> </v>
      </c>
      <c r="I237" s="50" t="e">
        <f>T234</f>
        <v>#N/A</v>
      </c>
      <c r="J237" s="50" t="s">
        <v>22</v>
      </c>
      <c r="K237" s="51" t="e">
        <f>R234</f>
        <v>#N/A</v>
      </c>
      <c r="L237" s="50" t="e">
        <f>T235</f>
        <v>#N/A</v>
      </c>
      <c r="M237" s="50" t="s">
        <v>22</v>
      </c>
      <c r="N237" s="51" t="e">
        <f>R235</f>
        <v>#N/A</v>
      </c>
      <c r="O237" s="50" t="e">
        <f>T236</f>
        <v>#N/A</v>
      </c>
      <c r="P237" s="50" t="s">
        <v>22</v>
      </c>
      <c r="Q237" s="51" t="e">
        <f>R236</f>
        <v>#N/A</v>
      </c>
      <c r="R237" s="36"/>
      <c r="S237" s="36"/>
      <c r="T237" s="37"/>
      <c r="U237" s="50" t="e">
        <f>VLOOKUP(A242,'[1]zapisy skupiny'!$A$5:$AA$6403,27,0)</f>
        <v>#N/A</v>
      </c>
      <c r="V237" s="50" t="s">
        <v>22</v>
      </c>
      <c r="W237" s="51" t="e">
        <f>VLOOKUP(A242,'[1]zapisy skupiny'!$A$5:$AA$6403,26,0)</f>
        <v>#N/A</v>
      </c>
      <c r="X237" s="52" t="e">
        <f>SUM(BI237:BM237)</f>
        <v>#N/A</v>
      </c>
      <c r="Y237" s="53" t="s">
        <v>22</v>
      </c>
      <c r="Z237" s="52" t="e">
        <f>SUM(BO237:BS237)</f>
        <v>#N/A</v>
      </c>
      <c r="AA237" s="53" t="e">
        <f>IF((Z237=0)," ",X237/Z237)</f>
        <v>#N/A</v>
      </c>
      <c r="AB237" s="54" t="e">
        <f>IF(AND(SUM(BC237:BG237)=0,OR(E237=0,E237=" ",SUM(BC234:BG238)=0))," ",SUM(BC237:BG237))</f>
        <v>#N/A</v>
      </c>
      <c r="AC237" s="55" t="str">
        <f>IF(ISERROR(RANK(AB237,AB234:AB238,0))=TRUE," ",IF(OR(AND(I237="x",L237="x",O237="x"),AND(I237="x",L237="x",U237="x"),AND(I237="x",O237="x",U237="x"),AND(L237="x",O237="x",U237="x")),0,RANK(AB237,AB234:AB238,0)))</f>
        <v xml:space="preserve"> </v>
      </c>
      <c r="AD237" s="16" t="s">
        <v>35</v>
      </c>
      <c r="AE237" s="44" t="s">
        <v>36</v>
      </c>
      <c r="AF237" s="44"/>
      <c r="AG237" s="58"/>
      <c r="AH237" s="3" t="str">
        <f>CONCATENATE(5,4,AG233,C233,1)</f>
        <v>54X1</v>
      </c>
      <c r="AI237" s="3" t="str">
        <f>E233</f>
        <v>X</v>
      </c>
      <c r="AJ237" s="45">
        <f>IF(AU236=0,0,AU236+1)</f>
        <v>0</v>
      </c>
      <c r="AK237" s="59"/>
      <c r="AL237" s="59" t="s">
        <v>37</v>
      </c>
      <c r="AM237" s="60"/>
      <c r="AN237" s="46" t="e">
        <f>VLOOKUP(CONCATENATE(AI237,MID(AL237,2,1)),[1]vylosovanie!$C$10:$J$209,8,0)</f>
        <v>#N/A</v>
      </c>
      <c r="AO237" s="46" t="e">
        <f>VLOOKUP(CONCATENATE(AI237,RIGHT(AL237,1)),[1]vylosovanie!$C$10:$J$209,8,0)</f>
        <v>#N/A</v>
      </c>
      <c r="AP237" s="45" t="e">
        <f>VLOOKUP(CONCATENATE(AI237,VLOOKUP(AL237,$BW$4:$BX$16,2,0)),[1]vylosovanie!$C$10:$J$209,8,0)</f>
        <v>#N/A</v>
      </c>
      <c r="AQ237" s="61"/>
      <c r="AR237" s="58"/>
      <c r="AS237" s="3" t="str">
        <f>CONCATENATE(5,4,AR233,C233,2)</f>
        <v>54X2</v>
      </c>
      <c r="AT237" s="3" t="str">
        <f>E233</f>
        <v>X</v>
      </c>
      <c r="AU237" s="46">
        <f>IF(AJ237=0,0,AJ237+1)</f>
        <v>0</v>
      </c>
      <c r="AV237" s="60"/>
      <c r="AW237" s="60" t="s">
        <v>38</v>
      </c>
      <c r="AX237" s="60"/>
      <c r="AY237" s="46" t="e">
        <f>VLOOKUP(CONCATENATE(AT237,MID(AW237,2,1)),[1]vylosovanie!$C$10:$J$209,8,0)</f>
        <v>#N/A</v>
      </c>
      <c r="AZ237" s="46" t="e">
        <f>VLOOKUP(CONCATENATE(AT237,RIGHT(AW237,1)),[1]vylosovanie!$C$10:$J$209,8,0)</f>
        <v>#N/A</v>
      </c>
      <c r="BA237" s="45" t="e">
        <f>VLOOKUP(CONCATENATE(AT237,VLOOKUP(AW237,$BW$4:$BX$16,2,0)),[1]vylosovanie!$C$10:$J$209,8,0)</f>
        <v>#N/A</v>
      </c>
      <c r="BB237" s="48"/>
      <c r="BC237" s="28" t="e">
        <f>IF(OR(I237="x",I237="X",I237=""),0,IF(I237=3,2,1))</f>
        <v>#N/A</v>
      </c>
      <c r="BD237" s="28" t="e">
        <f>IF(OR(L237="x",L237="X",L237=""),0,IF(L237=3,2,1))</f>
        <v>#N/A</v>
      </c>
      <c r="BE237" s="28" t="e">
        <f>IF(OR(O237="x",O237="X",O237=""),0,IF(O237=3,2,1))</f>
        <v>#N/A</v>
      </c>
      <c r="BF237" s="28"/>
      <c r="BG237" s="28" t="e">
        <f>IF(OR(U237="x",U237="X",U237=""),0,IF(U237=3,2,1))</f>
        <v>#N/A</v>
      </c>
      <c r="BH237" s="49"/>
      <c r="BI237" s="28" t="e">
        <f>IF(OR(I237="x",I237="X"),0,I237)</f>
        <v>#N/A</v>
      </c>
      <c r="BJ237" s="28" t="e">
        <f>IF(OR(L237="x",L237="X"),0,L237)</f>
        <v>#N/A</v>
      </c>
      <c r="BK237" s="28" t="e">
        <f>IF(OR(O237="x",O237="X"),0,O237)</f>
        <v>#N/A</v>
      </c>
      <c r="BL237" s="28"/>
      <c r="BM237" s="28" t="e">
        <f>IF(OR(U237="x",U237="X"),0,U237)</f>
        <v>#N/A</v>
      </c>
      <c r="BN237" s="49"/>
      <c r="BO237" s="28" t="e">
        <f>IF(OR(K237="x",K237="X"),0,K237)</f>
        <v>#N/A</v>
      </c>
      <c r="BP237" s="28" t="e">
        <f>IF(OR(N237="x",N237="X"),0,N237)</f>
        <v>#N/A</v>
      </c>
      <c r="BQ237" s="28" t="e">
        <f>IF(OR(Q237="x",Q237="X"),0,Q237)</f>
        <v>#N/A</v>
      </c>
      <c r="BR237" s="28"/>
      <c r="BS237" s="28" t="e">
        <f>IF(OR(W237="x",W237="X"),0,W237)</f>
        <v>#N/A</v>
      </c>
      <c r="BT237" s="49"/>
    </row>
    <row r="238" spans="1:75" s="32" customFormat="1" ht="45.75" thickBot="1">
      <c r="A238" s="10" t="str">
        <f>CONCATENATE(E233," 4-2")</f>
        <v>X 4-2</v>
      </c>
      <c r="B238" s="11" t="str">
        <f>CONCATENATE(E233,D238)</f>
        <v>X5</v>
      </c>
      <c r="C238" s="18"/>
      <c r="D238" s="34">
        <v>5</v>
      </c>
      <c r="E238" s="35" t="str">
        <f>IF(ISERROR(VLOOKUP($B238,[1]vylosovanie!$C$10:$M$269,8,0))=TRUE," ",VLOOKUP($B238,[1]vylosovanie!$C$10:$M$269,8,0))</f>
        <v xml:space="preserve"> </v>
      </c>
      <c r="F238" s="35" t="str">
        <f>IF(ISERROR(VLOOKUP($B238,[1]vylosovanie!$C$10:$M$269,9,0))=TRUE," ",VLOOKUP($B238,[1]vylosovanie!$C$10:$M$269,9,0))</f>
        <v xml:space="preserve"> </v>
      </c>
      <c r="G238" s="35" t="str">
        <f>IF(ISERROR(VLOOKUP($B238,[1]vylosovanie!$C$10:$M$269,10,0))=TRUE," ",VLOOKUP($B238,[1]vylosovanie!$C$10:$M$269,10,0))</f>
        <v xml:space="preserve"> </v>
      </c>
      <c r="H238" s="35" t="str">
        <f>IF(ISERROR(VLOOKUP($B238,[1]vylosovanie!$C$10:$M$269,11,0))=TRUE," ",VLOOKUP($B238,[1]vylosovanie!$C$10:$M$269,11,0))</f>
        <v xml:space="preserve"> </v>
      </c>
      <c r="I238" s="62" t="e">
        <f>W234</f>
        <v>#N/A</v>
      </c>
      <c r="J238" s="62" t="s">
        <v>22</v>
      </c>
      <c r="K238" s="63" t="e">
        <f>U234</f>
        <v>#N/A</v>
      </c>
      <c r="L238" s="62" t="e">
        <f>W235</f>
        <v>#N/A</v>
      </c>
      <c r="M238" s="62" t="s">
        <v>22</v>
      </c>
      <c r="N238" s="63" t="e">
        <f>U235</f>
        <v>#N/A</v>
      </c>
      <c r="O238" s="62" t="e">
        <f>W236</f>
        <v>#N/A</v>
      </c>
      <c r="P238" s="62" t="s">
        <v>22</v>
      </c>
      <c r="Q238" s="63" t="e">
        <f>U236</f>
        <v>#N/A</v>
      </c>
      <c r="R238" s="62" t="e">
        <f>W237</f>
        <v>#N/A</v>
      </c>
      <c r="S238" s="62" t="s">
        <v>22</v>
      </c>
      <c r="T238" s="63" t="e">
        <f>U237</f>
        <v>#N/A</v>
      </c>
      <c r="U238" s="36"/>
      <c r="V238" s="36"/>
      <c r="W238" s="37"/>
      <c r="X238" s="64" t="e">
        <f>SUM(BI238:BM238)</f>
        <v>#N/A</v>
      </c>
      <c r="Y238" s="65" t="s">
        <v>22</v>
      </c>
      <c r="Z238" s="64" t="e">
        <f>SUM(BO238:BS238)</f>
        <v>#N/A</v>
      </c>
      <c r="AA238" s="65" t="e">
        <f>IF((Z238=0)," ",X238/Z238)</f>
        <v>#N/A</v>
      </c>
      <c r="AB238" s="66" t="e">
        <f>IF(AND(SUM(BC238:BG238)=0,OR(E238=0,E238=" ",SUM(BC234:BG238)=0))," ",SUM(BC238:BG238))</f>
        <v>#N/A</v>
      </c>
      <c r="AC238" s="67" t="str">
        <f>IF(ISERROR(RANK(AB238,AB234:AB238,0))=TRUE," ",IF(OR(AND(I238="x",L238="x",O238="x"),AND(I238="x",L238="x",R238="x"),AND(I238="x",O238="x",R238="x"),AND(L238="x",O238="x",R238="x")),0,RANK(AB238,AB234:AB238,0)))</f>
        <v xml:space="preserve"> </v>
      </c>
      <c r="AD238" s="15" t="s">
        <v>39</v>
      </c>
      <c r="AE238" s="44" t="s">
        <v>40</v>
      </c>
      <c r="AF238" s="44"/>
      <c r="AG238" s="58"/>
      <c r="AH238" s="3" t="str">
        <f>CONCATENATE(5,5,AG233,C233,1)</f>
        <v>55X1</v>
      </c>
      <c r="AI238" s="3" t="str">
        <f>E233</f>
        <v>X</v>
      </c>
      <c r="AJ238" s="45">
        <f>IF(AU237=0,0,AU237+1)</f>
        <v>0</v>
      </c>
      <c r="AK238" s="59"/>
      <c r="AL238" s="59" t="s">
        <v>41</v>
      </c>
      <c r="AM238" s="60"/>
      <c r="AN238" s="46" t="e">
        <f>VLOOKUP(CONCATENATE(AI238,MID(AL238,2,1)),[1]vylosovanie!$C$10:$J$209,8,0)</f>
        <v>#N/A</v>
      </c>
      <c r="AO238" s="46" t="e">
        <f>VLOOKUP(CONCATENATE(AI238,RIGHT(AL238,1)),[1]vylosovanie!$C$10:$J$209,8,0)</f>
        <v>#N/A</v>
      </c>
      <c r="AP238" s="45" t="e">
        <f>VLOOKUP(CONCATENATE(AI238,VLOOKUP(AL238,$BW$4:$BX$16,2,0)),[1]vylosovanie!$C$10:$J$209,8,0)</f>
        <v>#N/A</v>
      </c>
      <c r="AQ238" s="61"/>
      <c r="AR238" s="58"/>
      <c r="AS238" s="3" t="str">
        <f>CONCATENATE(5,5,AR233,C233,2)</f>
        <v>55X2</v>
      </c>
      <c r="AT238" s="3" t="str">
        <f>E233</f>
        <v>X</v>
      </c>
      <c r="AU238" s="46">
        <f>IF(AJ238=0,0,AJ238+1)</f>
        <v>0</v>
      </c>
      <c r="AV238" s="60"/>
      <c r="AW238" s="60" t="s">
        <v>42</v>
      </c>
      <c r="AX238" s="60"/>
      <c r="AY238" s="46" t="e">
        <f>VLOOKUP(CONCATENATE(AT238,MID(AW238,2,1)),[1]vylosovanie!$C$10:$J$209,8,0)</f>
        <v>#N/A</v>
      </c>
      <c r="AZ238" s="46" t="e">
        <f>VLOOKUP(CONCATENATE(AT238,RIGHT(AW238,1)),[1]vylosovanie!$C$10:$J$209,8,0)</f>
        <v>#N/A</v>
      </c>
      <c r="BA238" s="45" t="e">
        <f>VLOOKUP(CONCATENATE(AT238,VLOOKUP(AW238,$BW$4:$BX$16,2,0)),[1]vylosovanie!$C$10:$J$209,8,0)</f>
        <v>#N/A</v>
      </c>
      <c r="BB238" s="48"/>
      <c r="BC238" s="28" t="e">
        <f>IF(OR(I238="x",I238="X",I238=""),0,IF(I238=3,2,1))</f>
        <v>#N/A</v>
      </c>
      <c r="BD238" s="28" t="e">
        <f>IF(OR(L238="x",L238="X",L238=""),0,IF(L238=3,2,1))</f>
        <v>#N/A</v>
      </c>
      <c r="BE238" s="28" t="e">
        <f>IF(OR(O238="x",O238="X",O238=""),0,IF(O238=3,2,1))</f>
        <v>#N/A</v>
      </c>
      <c r="BF238" s="28" t="e">
        <f>IF(OR(R238="x",R238="X",R238=""),0,IF(R238=3,2,1))</f>
        <v>#N/A</v>
      </c>
      <c r="BG238" s="28"/>
      <c r="BH238" s="49"/>
      <c r="BI238" s="28" t="e">
        <f>IF(OR(I238="x",I238="X"),0,I238)</f>
        <v>#N/A</v>
      </c>
      <c r="BJ238" s="28" t="e">
        <f>IF(OR(L238="x",L238="X"),0,L238)</f>
        <v>#N/A</v>
      </c>
      <c r="BK238" s="28" t="e">
        <f>IF(OR(O238="x",O238="X"),0,O238)</f>
        <v>#N/A</v>
      </c>
      <c r="BL238" s="28" t="e">
        <f>IF(OR(R238="x",R238="X"),0,R238)</f>
        <v>#N/A</v>
      </c>
      <c r="BM238" s="28"/>
      <c r="BN238" s="49"/>
      <c r="BO238" s="28" t="e">
        <f>IF(OR(K238="x",K238="X"),0,K238)</f>
        <v>#N/A</v>
      </c>
      <c r="BP238" s="28" t="e">
        <f>IF(OR(N238="x",N238="X"),0,N238)</f>
        <v>#N/A</v>
      </c>
      <c r="BQ238" s="28" t="e">
        <f>IF(OR(Q238="x",Q238="X"),0,Q238)</f>
        <v>#N/A</v>
      </c>
      <c r="BR238" s="28" t="e">
        <f>IF(OR(T238="x",T238="X"),0,T238)</f>
        <v>#N/A</v>
      </c>
      <c r="BS238" s="28"/>
      <c r="BT238" s="49"/>
    </row>
    <row r="239" spans="1:75" s="32" customFormat="1" ht="45">
      <c r="A239" s="10" t="str">
        <f>CONCATENATE(E233," 5-3")</f>
        <v>X 5-3</v>
      </c>
      <c r="B239" s="11"/>
      <c r="C239" s="18"/>
      <c r="D239" s="68"/>
      <c r="E239" s="69"/>
      <c r="F239" s="69"/>
      <c r="G239" s="69"/>
      <c r="H239" s="69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1"/>
      <c r="V239" s="71"/>
      <c r="W239" s="71"/>
      <c r="X239" s="72"/>
      <c r="Y239" s="73"/>
      <c r="Z239" s="72"/>
      <c r="AA239" s="73"/>
      <c r="AB239" s="72"/>
      <c r="AC239" s="48"/>
      <c r="AD239" s="15"/>
      <c r="AE239" s="44"/>
      <c r="AF239" s="44"/>
      <c r="AG239" s="58"/>
      <c r="AH239" s="3"/>
      <c r="AI239" s="3"/>
      <c r="AJ239" s="74"/>
      <c r="AK239" s="75"/>
      <c r="AL239" s="75"/>
      <c r="AM239" s="61"/>
      <c r="AN239" s="47"/>
      <c r="AO239" s="47"/>
      <c r="AP239" s="74"/>
      <c r="AQ239" s="61"/>
      <c r="AR239" s="58"/>
      <c r="AS239" s="3"/>
      <c r="AT239" s="3"/>
      <c r="AU239" s="47"/>
      <c r="AV239" s="61"/>
      <c r="AW239" s="61"/>
      <c r="AX239" s="61"/>
      <c r="AY239" s="47"/>
      <c r="AZ239" s="47"/>
      <c r="BA239" s="74"/>
      <c r="BB239" s="48"/>
      <c r="BC239" s="49"/>
      <c r="BD239" s="49"/>
      <c r="BE239" s="49"/>
      <c r="BF239" s="49"/>
      <c r="BG239" s="49"/>
      <c r="BH239" s="49"/>
      <c r="BI239" s="49"/>
      <c r="BJ239" s="49"/>
      <c r="BK239" s="49"/>
      <c r="BL239" s="49"/>
      <c r="BM239" s="49"/>
      <c r="BN239" s="49"/>
      <c r="BO239" s="49"/>
      <c r="BP239" s="49"/>
      <c r="BQ239" s="49"/>
      <c r="BR239" s="49"/>
      <c r="BS239" s="49"/>
      <c r="BT239" s="49"/>
      <c r="BW239" s="59"/>
    </row>
    <row r="240" spans="1:75" s="32" customFormat="1" ht="45">
      <c r="A240" s="10" t="str">
        <f>CONCATENATE(E233," 2-5")</f>
        <v>X 2-5</v>
      </c>
      <c r="B240" s="11"/>
      <c r="C240" s="18"/>
      <c r="D240" s="68"/>
      <c r="E240" s="69"/>
      <c r="F240" s="69"/>
      <c r="G240" s="69"/>
      <c r="H240" s="69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1"/>
      <c r="V240" s="71"/>
      <c r="W240" s="71"/>
      <c r="X240" s="72"/>
      <c r="Y240" s="73"/>
      <c r="Z240" s="72"/>
      <c r="AA240" s="73"/>
      <c r="AB240" s="72"/>
      <c r="AC240" s="48"/>
      <c r="AD240" s="15"/>
      <c r="AE240" s="44"/>
      <c r="AF240" s="44"/>
      <c r="AG240" s="58"/>
      <c r="AH240" s="3"/>
      <c r="AI240" s="3"/>
      <c r="AJ240" s="74"/>
      <c r="AK240" s="75"/>
      <c r="AL240" s="75"/>
      <c r="AM240" s="61"/>
      <c r="AN240" s="47"/>
      <c r="AO240" s="47"/>
      <c r="AP240" s="74"/>
      <c r="AQ240" s="61"/>
      <c r="AR240" s="58"/>
      <c r="AS240" s="3"/>
      <c r="AT240" s="3"/>
      <c r="AU240" s="47"/>
      <c r="AV240" s="61"/>
      <c r="AW240" s="61"/>
      <c r="AX240" s="61"/>
      <c r="AY240" s="47"/>
      <c r="AZ240" s="47"/>
      <c r="BA240" s="74"/>
      <c r="BB240" s="48"/>
      <c r="BC240" s="49"/>
      <c r="BD240" s="49"/>
      <c r="BE240" s="49"/>
      <c r="BF240" s="49"/>
      <c r="BG240" s="49"/>
      <c r="BH240" s="49"/>
      <c r="BI240" s="49"/>
      <c r="BJ240" s="49"/>
      <c r="BK240" s="49"/>
      <c r="BL240" s="49"/>
      <c r="BM240" s="49"/>
      <c r="BN240" s="49"/>
      <c r="BO240" s="49"/>
      <c r="BP240" s="49"/>
      <c r="BQ240" s="49"/>
      <c r="BR240" s="49"/>
      <c r="BS240" s="49"/>
      <c r="BT240" s="49"/>
      <c r="BW240" s="59"/>
    </row>
    <row r="241" spans="1:75" s="32" customFormat="1" ht="45">
      <c r="A241" s="10" t="str">
        <f>CONCATENATE(E233," 3-4")</f>
        <v>X 3-4</v>
      </c>
      <c r="B241" s="11"/>
      <c r="C241" s="18"/>
      <c r="D241" s="68"/>
      <c r="E241" s="69"/>
      <c r="F241" s="69"/>
      <c r="G241" s="69"/>
      <c r="H241" s="69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1"/>
      <c r="V241" s="71"/>
      <c r="W241" s="71"/>
      <c r="X241" s="72"/>
      <c r="Y241" s="73"/>
      <c r="Z241" s="72"/>
      <c r="AA241" s="73"/>
      <c r="AB241" s="72"/>
      <c r="AC241" s="48"/>
      <c r="AD241" s="15"/>
      <c r="AE241" s="44"/>
      <c r="AF241" s="44"/>
      <c r="AG241" s="58"/>
      <c r="AH241" s="3"/>
      <c r="AI241" s="3"/>
      <c r="AJ241" s="74"/>
      <c r="AK241" s="75"/>
      <c r="AL241" s="75"/>
      <c r="AM241" s="61"/>
      <c r="AN241" s="47"/>
      <c r="AO241" s="47"/>
      <c r="AP241" s="74"/>
      <c r="AQ241" s="61"/>
      <c r="AR241" s="58"/>
      <c r="AS241" s="3"/>
      <c r="AT241" s="3"/>
      <c r="AU241" s="47"/>
      <c r="AV241" s="61"/>
      <c r="AW241" s="61"/>
      <c r="AX241" s="61"/>
      <c r="AY241" s="47"/>
      <c r="AZ241" s="47"/>
      <c r="BA241" s="74"/>
      <c r="BB241" s="48"/>
      <c r="BC241" s="49"/>
      <c r="BD241" s="49"/>
      <c r="BE241" s="49"/>
      <c r="BF241" s="49"/>
      <c r="BG241" s="49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W241" s="59"/>
    </row>
    <row r="242" spans="1:75" ht="35.25" thickBot="1">
      <c r="A242" s="10" t="str">
        <f>CONCATENATE(E233," 5-4")</f>
        <v>X 5-4</v>
      </c>
    </row>
    <row r="243" spans="1:75" s="32" customFormat="1" ht="90.75" thickBot="1">
      <c r="A243" s="10" t="str">
        <f>CONCATENATE(E243," 1-5")</f>
        <v>X 1-5</v>
      </c>
      <c r="B243" s="11"/>
      <c r="C243" s="18" t="str">
        <f>IF(C233="X","X",IF(C233-$B$1&gt;=[1]vylosovanie!$O$3,"X",C233+1))</f>
        <v>X</v>
      </c>
      <c r="D243" s="3" t="s">
        <v>5</v>
      </c>
      <c r="E243" s="19" t="str">
        <f>IF(C243="X","X",VLOOKUP(C243,[1]vylosovanie!$T$10:$U$99,2,0))</f>
        <v>X</v>
      </c>
      <c r="F243" s="20" t="s">
        <v>6</v>
      </c>
      <c r="G243" s="20" t="s">
        <v>7</v>
      </c>
      <c r="H243" s="20" t="s">
        <v>8</v>
      </c>
      <c r="I243" s="21">
        <v>1</v>
      </c>
      <c r="J243" s="22"/>
      <c r="K243" s="23"/>
      <c r="L243" s="21">
        <v>2</v>
      </c>
      <c r="M243" s="22"/>
      <c r="N243" s="23"/>
      <c r="O243" s="21">
        <v>3</v>
      </c>
      <c r="P243" s="22"/>
      <c r="Q243" s="23"/>
      <c r="R243" s="21">
        <v>4</v>
      </c>
      <c r="S243" s="22"/>
      <c r="T243" s="23"/>
      <c r="U243" s="21">
        <v>5</v>
      </c>
      <c r="V243" s="22"/>
      <c r="W243" s="23"/>
      <c r="X243" s="24" t="s">
        <v>9</v>
      </c>
      <c r="Y243" s="22"/>
      <c r="Z243" s="25"/>
      <c r="AA243" s="26" t="s">
        <v>10</v>
      </c>
      <c r="AB243" s="26" t="s">
        <v>11</v>
      </c>
      <c r="AC243" s="26" t="s">
        <v>12</v>
      </c>
      <c r="AD243" s="15" t="s">
        <v>13</v>
      </c>
      <c r="AE243" s="15"/>
      <c r="AF243" s="15"/>
      <c r="AG243" s="3" t="str">
        <f>IF(C243&lt;10,0,"")</f>
        <v/>
      </c>
      <c r="AH243" s="3" t="s">
        <v>4</v>
      </c>
      <c r="AI243" s="3"/>
      <c r="AJ243" s="27" t="s">
        <v>14</v>
      </c>
      <c r="AK243" s="28" t="s">
        <v>15</v>
      </c>
      <c r="AL243" s="28" t="s">
        <v>16</v>
      </c>
      <c r="AM243" s="29" t="s">
        <v>17</v>
      </c>
      <c r="AN243" s="29" t="s">
        <v>18</v>
      </c>
      <c r="AO243" s="29" t="s">
        <v>18</v>
      </c>
      <c r="AP243" s="29" t="s">
        <v>19</v>
      </c>
      <c r="AQ243" s="30"/>
      <c r="AR243" s="3" t="str">
        <f>IF(C243&lt;10,0,"")</f>
        <v/>
      </c>
      <c r="AS243" s="3" t="s">
        <v>4</v>
      </c>
      <c r="AT243" s="3"/>
      <c r="AU243" s="31" t="s">
        <v>14</v>
      </c>
      <c r="AV243" s="29" t="s">
        <v>15</v>
      </c>
      <c r="AW243" s="29" t="s">
        <v>16</v>
      </c>
      <c r="AX243" s="29" t="s">
        <v>17</v>
      </c>
      <c r="AY243" s="29" t="s">
        <v>18</v>
      </c>
      <c r="AZ243" s="29" t="s">
        <v>18</v>
      </c>
      <c r="BA243" s="29" t="s">
        <v>19</v>
      </c>
      <c r="BC243" s="7">
        <v>1</v>
      </c>
      <c r="BD243" s="7">
        <v>2</v>
      </c>
      <c r="BE243" s="7">
        <v>3</v>
      </c>
      <c r="BF243" s="7">
        <v>4</v>
      </c>
      <c r="BG243" s="7">
        <v>5</v>
      </c>
      <c r="BH243" s="7"/>
      <c r="BI243" s="7" t="s">
        <v>20</v>
      </c>
      <c r="BJ243" s="7"/>
      <c r="BK243" s="7"/>
      <c r="BL243" s="7"/>
      <c r="BM243" s="7"/>
      <c r="BN243" s="7"/>
      <c r="BO243" s="7" t="s">
        <v>21</v>
      </c>
      <c r="BP243" s="7"/>
      <c r="BQ243" s="7"/>
      <c r="BR243" s="7"/>
      <c r="BS243" s="7"/>
      <c r="BT243" s="7"/>
    </row>
    <row r="244" spans="1:75" s="32" customFormat="1" ht="45.75" thickBot="1">
      <c r="A244" s="10" t="str">
        <f>CONCATENATE(E243," 1-4")</f>
        <v>X 1-4</v>
      </c>
      <c r="B244" s="11" t="str">
        <f>CONCATENATE(E243,D244)</f>
        <v>X1</v>
      </c>
      <c r="C244" s="33" t="str">
        <f>$E$1</f>
        <v>MŽ</v>
      </c>
      <c r="D244" s="34">
        <v>1</v>
      </c>
      <c r="E244" s="35" t="str">
        <f>IF(ISERROR(VLOOKUP($B244,[1]vylosovanie!$C$10:$M$269,8,0))=TRUE," ",VLOOKUP($B244,[1]vylosovanie!$C$10:$M$269,8,0))</f>
        <v xml:space="preserve"> </v>
      </c>
      <c r="F244" s="35" t="str">
        <f>IF(ISERROR(VLOOKUP($B244,[1]vylosovanie!$C$10:$M$269,9,0))=TRUE," ",VLOOKUP($B244,[1]vylosovanie!$C$10:$M$269,9,0))</f>
        <v xml:space="preserve"> </v>
      </c>
      <c r="G244" s="35" t="str">
        <f>IF(ISERROR(VLOOKUP($B244,[1]vylosovanie!$C$10:$M$269,10,0))=TRUE," ",VLOOKUP($B244,[1]vylosovanie!$C$10:$M$269,10,0))</f>
        <v xml:space="preserve"> </v>
      </c>
      <c r="H244" s="35" t="str">
        <f>IF(ISERROR(VLOOKUP($B244,[1]vylosovanie!$C$10:$M$269,11,0))=TRUE," ",VLOOKUP($B244,[1]vylosovanie!$C$10:$M$269,11,0))</f>
        <v xml:space="preserve"> </v>
      </c>
      <c r="I244" s="36"/>
      <c r="J244" s="36"/>
      <c r="K244" s="37"/>
      <c r="L244" s="38" t="e">
        <f>VLOOKUP(A246,'[1]zapisy skupiny'!$A$5:$AA$6403,26,0)</f>
        <v>#N/A</v>
      </c>
      <c r="M244" s="38" t="s">
        <v>22</v>
      </c>
      <c r="N244" s="39" t="e">
        <f>VLOOKUP(A246,'[1]zapisy skupiny'!$A$5:$AA$6403,27,0)</f>
        <v>#N/A</v>
      </c>
      <c r="O244" s="38" t="e">
        <f>VLOOKUP(A245,'[1]zapisy skupiny'!$A$5:$AA$6403,26,0)</f>
        <v>#N/A</v>
      </c>
      <c r="P244" s="38" t="s">
        <v>22</v>
      </c>
      <c r="Q244" s="39" t="e">
        <f>VLOOKUP(A245,'[1]zapisy skupiny'!$A$5:$AA$6403,27,0)</f>
        <v>#N/A</v>
      </c>
      <c r="R244" s="38" t="e">
        <f>VLOOKUP(A244,'[1]zapisy skupiny'!$A$5:$AA$6403,26,0)</f>
        <v>#N/A</v>
      </c>
      <c r="S244" s="38" t="s">
        <v>22</v>
      </c>
      <c r="T244" s="39" t="e">
        <f>VLOOKUP(A244,'[1]zapisy skupiny'!$A$5:$AA$6403,27,0)</f>
        <v>#N/A</v>
      </c>
      <c r="U244" s="38" t="e">
        <f>VLOOKUP(A243,'[1]zapisy skupiny'!$A$5:$AA$6403,26,0)</f>
        <v>#N/A</v>
      </c>
      <c r="V244" s="38" t="s">
        <v>22</v>
      </c>
      <c r="W244" s="39" t="e">
        <f>VLOOKUP(A243,'[1]zapisy skupiny'!$A$5:$AA$6403,27,0)</f>
        <v>#N/A</v>
      </c>
      <c r="X244" s="40" t="e">
        <f>SUM(BI244:BM244)</f>
        <v>#N/A</v>
      </c>
      <c r="Y244" s="41" t="s">
        <v>22</v>
      </c>
      <c r="Z244" s="40" t="e">
        <f>SUM(BO244:BS244)</f>
        <v>#N/A</v>
      </c>
      <c r="AA244" s="41" t="e">
        <f>IF((Z244=0)," ",X244/Z244)</f>
        <v>#N/A</v>
      </c>
      <c r="AB244" s="42" t="e">
        <f>IF(AND(SUM(BC244:BG244)=0,OR(E244=0,E244=" ",SUM(BC244:BG248)=0))," ",SUM(BC244:BG244))</f>
        <v>#N/A</v>
      </c>
      <c r="AC244" s="43" t="str">
        <f>IF(ISERROR(RANK(AB244,AB244:AB248,0))=TRUE," ",IF(OR(AND(L244="x",O244="x",R244="x"),AND(L244="x",O244="x",U244="x"),AND(L244="x",R244="x",U244="x"),AND(O244="x",R244="x",U244="x")),0,RANK(AB244,AB244:AB248,0)))</f>
        <v xml:space="preserve"> </v>
      </c>
      <c r="AD244" s="16" t="s">
        <v>23</v>
      </c>
      <c r="AE244" s="44" t="s">
        <v>24</v>
      </c>
      <c r="AF244" s="44"/>
      <c r="AG244" s="3"/>
      <c r="AH244" s="3" t="str">
        <f>CONCATENATE(5,1,AG243,C243,1)</f>
        <v>51X1</v>
      </c>
      <c r="AI244" s="3" t="str">
        <f>E243</f>
        <v>X</v>
      </c>
      <c r="AJ244" s="45">
        <f>IF(C243="X",0,AJ238+1)</f>
        <v>0</v>
      </c>
      <c r="AK244" s="45"/>
      <c r="AL244" s="45" t="s">
        <v>25</v>
      </c>
      <c r="AM244" s="46"/>
      <c r="AN244" s="46" t="e">
        <f>VLOOKUP(CONCATENATE(AI244,MID(AL244,2,1)),[1]vylosovanie!$C$10:$J$209,8,0)</f>
        <v>#N/A</v>
      </c>
      <c r="AO244" s="46" t="e">
        <f>VLOOKUP(CONCATENATE(AI244,RIGHT(AL244,1)),[1]vylosovanie!$C$10:$J$209,8,0)</f>
        <v>#N/A</v>
      </c>
      <c r="AP244" s="45" t="e">
        <f>VLOOKUP(CONCATENATE(AI244,VLOOKUP(AL244,$BW$4:$BX$16,2,0)),[1]vylosovanie!$C$10:$J$209,8,0)</f>
        <v>#N/A</v>
      </c>
      <c r="AQ244" s="47"/>
      <c r="AR244" s="3"/>
      <c r="AS244" s="3" t="str">
        <f>CONCATENATE(5,1,AR243,C243,2)</f>
        <v>51X2</v>
      </c>
      <c r="AT244" s="3" t="str">
        <f>E243</f>
        <v>X</v>
      </c>
      <c r="AU244" s="46">
        <f>IF(AJ244=0,0,AJ244+1)</f>
        <v>0</v>
      </c>
      <c r="AV244" s="46"/>
      <c r="AW244" s="46" t="s">
        <v>26</v>
      </c>
      <c r="AX244" s="46"/>
      <c r="AY244" s="46" t="e">
        <f>VLOOKUP(CONCATENATE(AT244,MID(AW244,2,1)),[1]vylosovanie!$C$10:$J$209,8,0)</f>
        <v>#N/A</v>
      </c>
      <c r="AZ244" s="46" t="e">
        <f>VLOOKUP(CONCATENATE(AT244,RIGHT(AW244,1)),[1]vylosovanie!$C$10:$J$209,8,0)</f>
        <v>#N/A</v>
      </c>
      <c r="BA244" s="45" t="e">
        <f>VLOOKUP(CONCATENATE(AT244,VLOOKUP(AW244,$BW$4:$BX$16,2,0)),[1]vylosovanie!$C$10:$J$209,8,0)</f>
        <v>#N/A</v>
      </c>
      <c r="BB244" s="48"/>
      <c r="BC244" s="28"/>
      <c r="BD244" s="28" t="e">
        <f>IF(OR(L244="x",L244="X",L244=""),0,IF(L244=3,2,1))</f>
        <v>#N/A</v>
      </c>
      <c r="BE244" s="28" t="e">
        <f>IF(OR(O244="x",O244="X",O244=""),0,IF(O244=3,2,1))</f>
        <v>#N/A</v>
      </c>
      <c r="BF244" s="28" t="e">
        <f>IF(OR(R244="x",R244="X",R244=""),0,IF(R244=3,2,1))</f>
        <v>#N/A</v>
      </c>
      <c r="BG244" s="28" t="e">
        <f>IF(OR(U244="x",U244="X",U244=""),0,IF(U244=3,2,1))</f>
        <v>#N/A</v>
      </c>
      <c r="BH244" s="49"/>
      <c r="BI244" s="28"/>
      <c r="BJ244" s="28" t="e">
        <f>IF(OR(L244="x",L244="X"),0,L244)</f>
        <v>#N/A</v>
      </c>
      <c r="BK244" s="28" t="e">
        <f>IF(OR(O244="x",O244="X"),0,O244)</f>
        <v>#N/A</v>
      </c>
      <c r="BL244" s="28" t="e">
        <f>IF(OR(R244="x",R244="X"),0,R244)</f>
        <v>#N/A</v>
      </c>
      <c r="BM244" s="28" t="e">
        <f>IF(OR(U244="x",U244="X"),0,U244)</f>
        <v>#N/A</v>
      </c>
      <c r="BN244" s="49"/>
      <c r="BO244" s="28"/>
      <c r="BP244" s="28" t="e">
        <f>IF(OR(N244="x",N244="X"),0,N244)</f>
        <v>#N/A</v>
      </c>
      <c r="BQ244" s="28" t="e">
        <f>IF(OR(Q244="x",Q244="X"),0,Q244)</f>
        <v>#N/A</v>
      </c>
      <c r="BR244" s="28" t="e">
        <f>IF(OR(T244="x",T244="X"),0,T244)</f>
        <v>#N/A</v>
      </c>
      <c r="BS244" s="28" t="e">
        <f>IF(OR(W244="x",W244="X"),0,W244)</f>
        <v>#N/A</v>
      </c>
      <c r="BT244" s="49"/>
    </row>
    <row r="245" spans="1:75" s="32" customFormat="1" ht="45.75" thickBot="1">
      <c r="A245" s="10" t="str">
        <f>CONCATENATE(E243," 1-3")</f>
        <v>X 1-3</v>
      </c>
      <c r="B245" s="11" t="str">
        <f>CONCATENATE(E243,D245)</f>
        <v>X2</v>
      </c>
      <c r="C245" s="33"/>
      <c r="D245" s="34">
        <v>2</v>
      </c>
      <c r="E245" s="35" t="str">
        <f>IF(ISERROR(VLOOKUP($B245,[1]vylosovanie!$C$10:$M$269,8,0))=TRUE," ",VLOOKUP($B245,[1]vylosovanie!$C$10:$M$269,8,0))</f>
        <v xml:space="preserve"> </v>
      </c>
      <c r="F245" s="35" t="str">
        <f>IF(ISERROR(VLOOKUP($B245,[1]vylosovanie!$C$10:$M$269,9,0))=TRUE," ",VLOOKUP($B245,[1]vylosovanie!$C$10:$M$269,9,0))</f>
        <v xml:space="preserve"> </v>
      </c>
      <c r="G245" s="35" t="str">
        <f>IF(ISERROR(VLOOKUP($B245,[1]vylosovanie!$C$10:$M$269,10,0))=TRUE," ",VLOOKUP($B245,[1]vylosovanie!$C$10:$M$269,10,0))</f>
        <v xml:space="preserve"> </v>
      </c>
      <c r="H245" s="35" t="str">
        <f>IF(ISERROR(VLOOKUP($B245,[1]vylosovanie!$C$10:$M$269,11,0))=TRUE," ",VLOOKUP($B245,[1]vylosovanie!$C$10:$M$269,11,0))</f>
        <v xml:space="preserve"> </v>
      </c>
      <c r="I245" s="50" t="e">
        <f>N244</f>
        <v>#N/A</v>
      </c>
      <c r="J245" s="50" t="s">
        <v>22</v>
      </c>
      <c r="K245" s="51" t="e">
        <f>L244</f>
        <v>#N/A</v>
      </c>
      <c r="L245" s="36"/>
      <c r="M245" s="36"/>
      <c r="N245" s="37"/>
      <c r="O245" s="50" t="e">
        <f>VLOOKUP(A247,'[1]zapisy skupiny'!$A$5:$AA$6403,26,0)</f>
        <v>#N/A</v>
      </c>
      <c r="P245" s="50" t="s">
        <v>22</v>
      </c>
      <c r="Q245" s="51" t="e">
        <f>VLOOKUP(A247,'[1]zapisy skupiny'!$A$5:$AA$6403,27,0)</f>
        <v>#N/A</v>
      </c>
      <c r="R245" s="50" t="e">
        <f>VLOOKUP(A248,'[1]zapisy skupiny'!$A$5:$AA$6403,27,0)</f>
        <v>#N/A</v>
      </c>
      <c r="S245" s="50" t="s">
        <v>22</v>
      </c>
      <c r="T245" s="51" t="e">
        <f>VLOOKUP(A248,'[1]zapisy skupiny'!$A$5:$AA$6403,26,0)</f>
        <v>#N/A</v>
      </c>
      <c r="U245" s="50" t="e">
        <f>VLOOKUP(A250,'[1]zapisy skupiny'!$A$5:$AA$6403,26,0)</f>
        <v>#N/A</v>
      </c>
      <c r="V245" s="50" t="s">
        <v>22</v>
      </c>
      <c r="W245" s="51" t="e">
        <f>VLOOKUP(A250,'[1]zapisy skupiny'!$A$5:$AA$6403,27,0)</f>
        <v>#N/A</v>
      </c>
      <c r="X245" s="52" t="e">
        <f>SUM(BI245:BM245)</f>
        <v>#N/A</v>
      </c>
      <c r="Y245" s="53" t="s">
        <v>22</v>
      </c>
      <c r="Z245" s="52" t="e">
        <f>SUM(BO245:BS245)</f>
        <v>#N/A</v>
      </c>
      <c r="AA245" s="53" t="e">
        <f>IF((Z245=0)," ",X245/Z245)</f>
        <v>#N/A</v>
      </c>
      <c r="AB245" s="54" t="e">
        <f>IF(AND(SUM(BC245:BG245)=0,OR(E245=0,E245=" ",SUM(BC244:BG248)=0))," ",SUM(BC245:BG245))</f>
        <v>#N/A</v>
      </c>
      <c r="AC245" s="55" t="str">
        <f>IF(ISERROR(RANK(AB245,AB244:AB248,0))=TRUE," ",IF(OR(AND(I245="x",O245="x",R245="x"),AND(I245="x",O245="x",U245="x"),AND(I245="x",R245="x",U245="x"),AND(O245="x",R245="x",U245="x")),0,RANK(AB245,AB244:AB248,0)))</f>
        <v xml:space="preserve"> </v>
      </c>
      <c r="AD245" s="16" t="s">
        <v>27</v>
      </c>
      <c r="AE245" s="44" t="s">
        <v>28</v>
      </c>
      <c r="AF245" s="44"/>
      <c r="AG245" s="3"/>
      <c r="AH245" s="3" t="str">
        <f>CONCATENATE(5,2,AG243,C243,1)</f>
        <v>52X1</v>
      </c>
      <c r="AI245" s="3" t="str">
        <f>E243</f>
        <v>X</v>
      </c>
      <c r="AJ245" s="45">
        <f>IF(AU244=0,0,AU244+1)</f>
        <v>0</v>
      </c>
      <c r="AK245" s="45"/>
      <c r="AL245" s="45" t="s">
        <v>29</v>
      </c>
      <c r="AM245" s="46"/>
      <c r="AN245" s="46" t="e">
        <f>VLOOKUP(CONCATENATE(AI245,MID(AL245,2,1)),[1]vylosovanie!$C$10:$J$209,8,0)</f>
        <v>#N/A</v>
      </c>
      <c r="AO245" s="46" t="e">
        <f>VLOOKUP(CONCATENATE(AI245,RIGHT(AL245,1)),[1]vylosovanie!$C$10:$J$209,8,0)</f>
        <v>#N/A</v>
      </c>
      <c r="AP245" s="45" t="e">
        <f>VLOOKUP(CONCATENATE(AI245,VLOOKUP(AL245,$BW$4:$BX$16,2,0)),[1]vylosovanie!$C$10:$J$209,8,0)</f>
        <v>#N/A</v>
      </c>
      <c r="AQ245" s="47"/>
      <c r="AR245" s="3"/>
      <c r="AS245" s="3" t="str">
        <f>CONCATENATE(5,2,AR243,C243,2)</f>
        <v>52X2</v>
      </c>
      <c r="AT245" s="3" t="str">
        <f>E243</f>
        <v>X</v>
      </c>
      <c r="AU245" s="46">
        <f>IF(AJ245=0,0,AJ245+1)</f>
        <v>0</v>
      </c>
      <c r="AV245" s="46"/>
      <c r="AW245" s="46" t="s">
        <v>30</v>
      </c>
      <c r="AX245" s="46"/>
      <c r="AY245" s="46" t="e">
        <f>VLOOKUP(CONCATENATE(AT245,MID(AW245,2,1)),[1]vylosovanie!$C$10:$J$209,8,0)</f>
        <v>#N/A</v>
      </c>
      <c r="AZ245" s="46" t="e">
        <f>VLOOKUP(CONCATENATE(AT245,RIGHT(AW245,1)),[1]vylosovanie!$C$10:$J$209,8,0)</f>
        <v>#N/A</v>
      </c>
      <c r="BA245" s="45" t="e">
        <f>VLOOKUP(CONCATENATE(AT245,VLOOKUP(AW245,$BW$4:$BX$16,2,0)),[1]vylosovanie!$C$10:$J$209,8,0)</f>
        <v>#N/A</v>
      </c>
      <c r="BB245" s="48"/>
      <c r="BC245" s="28" t="e">
        <f>IF(OR(I245="x",I245="X",I245=""),0,IF(I245=3,2,1))</f>
        <v>#N/A</v>
      </c>
      <c r="BD245" s="28"/>
      <c r="BE245" s="28" t="e">
        <f>IF(OR(O245="x",O245="X",O245=""),0,IF(O245=3,2,1))</f>
        <v>#N/A</v>
      </c>
      <c r="BF245" s="28" t="e">
        <f>IF(OR(R245="x",R245="X",R245=""),0,IF(R245=3,2,1))</f>
        <v>#N/A</v>
      </c>
      <c r="BG245" s="28" t="e">
        <f>IF(OR(U245="x",U245="X",U245=""),0,IF(U245=3,2,1))</f>
        <v>#N/A</v>
      </c>
      <c r="BH245" s="49"/>
      <c r="BI245" s="28" t="e">
        <f>IF(OR(I245="x",I245="X"),0,I245)</f>
        <v>#N/A</v>
      </c>
      <c r="BJ245" s="28"/>
      <c r="BK245" s="28" t="e">
        <f>IF(OR(O245="x",O245="X"),0,O245)</f>
        <v>#N/A</v>
      </c>
      <c r="BL245" s="28" t="e">
        <f>IF(OR(R245="x",R245="X"),0,R245)</f>
        <v>#N/A</v>
      </c>
      <c r="BM245" s="28" t="e">
        <f>IF(OR(U245="x",U245="X"),0,U245)</f>
        <v>#N/A</v>
      </c>
      <c r="BN245" s="49"/>
      <c r="BO245" s="28" t="e">
        <f>IF(OR(K245="x",K245="X"),0,K245)</f>
        <v>#N/A</v>
      </c>
      <c r="BP245" s="28"/>
      <c r="BQ245" s="28" t="e">
        <f>IF(OR(Q245="x",Q245="X"),0,Q245)</f>
        <v>#N/A</v>
      </c>
      <c r="BR245" s="28" t="e">
        <f>IF(OR(T245="x",T245="X"),0,T245)</f>
        <v>#N/A</v>
      </c>
      <c r="BS245" s="28" t="e">
        <f>IF(OR(W245="x",W245="X"),0,W245)</f>
        <v>#N/A</v>
      </c>
      <c r="BT245" s="49"/>
    </row>
    <row r="246" spans="1:75" s="32" customFormat="1" ht="45.75" thickBot="1">
      <c r="A246" s="10" t="str">
        <f>CONCATENATE(E243," 1-2")</f>
        <v>X 1-2</v>
      </c>
      <c r="B246" s="11" t="str">
        <f>CONCATENATE(E243,D246)</f>
        <v>X3</v>
      </c>
      <c r="C246" s="33"/>
      <c r="D246" s="34">
        <v>3</v>
      </c>
      <c r="E246" s="35" t="str">
        <f>IF(ISERROR(VLOOKUP($B246,[1]vylosovanie!$C$10:$M$269,8,0))=TRUE," ",VLOOKUP($B246,[1]vylosovanie!$C$10:$M$269,8,0))</f>
        <v xml:space="preserve"> </v>
      </c>
      <c r="F246" s="35" t="str">
        <f>IF(ISERROR(VLOOKUP($B246,[1]vylosovanie!$C$10:$M$269,9,0))=TRUE," ",VLOOKUP($B246,[1]vylosovanie!$C$10:$M$269,9,0))</f>
        <v xml:space="preserve"> </v>
      </c>
      <c r="G246" s="35" t="str">
        <f>IF(ISERROR(VLOOKUP($B246,[1]vylosovanie!$C$10:$M$269,10,0))=TRUE," ",VLOOKUP($B246,[1]vylosovanie!$C$10:$M$269,10,0))</f>
        <v xml:space="preserve"> </v>
      </c>
      <c r="H246" s="35" t="str">
        <f>IF(ISERROR(VLOOKUP($B246,[1]vylosovanie!$C$10:$M$269,11,0))=TRUE," ",VLOOKUP($B246,[1]vylosovanie!$C$10:$M$269,11,0))</f>
        <v xml:space="preserve"> </v>
      </c>
      <c r="I246" s="50" t="e">
        <f>Q244</f>
        <v>#N/A</v>
      </c>
      <c r="J246" s="50" t="s">
        <v>22</v>
      </c>
      <c r="K246" s="51" t="e">
        <f>O244</f>
        <v>#N/A</v>
      </c>
      <c r="L246" s="50" t="e">
        <f>Q245</f>
        <v>#N/A</v>
      </c>
      <c r="M246" s="50" t="s">
        <v>22</v>
      </c>
      <c r="N246" s="51" t="e">
        <f>O245</f>
        <v>#N/A</v>
      </c>
      <c r="O246" s="36"/>
      <c r="P246" s="36"/>
      <c r="Q246" s="37"/>
      <c r="R246" s="50" t="e">
        <f>VLOOKUP(A251,'[1]zapisy skupiny'!$A$5:$AA$6403,26,0)</f>
        <v>#N/A</v>
      </c>
      <c r="S246" s="50" t="s">
        <v>22</v>
      </c>
      <c r="T246" s="51" t="e">
        <f>VLOOKUP(A251,'[1]zapisy skupiny'!$A$5:$AA$6403,27,0)</f>
        <v>#N/A</v>
      </c>
      <c r="U246" s="50" t="e">
        <f>VLOOKUP(A249,'[1]zapisy skupiny'!$A$5:$AA$6403,27,0)</f>
        <v>#N/A</v>
      </c>
      <c r="V246" s="50" t="s">
        <v>22</v>
      </c>
      <c r="W246" s="51" t="e">
        <f>VLOOKUP(A249,'[1]zapisy skupiny'!$A$5:$AA$6403,26,0)</f>
        <v>#N/A</v>
      </c>
      <c r="X246" s="52" t="e">
        <f>SUM(BI246:BM246)</f>
        <v>#N/A</v>
      </c>
      <c r="Y246" s="53" t="s">
        <v>22</v>
      </c>
      <c r="Z246" s="52" t="e">
        <f>SUM(BO246:BS246)</f>
        <v>#N/A</v>
      </c>
      <c r="AA246" s="53" t="e">
        <f>IF((Z246=0)," ",X246/Z246)</f>
        <v>#N/A</v>
      </c>
      <c r="AB246" s="54" t="e">
        <f>IF(AND(SUM(BC246:BG246)=0,OR(E246=0,E246=" ",SUM(BC244:BG248)=0))," ",SUM(BC246:BG246))</f>
        <v>#N/A</v>
      </c>
      <c r="AC246" s="55" t="str">
        <f>IF(ISERROR(RANK(AB246,AB244:AB248,0))=TRUE," ",IF(OR(AND(I246="x",L246="x",R246="x"),AND(I246="x",L246="x",U246="x"),AND(I246="x",R246="x",U246="x"),AND(L246="x",R246="x",U246="x")),0,RANK(AB246,AB244:AB248,0)))</f>
        <v xml:space="preserve"> </v>
      </c>
      <c r="AD246" s="16" t="s">
        <v>31</v>
      </c>
      <c r="AE246" s="44" t="s">
        <v>32</v>
      </c>
      <c r="AF246" s="44"/>
      <c r="AG246" s="3"/>
      <c r="AH246" s="3" t="str">
        <f>CONCATENATE(5,3,AG243,C243,1)</f>
        <v>53X1</v>
      </c>
      <c r="AI246" s="3" t="str">
        <f>E243</f>
        <v>X</v>
      </c>
      <c r="AJ246" s="45">
        <f>IF(AU245=0,0,AU245+1)</f>
        <v>0</v>
      </c>
      <c r="AK246" s="45"/>
      <c r="AL246" s="56" t="s">
        <v>33</v>
      </c>
      <c r="AM246" s="57"/>
      <c r="AN246" s="46" t="e">
        <f>VLOOKUP(CONCATENATE(AI246,MID(AL246,2,1)),[1]vylosovanie!$C$10:$J$209,8,0)</f>
        <v>#N/A</v>
      </c>
      <c r="AO246" s="46" t="e">
        <f>VLOOKUP(CONCATENATE(AI246,RIGHT(AL246,1)),[1]vylosovanie!$C$10:$J$209,8,0)</f>
        <v>#N/A</v>
      </c>
      <c r="AP246" s="45" t="e">
        <f>VLOOKUP(CONCATENATE(AI246,VLOOKUP(AL246,$BW$4:$BX$16,2,0)),[1]vylosovanie!$C$10:$J$209,8,0)</f>
        <v>#N/A</v>
      </c>
      <c r="AQ246" s="47"/>
      <c r="AR246" s="3"/>
      <c r="AS246" s="3" t="str">
        <f>CONCATENATE(5,3,AR243,C243,2)</f>
        <v>53X2</v>
      </c>
      <c r="AT246" s="3" t="str">
        <f>E243</f>
        <v>X</v>
      </c>
      <c r="AU246" s="46">
        <f>IF(AJ246=0,0,AJ246+1)</f>
        <v>0</v>
      </c>
      <c r="AV246" s="46"/>
      <c r="AW246" s="46" t="s">
        <v>34</v>
      </c>
      <c r="AX246" s="46"/>
      <c r="AY246" s="46" t="e">
        <f>VLOOKUP(CONCATENATE(AT246,MID(AW246,2,1)),[1]vylosovanie!$C$10:$J$209,8,0)</f>
        <v>#N/A</v>
      </c>
      <c r="AZ246" s="46" t="e">
        <f>VLOOKUP(CONCATENATE(AT246,RIGHT(AW246,1)),[1]vylosovanie!$C$10:$J$209,8,0)</f>
        <v>#N/A</v>
      </c>
      <c r="BA246" s="45" t="e">
        <f>VLOOKUP(CONCATENATE(AT246,VLOOKUP(AW246,$BW$4:$BX$16,2,0)),[1]vylosovanie!$C$10:$J$209,8,0)</f>
        <v>#N/A</v>
      </c>
      <c r="BB246" s="48"/>
      <c r="BC246" s="28" t="e">
        <f>IF(OR(I246="x",I246="X",I246=""),0,IF(I246=3,2,1))</f>
        <v>#N/A</v>
      </c>
      <c r="BD246" s="28" t="e">
        <f>IF(OR(L246="x",L246="X",L246=""),0,IF(L246=3,2,1))</f>
        <v>#N/A</v>
      </c>
      <c r="BE246" s="28"/>
      <c r="BF246" s="28" t="e">
        <f>IF(OR(R246="x",R246="X",R246=""),0,IF(R246=3,2,1))</f>
        <v>#N/A</v>
      </c>
      <c r="BG246" s="28" t="e">
        <f>IF(OR(U246="x",U246="X",U246=""),0,IF(U246=3,2,1))</f>
        <v>#N/A</v>
      </c>
      <c r="BH246" s="49"/>
      <c r="BI246" s="28" t="e">
        <f>IF(OR(I246="x",I246="X"),0,I246)</f>
        <v>#N/A</v>
      </c>
      <c r="BJ246" s="28" t="e">
        <f>IF(OR(L246="x",L246="X"),0,L246)</f>
        <v>#N/A</v>
      </c>
      <c r="BK246" s="28"/>
      <c r="BL246" s="28" t="e">
        <f>IF(OR(R246="x",R246="X"),0,R246)</f>
        <v>#N/A</v>
      </c>
      <c r="BM246" s="28" t="e">
        <f>IF(OR(U246="x",U246="X"),0,U246)</f>
        <v>#N/A</v>
      </c>
      <c r="BN246" s="49"/>
      <c r="BO246" s="28" t="e">
        <f>IF(OR(K246="x",K246="X"),0,K246)</f>
        <v>#N/A</v>
      </c>
      <c r="BP246" s="28" t="e">
        <f>IF(OR(N246="x",N246="X"),0,N246)</f>
        <v>#N/A</v>
      </c>
      <c r="BQ246" s="28"/>
      <c r="BR246" s="28" t="e">
        <f>IF(OR(T246="x",T246="X"),0,T246)</f>
        <v>#N/A</v>
      </c>
      <c r="BS246" s="28" t="e">
        <f>IF(OR(W246="x",W246="X"),0,W246)</f>
        <v>#N/A</v>
      </c>
      <c r="BT246" s="49"/>
    </row>
    <row r="247" spans="1:75" s="32" customFormat="1" ht="45.75" thickBot="1">
      <c r="A247" s="10" t="str">
        <f>CONCATENATE(E243," 2-3")</f>
        <v>X 2-3</v>
      </c>
      <c r="B247" s="11" t="str">
        <f>CONCATENATE(E243,D247)</f>
        <v>X4</v>
      </c>
      <c r="C247" s="33"/>
      <c r="D247" s="34">
        <v>4</v>
      </c>
      <c r="E247" s="35" t="str">
        <f>IF(ISERROR(VLOOKUP($B247,[1]vylosovanie!$C$10:$M$269,8,0))=TRUE," ",VLOOKUP($B247,[1]vylosovanie!$C$10:$M$269,8,0))</f>
        <v xml:space="preserve"> </v>
      </c>
      <c r="F247" s="35" t="str">
        <f>IF(ISERROR(VLOOKUP($B247,[1]vylosovanie!$C$10:$M$269,9,0))=TRUE," ",VLOOKUP($B247,[1]vylosovanie!$C$10:$M$269,9,0))</f>
        <v xml:space="preserve"> </v>
      </c>
      <c r="G247" s="35" t="str">
        <f>IF(ISERROR(VLOOKUP($B247,[1]vylosovanie!$C$10:$M$269,10,0))=TRUE," ",VLOOKUP($B247,[1]vylosovanie!$C$10:$M$269,10,0))</f>
        <v xml:space="preserve"> </v>
      </c>
      <c r="H247" s="35" t="str">
        <f>IF(ISERROR(VLOOKUP($B247,[1]vylosovanie!$C$10:$M$269,11,0))=TRUE," ",VLOOKUP($B247,[1]vylosovanie!$C$10:$M$269,11,0))</f>
        <v xml:space="preserve"> </v>
      </c>
      <c r="I247" s="50" t="e">
        <f>T244</f>
        <v>#N/A</v>
      </c>
      <c r="J247" s="50" t="s">
        <v>22</v>
      </c>
      <c r="K247" s="51" t="e">
        <f>R244</f>
        <v>#N/A</v>
      </c>
      <c r="L247" s="50" t="e">
        <f>T245</f>
        <v>#N/A</v>
      </c>
      <c r="M247" s="50" t="s">
        <v>22</v>
      </c>
      <c r="N247" s="51" t="e">
        <f>R245</f>
        <v>#N/A</v>
      </c>
      <c r="O247" s="50" t="e">
        <f>T246</f>
        <v>#N/A</v>
      </c>
      <c r="P247" s="50" t="s">
        <v>22</v>
      </c>
      <c r="Q247" s="51" t="e">
        <f>R246</f>
        <v>#N/A</v>
      </c>
      <c r="R247" s="36"/>
      <c r="S247" s="36"/>
      <c r="T247" s="37"/>
      <c r="U247" s="50" t="e">
        <f>VLOOKUP(A252,'[1]zapisy skupiny'!$A$5:$AA$6403,27,0)</f>
        <v>#N/A</v>
      </c>
      <c r="V247" s="50" t="s">
        <v>22</v>
      </c>
      <c r="W247" s="51" t="e">
        <f>VLOOKUP(A252,'[1]zapisy skupiny'!$A$5:$AA$6403,26,0)</f>
        <v>#N/A</v>
      </c>
      <c r="X247" s="52" t="e">
        <f>SUM(BI247:BM247)</f>
        <v>#N/A</v>
      </c>
      <c r="Y247" s="53" t="s">
        <v>22</v>
      </c>
      <c r="Z247" s="52" t="e">
        <f>SUM(BO247:BS247)</f>
        <v>#N/A</v>
      </c>
      <c r="AA247" s="53" t="e">
        <f>IF((Z247=0)," ",X247/Z247)</f>
        <v>#N/A</v>
      </c>
      <c r="AB247" s="54" t="e">
        <f>IF(AND(SUM(BC247:BG247)=0,OR(E247=0,E247=" ",SUM(BC244:BG248)=0))," ",SUM(BC247:BG247))</f>
        <v>#N/A</v>
      </c>
      <c r="AC247" s="55" t="str">
        <f>IF(ISERROR(RANK(AB247,AB244:AB248,0))=TRUE," ",IF(OR(AND(I247="x",L247="x",O247="x"),AND(I247="x",L247="x",U247="x"),AND(I247="x",O247="x",U247="x"),AND(L247="x",O247="x",U247="x")),0,RANK(AB247,AB244:AB248,0)))</f>
        <v xml:space="preserve"> </v>
      </c>
      <c r="AD247" s="16" t="s">
        <v>35</v>
      </c>
      <c r="AE247" s="44" t="s">
        <v>36</v>
      </c>
      <c r="AF247" s="44"/>
      <c r="AG247" s="58"/>
      <c r="AH247" s="3" t="str">
        <f>CONCATENATE(5,4,AG243,C243,1)</f>
        <v>54X1</v>
      </c>
      <c r="AI247" s="3" t="str">
        <f>E243</f>
        <v>X</v>
      </c>
      <c r="AJ247" s="45">
        <f>IF(AU246=0,0,AU246+1)</f>
        <v>0</v>
      </c>
      <c r="AK247" s="59"/>
      <c r="AL247" s="59" t="s">
        <v>37</v>
      </c>
      <c r="AM247" s="60"/>
      <c r="AN247" s="46" t="e">
        <f>VLOOKUP(CONCATENATE(AI247,MID(AL247,2,1)),[1]vylosovanie!$C$10:$J$209,8,0)</f>
        <v>#N/A</v>
      </c>
      <c r="AO247" s="46" t="e">
        <f>VLOOKUP(CONCATENATE(AI247,RIGHT(AL247,1)),[1]vylosovanie!$C$10:$J$209,8,0)</f>
        <v>#N/A</v>
      </c>
      <c r="AP247" s="45" t="e">
        <f>VLOOKUP(CONCATENATE(AI247,VLOOKUP(AL247,$BW$4:$BX$16,2,0)),[1]vylosovanie!$C$10:$J$209,8,0)</f>
        <v>#N/A</v>
      </c>
      <c r="AQ247" s="61"/>
      <c r="AR247" s="58"/>
      <c r="AS247" s="3" t="str">
        <f>CONCATENATE(5,4,AR243,C243,2)</f>
        <v>54X2</v>
      </c>
      <c r="AT247" s="3" t="str">
        <f>E243</f>
        <v>X</v>
      </c>
      <c r="AU247" s="46">
        <f>IF(AJ247=0,0,AJ247+1)</f>
        <v>0</v>
      </c>
      <c r="AV247" s="60"/>
      <c r="AW247" s="60" t="s">
        <v>38</v>
      </c>
      <c r="AX247" s="60"/>
      <c r="AY247" s="46" t="e">
        <f>VLOOKUP(CONCATENATE(AT247,MID(AW247,2,1)),[1]vylosovanie!$C$10:$J$209,8,0)</f>
        <v>#N/A</v>
      </c>
      <c r="AZ247" s="46" t="e">
        <f>VLOOKUP(CONCATENATE(AT247,RIGHT(AW247,1)),[1]vylosovanie!$C$10:$J$209,8,0)</f>
        <v>#N/A</v>
      </c>
      <c r="BA247" s="45" t="e">
        <f>VLOOKUP(CONCATENATE(AT247,VLOOKUP(AW247,$BW$4:$BX$16,2,0)),[1]vylosovanie!$C$10:$J$209,8,0)</f>
        <v>#N/A</v>
      </c>
      <c r="BB247" s="48"/>
      <c r="BC247" s="28" t="e">
        <f>IF(OR(I247="x",I247="X",I247=""),0,IF(I247=3,2,1))</f>
        <v>#N/A</v>
      </c>
      <c r="BD247" s="28" t="e">
        <f>IF(OR(L247="x",L247="X",L247=""),0,IF(L247=3,2,1))</f>
        <v>#N/A</v>
      </c>
      <c r="BE247" s="28" t="e">
        <f>IF(OR(O247="x",O247="X",O247=""),0,IF(O247=3,2,1))</f>
        <v>#N/A</v>
      </c>
      <c r="BF247" s="28"/>
      <c r="BG247" s="28" t="e">
        <f>IF(OR(U247="x",U247="X",U247=""),0,IF(U247=3,2,1))</f>
        <v>#N/A</v>
      </c>
      <c r="BH247" s="49"/>
      <c r="BI247" s="28" t="e">
        <f>IF(OR(I247="x",I247="X"),0,I247)</f>
        <v>#N/A</v>
      </c>
      <c r="BJ247" s="28" t="e">
        <f>IF(OR(L247="x",L247="X"),0,L247)</f>
        <v>#N/A</v>
      </c>
      <c r="BK247" s="28" t="e">
        <f>IF(OR(O247="x",O247="X"),0,O247)</f>
        <v>#N/A</v>
      </c>
      <c r="BL247" s="28"/>
      <c r="BM247" s="28" t="e">
        <f>IF(OR(U247="x",U247="X"),0,U247)</f>
        <v>#N/A</v>
      </c>
      <c r="BN247" s="49"/>
      <c r="BO247" s="28" t="e">
        <f>IF(OR(K247="x",K247="X"),0,K247)</f>
        <v>#N/A</v>
      </c>
      <c r="BP247" s="28" t="e">
        <f>IF(OR(N247="x",N247="X"),0,N247)</f>
        <v>#N/A</v>
      </c>
      <c r="BQ247" s="28" t="e">
        <f>IF(OR(Q247="x",Q247="X"),0,Q247)</f>
        <v>#N/A</v>
      </c>
      <c r="BR247" s="28"/>
      <c r="BS247" s="28" t="e">
        <f>IF(OR(W247="x",W247="X"),0,W247)</f>
        <v>#N/A</v>
      </c>
      <c r="BT247" s="49"/>
    </row>
    <row r="248" spans="1:75" s="32" customFormat="1" ht="45.75" thickBot="1">
      <c r="A248" s="10" t="str">
        <f>CONCATENATE(E243," 4-2")</f>
        <v>X 4-2</v>
      </c>
      <c r="B248" s="11" t="str">
        <f>CONCATENATE(E243,D248)</f>
        <v>X5</v>
      </c>
      <c r="C248" s="18"/>
      <c r="D248" s="34">
        <v>5</v>
      </c>
      <c r="E248" s="35" t="str">
        <f>IF(ISERROR(VLOOKUP($B248,[1]vylosovanie!$C$10:$M$269,8,0))=TRUE," ",VLOOKUP($B248,[1]vylosovanie!$C$10:$M$269,8,0))</f>
        <v xml:space="preserve"> </v>
      </c>
      <c r="F248" s="35" t="str">
        <f>IF(ISERROR(VLOOKUP($B248,[1]vylosovanie!$C$10:$M$269,9,0))=TRUE," ",VLOOKUP($B248,[1]vylosovanie!$C$10:$M$269,9,0))</f>
        <v xml:space="preserve"> </v>
      </c>
      <c r="G248" s="35" t="str">
        <f>IF(ISERROR(VLOOKUP($B248,[1]vylosovanie!$C$10:$M$269,10,0))=TRUE," ",VLOOKUP($B248,[1]vylosovanie!$C$10:$M$269,10,0))</f>
        <v xml:space="preserve"> </v>
      </c>
      <c r="H248" s="35" t="str">
        <f>IF(ISERROR(VLOOKUP($B248,[1]vylosovanie!$C$10:$M$269,11,0))=TRUE," ",VLOOKUP($B248,[1]vylosovanie!$C$10:$M$269,11,0))</f>
        <v xml:space="preserve"> </v>
      </c>
      <c r="I248" s="62" t="e">
        <f>W244</f>
        <v>#N/A</v>
      </c>
      <c r="J248" s="62" t="s">
        <v>22</v>
      </c>
      <c r="K248" s="63" t="e">
        <f>U244</f>
        <v>#N/A</v>
      </c>
      <c r="L248" s="62" t="e">
        <f>W245</f>
        <v>#N/A</v>
      </c>
      <c r="M248" s="62" t="s">
        <v>22</v>
      </c>
      <c r="N248" s="63" t="e">
        <f>U245</f>
        <v>#N/A</v>
      </c>
      <c r="O248" s="62" t="e">
        <f>W246</f>
        <v>#N/A</v>
      </c>
      <c r="P248" s="62" t="s">
        <v>22</v>
      </c>
      <c r="Q248" s="63" t="e">
        <f>U246</f>
        <v>#N/A</v>
      </c>
      <c r="R248" s="62" t="e">
        <f>W247</f>
        <v>#N/A</v>
      </c>
      <c r="S248" s="62" t="s">
        <v>22</v>
      </c>
      <c r="T248" s="63" t="e">
        <f>U247</f>
        <v>#N/A</v>
      </c>
      <c r="U248" s="36"/>
      <c r="V248" s="36"/>
      <c r="W248" s="37"/>
      <c r="X248" s="64" t="e">
        <f>SUM(BI248:BM248)</f>
        <v>#N/A</v>
      </c>
      <c r="Y248" s="65" t="s">
        <v>22</v>
      </c>
      <c r="Z248" s="64" t="e">
        <f>SUM(BO248:BS248)</f>
        <v>#N/A</v>
      </c>
      <c r="AA248" s="65" t="e">
        <f>IF((Z248=0)," ",X248/Z248)</f>
        <v>#N/A</v>
      </c>
      <c r="AB248" s="66" t="e">
        <f>IF(AND(SUM(BC248:BG248)=0,OR(E248=0,E248=" ",SUM(BC244:BG248)=0))," ",SUM(BC248:BG248))</f>
        <v>#N/A</v>
      </c>
      <c r="AC248" s="67" t="str">
        <f>IF(ISERROR(RANK(AB248,AB244:AB248,0))=TRUE," ",IF(OR(AND(I248="x",L248="x",O248="x"),AND(I248="x",L248="x",R248="x"),AND(I248="x",O248="x",R248="x"),AND(L248="x",O248="x",R248="x")),0,RANK(AB248,AB244:AB248,0)))</f>
        <v xml:space="preserve"> </v>
      </c>
      <c r="AD248" s="15" t="s">
        <v>39</v>
      </c>
      <c r="AE248" s="44" t="s">
        <v>40</v>
      </c>
      <c r="AF248" s="44"/>
      <c r="AG248" s="58"/>
      <c r="AH248" s="3" t="str">
        <f>CONCATENATE(5,5,AG243,C243,1)</f>
        <v>55X1</v>
      </c>
      <c r="AI248" s="3" t="str">
        <f>E243</f>
        <v>X</v>
      </c>
      <c r="AJ248" s="45">
        <f>IF(AU247=0,0,AU247+1)</f>
        <v>0</v>
      </c>
      <c r="AK248" s="59"/>
      <c r="AL248" s="59" t="s">
        <v>41</v>
      </c>
      <c r="AM248" s="60"/>
      <c r="AN248" s="46" t="e">
        <f>VLOOKUP(CONCATENATE(AI248,MID(AL248,2,1)),[1]vylosovanie!$C$10:$J$209,8,0)</f>
        <v>#N/A</v>
      </c>
      <c r="AO248" s="46" t="e">
        <f>VLOOKUP(CONCATENATE(AI248,RIGHT(AL248,1)),[1]vylosovanie!$C$10:$J$209,8,0)</f>
        <v>#N/A</v>
      </c>
      <c r="AP248" s="45" t="e">
        <f>VLOOKUP(CONCATENATE(AI248,VLOOKUP(AL248,$BW$4:$BX$16,2,0)),[1]vylosovanie!$C$10:$J$209,8,0)</f>
        <v>#N/A</v>
      </c>
      <c r="AQ248" s="61"/>
      <c r="AR248" s="58"/>
      <c r="AS248" s="3" t="str">
        <f>CONCATENATE(5,5,AR243,C243,2)</f>
        <v>55X2</v>
      </c>
      <c r="AT248" s="3" t="str">
        <f>E243</f>
        <v>X</v>
      </c>
      <c r="AU248" s="46">
        <f>IF(AJ248=0,0,AJ248+1)</f>
        <v>0</v>
      </c>
      <c r="AV248" s="60"/>
      <c r="AW248" s="60" t="s">
        <v>42</v>
      </c>
      <c r="AX248" s="60"/>
      <c r="AY248" s="46" t="e">
        <f>VLOOKUP(CONCATENATE(AT248,MID(AW248,2,1)),[1]vylosovanie!$C$10:$J$209,8,0)</f>
        <v>#N/A</v>
      </c>
      <c r="AZ248" s="46" t="e">
        <f>VLOOKUP(CONCATENATE(AT248,RIGHT(AW248,1)),[1]vylosovanie!$C$10:$J$209,8,0)</f>
        <v>#N/A</v>
      </c>
      <c r="BA248" s="45" t="e">
        <f>VLOOKUP(CONCATENATE(AT248,VLOOKUP(AW248,$BW$4:$BX$16,2,0)),[1]vylosovanie!$C$10:$J$209,8,0)</f>
        <v>#N/A</v>
      </c>
      <c r="BB248" s="48"/>
      <c r="BC248" s="28" t="e">
        <f>IF(OR(I248="x",I248="X",I248=""),0,IF(I248=3,2,1))</f>
        <v>#N/A</v>
      </c>
      <c r="BD248" s="28" t="e">
        <f>IF(OR(L248="x",L248="X",L248=""),0,IF(L248=3,2,1))</f>
        <v>#N/A</v>
      </c>
      <c r="BE248" s="28" t="e">
        <f>IF(OR(O248="x",O248="X",O248=""),0,IF(O248=3,2,1))</f>
        <v>#N/A</v>
      </c>
      <c r="BF248" s="28" t="e">
        <f>IF(OR(R248="x",R248="X",R248=""),0,IF(R248=3,2,1))</f>
        <v>#N/A</v>
      </c>
      <c r="BG248" s="28"/>
      <c r="BH248" s="49"/>
      <c r="BI248" s="28" t="e">
        <f>IF(OR(I248="x",I248="X"),0,I248)</f>
        <v>#N/A</v>
      </c>
      <c r="BJ248" s="28" t="e">
        <f>IF(OR(L248="x",L248="X"),0,L248)</f>
        <v>#N/A</v>
      </c>
      <c r="BK248" s="28" t="e">
        <f>IF(OR(O248="x",O248="X"),0,O248)</f>
        <v>#N/A</v>
      </c>
      <c r="BL248" s="28" t="e">
        <f>IF(OR(R248="x",R248="X"),0,R248)</f>
        <v>#N/A</v>
      </c>
      <c r="BM248" s="28"/>
      <c r="BN248" s="49"/>
      <c r="BO248" s="28" t="e">
        <f>IF(OR(K248="x",K248="X"),0,K248)</f>
        <v>#N/A</v>
      </c>
      <c r="BP248" s="28" t="e">
        <f>IF(OR(N248="x",N248="X"),0,N248)</f>
        <v>#N/A</v>
      </c>
      <c r="BQ248" s="28" t="e">
        <f>IF(OR(Q248="x",Q248="X"),0,Q248)</f>
        <v>#N/A</v>
      </c>
      <c r="BR248" s="28" t="e">
        <f>IF(OR(T248="x",T248="X"),0,T248)</f>
        <v>#N/A</v>
      </c>
      <c r="BS248" s="28"/>
      <c r="BT248" s="49"/>
    </row>
    <row r="249" spans="1:75" s="32" customFormat="1" ht="45">
      <c r="A249" s="10" t="str">
        <f>CONCATENATE(E243," 5-3")</f>
        <v>X 5-3</v>
      </c>
      <c r="B249" s="11"/>
      <c r="C249" s="18"/>
      <c r="D249" s="68"/>
      <c r="E249" s="69"/>
      <c r="F249" s="69"/>
      <c r="G249" s="69"/>
      <c r="H249" s="69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1"/>
      <c r="V249" s="71"/>
      <c r="W249" s="71"/>
      <c r="X249" s="72"/>
      <c r="Y249" s="73"/>
      <c r="Z249" s="72"/>
      <c r="AA249" s="73"/>
      <c r="AB249" s="72"/>
      <c r="AC249" s="48"/>
      <c r="AD249" s="15"/>
      <c r="AE249" s="44"/>
      <c r="AF249" s="44"/>
      <c r="AG249" s="58"/>
      <c r="AH249" s="3"/>
      <c r="AI249" s="3"/>
      <c r="AJ249" s="74"/>
      <c r="AK249" s="75"/>
      <c r="AL249" s="75"/>
      <c r="AM249" s="61"/>
      <c r="AN249" s="47"/>
      <c r="AO249" s="47"/>
      <c r="AP249" s="74"/>
      <c r="AQ249" s="61"/>
      <c r="AR249" s="58"/>
      <c r="AS249" s="3"/>
      <c r="AT249" s="3"/>
      <c r="AU249" s="47"/>
      <c r="AV249" s="61"/>
      <c r="AW249" s="61"/>
      <c r="AX249" s="61"/>
      <c r="AY249" s="47"/>
      <c r="AZ249" s="47"/>
      <c r="BA249" s="74"/>
      <c r="BB249" s="48"/>
      <c r="BC249" s="49"/>
      <c r="BD249" s="49"/>
      <c r="BE249" s="49"/>
      <c r="BF249" s="49"/>
      <c r="BG249" s="49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W249" s="59"/>
    </row>
    <row r="250" spans="1:75" s="32" customFormat="1" ht="45">
      <c r="A250" s="10" t="str">
        <f>CONCATENATE(E243," 2-5")</f>
        <v>X 2-5</v>
      </c>
      <c r="B250" s="11"/>
      <c r="C250" s="18"/>
      <c r="D250" s="68"/>
      <c r="E250" s="69"/>
      <c r="F250" s="69"/>
      <c r="G250" s="69"/>
      <c r="H250" s="69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1"/>
      <c r="V250" s="71"/>
      <c r="W250" s="71"/>
      <c r="X250" s="72"/>
      <c r="Y250" s="73"/>
      <c r="Z250" s="72"/>
      <c r="AA250" s="73"/>
      <c r="AB250" s="72"/>
      <c r="AC250" s="48"/>
      <c r="AD250" s="15"/>
      <c r="AE250" s="44"/>
      <c r="AF250" s="44"/>
      <c r="AG250" s="58"/>
      <c r="AH250" s="3"/>
      <c r="AI250" s="3"/>
      <c r="AJ250" s="74"/>
      <c r="AK250" s="75"/>
      <c r="AL250" s="75"/>
      <c r="AM250" s="61"/>
      <c r="AN250" s="47"/>
      <c r="AO250" s="47"/>
      <c r="AP250" s="74"/>
      <c r="AQ250" s="61"/>
      <c r="AR250" s="58"/>
      <c r="AS250" s="3"/>
      <c r="AT250" s="3"/>
      <c r="AU250" s="47"/>
      <c r="AV250" s="61"/>
      <c r="AW250" s="61"/>
      <c r="AX250" s="61"/>
      <c r="AY250" s="47"/>
      <c r="AZ250" s="47"/>
      <c r="BA250" s="74"/>
      <c r="BB250" s="48"/>
      <c r="BC250" s="49"/>
      <c r="BD250" s="49"/>
      <c r="BE250" s="49"/>
      <c r="BF250" s="49"/>
      <c r="BG250" s="49"/>
      <c r="BH250" s="49"/>
      <c r="BI250" s="49"/>
      <c r="BJ250" s="49"/>
      <c r="BK250" s="49"/>
      <c r="BL250" s="49"/>
      <c r="BM250" s="49"/>
      <c r="BN250" s="49"/>
      <c r="BO250" s="49"/>
      <c r="BP250" s="49"/>
      <c r="BQ250" s="49"/>
      <c r="BR250" s="49"/>
      <c r="BS250" s="49"/>
      <c r="BT250" s="49"/>
      <c r="BW250" s="59"/>
    </row>
    <row r="251" spans="1:75" s="32" customFormat="1" ht="45">
      <c r="A251" s="10" t="str">
        <f>CONCATENATE(E243," 3-4")</f>
        <v>X 3-4</v>
      </c>
      <c r="B251" s="11"/>
      <c r="C251" s="18"/>
      <c r="D251" s="68"/>
      <c r="E251" s="69"/>
      <c r="F251" s="69"/>
      <c r="G251" s="69"/>
      <c r="H251" s="69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1"/>
      <c r="V251" s="71"/>
      <c r="W251" s="71"/>
      <c r="X251" s="72"/>
      <c r="Y251" s="73"/>
      <c r="Z251" s="72"/>
      <c r="AA251" s="73"/>
      <c r="AB251" s="72"/>
      <c r="AC251" s="48"/>
      <c r="AD251" s="15"/>
      <c r="AE251" s="44"/>
      <c r="AF251" s="44"/>
      <c r="AG251" s="58"/>
      <c r="AH251" s="3"/>
      <c r="AI251" s="3"/>
      <c r="AJ251" s="74"/>
      <c r="AK251" s="75"/>
      <c r="AL251" s="75"/>
      <c r="AM251" s="61"/>
      <c r="AN251" s="47"/>
      <c r="AO251" s="47"/>
      <c r="AP251" s="74"/>
      <c r="AQ251" s="61"/>
      <c r="AR251" s="58"/>
      <c r="AS251" s="3"/>
      <c r="AT251" s="3"/>
      <c r="AU251" s="47"/>
      <c r="AV251" s="61"/>
      <c r="AW251" s="61"/>
      <c r="AX251" s="61"/>
      <c r="AY251" s="47"/>
      <c r="AZ251" s="47"/>
      <c r="BA251" s="74"/>
      <c r="BB251" s="48"/>
      <c r="BC251" s="49"/>
      <c r="BD251" s="49"/>
      <c r="BE251" s="49"/>
      <c r="BF251" s="49"/>
      <c r="BG251" s="49"/>
      <c r="BH251" s="49"/>
      <c r="BI251" s="49"/>
      <c r="BJ251" s="49"/>
      <c r="BK251" s="49"/>
      <c r="BL251" s="49"/>
      <c r="BM251" s="49"/>
      <c r="BN251" s="49"/>
      <c r="BO251" s="49"/>
      <c r="BP251" s="49"/>
      <c r="BQ251" s="49"/>
      <c r="BR251" s="49"/>
      <c r="BS251" s="49"/>
      <c r="BT251" s="49"/>
      <c r="BW251" s="59"/>
    </row>
    <row r="252" spans="1:75" ht="35.25" thickBot="1">
      <c r="A252" s="10" t="str">
        <f>CONCATENATE(E243," 5-4")</f>
        <v>X 5-4</v>
      </c>
    </row>
    <row r="253" spans="1:75" s="32" customFormat="1" ht="90.75" thickBot="1">
      <c r="A253" s="10" t="str">
        <f>CONCATENATE(E253," 1-5")</f>
        <v>X 1-5</v>
      </c>
      <c r="B253" s="11"/>
      <c r="C253" s="18" t="str">
        <f>IF(C243="X","X",IF(C243-$B$1&gt;=[1]vylosovanie!$O$3,"X",C243+1))</f>
        <v>X</v>
      </c>
      <c r="D253" s="3" t="s">
        <v>5</v>
      </c>
      <c r="E253" s="19" t="str">
        <f>IF(C253="X","X",VLOOKUP(C253,[1]vylosovanie!$T$10:$U$99,2,0))</f>
        <v>X</v>
      </c>
      <c r="F253" s="20" t="s">
        <v>6</v>
      </c>
      <c r="G253" s="20" t="s">
        <v>7</v>
      </c>
      <c r="H253" s="20" t="s">
        <v>8</v>
      </c>
      <c r="I253" s="21">
        <v>1</v>
      </c>
      <c r="J253" s="22"/>
      <c r="K253" s="23"/>
      <c r="L253" s="21">
        <v>2</v>
      </c>
      <c r="M253" s="22"/>
      <c r="N253" s="23"/>
      <c r="O253" s="21">
        <v>3</v>
      </c>
      <c r="P253" s="22"/>
      <c r="Q253" s="23"/>
      <c r="R253" s="21">
        <v>4</v>
      </c>
      <c r="S253" s="22"/>
      <c r="T253" s="23"/>
      <c r="U253" s="21">
        <v>5</v>
      </c>
      <c r="V253" s="22"/>
      <c r="W253" s="23"/>
      <c r="X253" s="24" t="s">
        <v>9</v>
      </c>
      <c r="Y253" s="22"/>
      <c r="Z253" s="25"/>
      <c r="AA253" s="26" t="s">
        <v>10</v>
      </c>
      <c r="AB253" s="26" t="s">
        <v>11</v>
      </c>
      <c r="AC253" s="26" t="s">
        <v>12</v>
      </c>
      <c r="AD253" s="15" t="s">
        <v>13</v>
      </c>
      <c r="AE253" s="15"/>
      <c r="AF253" s="15"/>
      <c r="AG253" s="3" t="str">
        <f>IF(C253&lt;10,0,"")</f>
        <v/>
      </c>
      <c r="AH253" s="3" t="s">
        <v>4</v>
      </c>
      <c r="AI253" s="3"/>
      <c r="AJ253" s="27" t="s">
        <v>14</v>
      </c>
      <c r="AK253" s="28" t="s">
        <v>15</v>
      </c>
      <c r="AL253" s="28" t="s">
        <v>16</v>
      </c>
      <c r="AM253" s="29" t="s">
        <v>17</v>
      </c>
      <c r="AN253" s="29" t="s">
        <v>18</v>
      </c>
      <c r="AO253" s="29" t="s">
        <v>18</v>
      </c>
      <c r="AP253" s="29" t="s">
        <v>19</v>
      </c>
      <c r="AQ253" s="30"/>
      <c r="AR253" s="3" t="str">
        <f>IF(C253&lt;10,0,"")</f>
        <v/>
      </c>
      <c r="AS253" s="3" t="s">
        <v>4</v>
      </c>
      <c r="AT253" s="3"/>
      <c r="AU253" s="31" t="s">
        <v>14</v>
      </c>
      <c r="AV253" s="29" t="s">
        <v>15</v>
      </c>
      <c r="AW253" s="29" t="s">
        <v>16</v>
      </c>
      <c r="AX253" s="29" t="s">
        <v>17</v>
      </c>
      <c r="AY253" s="29" t="s">
        <v>18</v>
      </c>
      <c r="AZ253" s="29" t="s">
        <v>18</v>
      </c>
      <c r="BA253" s="29" t="s">
        <v>19</v>
      </c>
      <c r="BC253" s="7">
        <v>1</v>
      </c>
      <c r="BD253" s="7">
        <v>2</v>
      </c>
      <c r="BE253" s="7">
        <v>3</v>
      </c>
      <c r="BF253" s="7">
        <v>4</v>
      </c>
      <c r="BG253" s="7">
        <v>5</v>
      </c>
      <c r="BH253" s="7"/>
      <c r="BI253" s="7" t="s">
        <v>20</v>
      </c>
      <c r="BJ253" s="7"/>
      <c r="BK253" s="7"/>
      <c r="BL253" s="7"/>
      <c r="BM253" s="7"/>
      <c r="BN253" s="7"/>
      <c r="BO253" s="7" t="s">
        <v>21</v>
      </c>
      <c r="BP253" s="7"/>
      <c r="BQ253" s="7"/>
      <c r="BR253" s="7"/>
      <c r="BS253" s="7"/>
      <c r="BT253" s="7"/>
    </row>
    <row r="254" spans="1:75" s="32" customFormat="1" ht="45.75" thickBot="1">
      <c r="A254" s="10" t="str">
        <f>CONCATENATE(E253," 1-4")</f>
        <v>X 1-4</v>
      </c>
      <c r="B254" s="11" t="str">
        <f>CONCATENATE(E253,D254)</f>
        <v>X1</v>
      </c>
      <c r="C254" s="33" t="str">
        <f>$E$1</f>
        <v>MŽ</v>
      </c>
      <c r="D254" s="34">
        <v>1</v>
      </c>
      <c r="E254" s="35" t="str">
        <f>IF(ISERROR(VLOOKUP($B254,[1]vylosovanie!$C$10:$M$269,8,0))=TRUE," ",VLOOKUP($B254,[1]vylosovanie!$C$10:$M$269,8,0))</f>
        <v xml:space="preserve"> </v>
      </c>
      <c r="F254" s="35" t="str">
        <f>IF(ISERROR(VLOOKUP($B254,[1]vylosovanie!$C$10:$M$269,9,0))=TRUE," ",VLOOKUP($B254,[1]vylosovanie!$C$10:$M$269,9,0))</f>
        <v xml:space="preserve"> </v>
      </c>
      <c r="G254" s="35" t="str">
        <f>IF(ISERROR(VLOOKUP($B254,[1]vylosovanie!$C$10:$M$269,10,0))=TRUE," ",VLOOKUP($B254,[1]vylosovanie!$C$10:$M$269,10,0))</f>
        <v xml:space="preserve"> </v>
      </c>
      <c r="H254" s="35" t="str">
        <f>IF(ISERROR(VLOOKUP($B254,[1]vylosovanie!$C$10:$M$269,11,0))=TRUE," ",VLOOKUP($B254,[1]vylosovanie!$C$10:$M$269,11,0))</f>
        <v xml:space="preserve"> </v>
      </c>
      <c r="I254" s="36"/>
      <c r="J254" s="36"/>
      <c r="K254" s="37"/>
      <c r="L254" s="38" t="e">
        <f>VLOOKUP(A256,'[1]zapisy skupiny'!$A$5:$AA$6403,26,0)</f>
        <v>#N/A</v>
      </c>
      <c r="M254" s="38" t="s">
        <v>22</v>
      </c>
      <c r="N254" s="39" t="e">
        <f>VLOOKUP(A256,'[1]zapisy skupiny'!$A$5:$AA$6403,27,0)</f>
        <v>#N/A</v>
      </c>
      <c r="O254" s="38" t="e">
        <f>VLOOKUP(A255,'[1]zapisy skupiny'!$A$5:$AA$6403,26,0)</f>
        <v>#N/A</v>
      </c>
      <c r="P254" s="38" t="s">
        <v>22</v>
      </c>
      <c r="Q254" s="39" t="e">
        <f>VLOOKUP(A255,'[1]zapisy skupiny'!$A$5:$AA$6403,27,0)</f>
        <v>#N/A</v>
      </c>
      <c r="R254" s="38" t="e">
        <f>VLOOKUP(A254,'[1]zapisy skupiny'!$A$5:$AA$6403,26,0)</f>
        <v>#N/A</v>
      </c>
      <c r="S254" s="38" t="s">
        <v>22</v>
      </c>
      <c r="T254" s="39" t="e">
        <f>VLOOKUP(A254,'[1]zapisy skupiny'!$A$5:$AA$6403,27,0)</f>
        <v>#N/A</v>
      </c>
      <c r="U254" s="38" t="e">
        <f>VLOOKUP(A253,'[1]zapisy skupiny'!$A$5:$AA$6403,26,0)</f>
        <v>#N/A</v>
      </c>
      <c r="V254" s="38" t="s">
        <v>22</v>
      </c>
      <c r="W254" s="39" t="e">
        <f>VLOOKUP(A253,'[1]zapisy skupiny'!$A$5:$AA$6403,27,0)</f>
        <v>#N/A</v>
      </c>
      <c r="X254" s="40" t="e">
        <f>SUM(BI254:BM254)</f>
        <v>#N/A</v>
      </c>
      <c r="Y254" s="41" t="s">
        <v>22</v>
      </c>
      <c r="Z254" s="40" t="e">
        <f>SUM(BO254:BS254)</f>
        <v>#N/A</v>
      </c>
      <c r="AA254" s="41" t="e">
        <f>IF((Z254=0)," ",X254/Z254)</f>
        <v>#N/A</v>
      </c>
      <c r="AB254" s="42" t="e">
        <f>IF(AND(SUM(BC254:BG254)=0,OR(E254=0,E254=" ",SUM(BC254:BG258)=0))," ",SUM(BC254:BG254))</f>
        <v>#N/A</v>
      </c>
      <c r="AC254" s="43" t="str">
        <f>IF(ISERROR(RANK(AB254,AB254:AB258,0))=TRUE," ",IF(OR(AND(L254="x",O254="x",R254="x"),AND(L254="x",O254="x",U254="x"),AND(L254="x",R254="x",U254="x"),AND(O254="x",R254="x",U254="x")),0,RANK(AB254,AB254:AB258,0)))</f>
        <v xml:space="preserve"> </v>
      </c>
      <c r="AD254" s="16" t="s">
        <v>23</v>
      </c>
      <c r="AE254" s="44" t="s">
        <v>24</v>
      </c>
      <c r="AF254" s="44"/>
      <c r="AG254" s="3"/>
      <c r="AH254" s="3" t="str">
        <f>CONCATENATE(5,1,AG253,C253,1)</f>
        <v>51X1</v>
      </c>
      <c r="AI254" s="3" t="str">
        <f>E253</f>
        <v>X</v>
      </c>
      <c r="AJ254" s="45">
        <f>IF(C253="X",0,AJ248+1)</f>
        <v>0</v>
      </c>
      <c r="AK254" s="45"/>
      <c r="AL254" s="45" t="s">
        <v>25</v>
      </c>
      <c r="AM254" s="46"/>
      <c r="AN254" s="46" t="e">
        <f>VLOOKUP(CONCATENATE(AI254,MID(AL254,2,1)),[1]vylosovanie!$C$10:$J$209,8,0)</f>
        <v>#N/A</v>
      </c>
      <c r="AO254" s="46" t="e">
        <f>VLOOKUP(CONCATENATE(AI254,RIGHT(AL254,1)),[1]vylosovanie!$C$10:$J$209,8,0)</f>
        <v>#N/A</v>
      </c>
      <c r="AP254" s="45" t="e">
        <f>VLOOKUP(CONCATENATE(AI254,VLOOKUP(AL254,$BW$4:$BX$16,2,0)),[1]vylosovanie!$C$10:$J$209,8,0)</f>
        <v>#N/A</v>
      </c>
      <c r="AQ254" s="47"/>
      <c r="AR254" s="3"/>
      <c r="AS254" s="3" t="str">
        <f>CONCATENATE(5,1,AR253,C253,2)</f>
        <v>51X2</v>
      </c>
      <c r="AT254" s="3" t="str">
        <f>E253</f>
        <v>X</v>
      </c>
      <c r="AU254" s="46">
        <f>IF(AJ254=0,0,AJ254+1)</f>
        <v>0</v>
      </c>
      <c r="AV254" s="46"/>
      <c r="AW254" s="46" t="s">
        <v>26</v>
      </c>
      <c r="AX254" s="46"/>
      <c r="AY254" s="46" t="e">
        <f>VLOOKUP(CONCATENATE(AT254,MID(AW254,2,1)),[1]vylosovanie!$C$10:$J$209,8,0)</f>
        <v>#N/A</v>
      </c>
      <c r="AZ254" s="46" t="e">
        <f>VLOOKUP(CONCATENATE(AT254,RIGHT(AW254,1)),[1]vylosovanie!$C$10:$J$209,8,0)</f>
        <v>#N/A</v>
      </c>
      <c r="BA254" s="45" t="e">
        <f>VLOOKUP(CONCATENATE(AT254,VLOOKUP(AW254,$BW$4:$BX$16,2,0)),[1]vylosovanie!$C$10:$J$209,8,0)</f>
        <v>#N/A</v>
      </c>
      <c r="BB254" s="48"/>
      <c r="BC254" s="28"/>
      <c r="BD254" s="28" t="e">
        <f>IF(OR(L254="x",L254="X",L254=""),0,IF(L254=3,2,1))</f>
        <v>#N/A</v>
      </c>
      <c r="BE254" s="28" t="e">
        <f>IF(OR(O254="x",O254="X",O254=""),0,IF(O254=3,2,1))</f>
        <v>#N/A</v>
      </c>
      <c r="BF254" s="28" t="e">
        <f>IF(OR(R254="x",R254="X",R254=""),0,IF(R254=3,2,1))</f>
        <v>#N/A</v>
      </c>
      <c r="BG254" s="28" t="e">
        <f>IF(OR(U254="x",U254="X",U254=""),0,IF(U254=3,2,1))</f>
        <v>#N/A</v>
      </c>
      <c r="BH254" s="49"/>
      <c r="BI254" s="28"/>
      <c r="BJ254" s="28" t="e">
        <f>IF(OR(L254="x",L254="X"),0,L254)</f>
        <v>#N/A</v>
      </c>
      <c r="BK254" s="28" t="e">
        <f>IF(OR(O254="x",O254="X"),0,O254)</f>
        <v>#N/A</v>
      </c>
      <c r="BL254" s="28" t="e">
        <f>IF(OR(R254="x",R254="X"),0,R254)</f>
        <v>#N/A</v>
      </c>
      <c r="BM254" s="28" t="e">
        <f>IF(OR(U254="x",U254="X"),0,U254)</f>
        <v>#N/A</v>
      </c>
      <c r="BN254" s="49"/>
      <c r="BO254" s="28"/>
      <c r="BP254" s="28" t="e">
        <f>IF(OR(N254="x",N254="X"),0,N254)</f>
        <v>#N/A</v>
      </c>
      <c r="BQ254" s="28" t="e">
        <f>IF(OR(Q254="x",Q254="X"),0,Q254)</f>
        <v>#N/A</v>
      </c>
      <c r="BR254" s="28" t="e">
        <f>IF(OR(T254="x",T254="X"),0,T254)</f>
        <v>#N/A</v>
      </c>
      <c r="BS254" s="28" t="e">
        <f>IF(OR(W254="x",W254="X"),0,W254)</f>
        <v>#N/A</v>
      </c>
      <c r="BT254" s="49"/>
    </row>
    <row r="255" spans="1:75" s="32" customFormat="1" ht="45.75" thickBot="1">
      <c r="A255" s="10" t="str">
        <f>CONCATENATE(E253," 1-3")</f>
        <v>X 1-3</v>
      </c>
      <c r="B255" s="11" t="str">
        <f>CONCATENATE(E253,D255)</f>
        <v>X2</v>
      </c>
      <c r="C255" s="33"/>
      <c r="D255" s="34">
        <v>2</v>
      </c>
      <c r="E255" s="35" t="str">
        <f>IF(ISERROR(VLOOKUP($B255,[1]vylosovanie!$C$10:$M$269,8,0))=TRUE," ",VLOOKUP($B255,[1]vylosovanie!$C$10:$M$269,8,0))</f>
        <v xml:space="preserve"> </v>
      </c>
      <c r="F255" s="35" t="str">
        <f>IF(ISERROR(VLOOKUP($B255,[1]vylosovanie!$C$10:$M$269,9,0))=TRUE," ",VLOOKUP($B255,[1]vylosovanie!$C$10:$M$269,9,0))</f>
        <v xml:space="preserve"> </v>
      </c>
      <c r="G255" s="35" t="str">
        <f>IF(ISERROR(VLOOKUP($B255,[1]vylosovanie!$C$10:$M$269,10,0))=TRUE," ",VLOOKUP($B255,[1]vylosovanie!$C$10:$M$269,10,0))</f>
        <v xml:space="preserve"> </v>
      </c>
      <c r="H255" s="35" t="str">
        <f>IF(ISERROR(VLOOKUP($B255,[1]vylosovanie!$C$10:$M$269,11,0))=TRUE," ",VLOOKUP($B255,[1]vylosovanie!$C$10:$M$269,11,0))</f>
        <v xml:space="preserve"> </v>
      </c>
      <c r="I255" s="50" t="e">
        <f>N254</f>
        <v>#N/A</v>
      </c>
      <c r="J255" s="50" t="s">
        <v>22</v>
      </c>
      <c r="K255" s="51" t="e">
        <f>L254</f>
        <v>#N/A</v>
      </c>
      <c r="L255" s="36"/>
      <c r="M255" s="36"/>
      <c r="N255" s="37"/>
      <c r="O255" s="50" t="e">
        <f>VLOOKUP(A257,'[1]zapisy skupiny'!$A$5:$AA$6403,26,0)</f>
        <v>#N/A</v>
      </c>
      <c r="P255" s="50" t="s">
        <v>22</v>
      </c>
      <c r="Q255" s="51" t="e">
        <f>VLOOKUP(A257,'[1]zapisy skupiny'!$A$5:$AA$6403,27,0)</f>
        <v>#N/A</v>
      </c>
      <c r="R255" s="50" t="e">
        <f>VLOOKUP(A258,'[1]zapisy skupiny'!$A$5:$AA$6403,27,0)</f>
        <v>#N/A</v>
      </c>
      <c r="S255" s="50" t="s">
        <v>22</v>
      </c>
      <c r="T255" s="51" t="e">
        <f>VLOOKUP(A258,'[1]zapisy skupiny'!$A$5:$AA$6403,26,0)</f>
        <v>#N/A</v>
      </c>
      <c r="U255" s="50" t="e">
        <f>VLOOKUP(A260,'[1]zapisy skupiny'!$A$5:$AA$6403,26,0)</f>
        <v>#N/A</v>
      </c>
      <c r="V255" s="50" t="s">
        <v>22</v>
      </c>
      <c r="W255" s="51" t="e">
        <f>VLOOKUP(A260,'[1]zapisy skupiny'!$A$5:$AA$6403,27,0)</f>
        <v>#N/A</v>
      </c>
      <c r="X255" s="52" t="e">
        <f>SUM(BI255:BM255)</f>
        <v>#N/A</v>
      </c>
      <c r="Y255" s="53" t="s">
        <v>22</v>
      </c>
      <c r="Z255" s="52" t="e">
        <f>SUM(BO255:BS255)</f>
        <v>#N/A</v>
      </c>
      <c r="AA255" s="53" t="e">
        <f>IF((Z255=0)," ",X255/Z255)</f>
        <v>#N/A</v>
      </c>
      <c r="AB255" s="54" t="e">
        <f>IF(AND(SUM(BC255:BG255)=0,OR(E255=0,E255=" ",SUM(BC254:BG258)=0))," ",SUM(BC255:BG255))</f>
        <v>#N/A</v>
      </c>
      <c r="AC255" s="55" t="str">
        <f>IF(ISERROR(RANK(AB255,AB254:AB258,0))=TRUE," ",IF(OR(AND(I255="x",O255="x",R255="x"),AND(I255="x",O255="x",U255="x"),AND(I255="x",R255="x",U255="x"),AND(O255="x",R255="x",U255="x")),0,RANK(AB255,AB254:AB258,0)))</f>
        <v xml:space="preserve"> </v>
      </c>
      <c r="AD255" s="16" t="s">
        <v>27</v>
      </c>
      <c r="AE255" s="44" t="s">
        <v>28</v>
      </c>
      <c r="AF255" s="44"/>
      <c r="AG255" s="3"/>
      <c r="AH255" s="3" t="str">
        <f>CONCATENATE(5,2,AG253,C253,1)</f>
        <v>52X1</v>
      </c>
      <c r="AI255" s="3" t="str">
        <f>E253</f>
        <v>X</v>
      </c>
      <c r="AJ255" s="45">
        <f>IF(AU254=0,0,AU254+1)</f>
        <v>0</v>
      </c>
      <c r="AK255" s="45"/>
      <c r="AL255" s="45" t="s">
        <v>29</v>
      </c>
      <c r="AM255" s="46"/>
      <c r="AN255" s="46" t="e">
        <f>VLOOKUP(CONCATENATE(AI255,MID(AL255,2,1)),[1]vylosovanie!$C$10:$J$209,8,0)</f>
        <v>#N/A</v>
      </c>
      <c r="AO255" s="46" t="e">
        <f>VLOOKUP(CONCATENATE(AI255,RIGHT(AL255,1)),[1]vylosovanie!$C$10:$J$209,8,0)</f>
        <v>#N/A</v>
      </c>
      <c r="AP255" s="45" t="e">
        <f>VLOOKUP(CONCATENATE(AI255,VLOOKUP(AL255,$BW$4:$BX$16,2,0)),[1]vylosovanie!$C$10:$J$209,8,0)</f>
        <v>#N/A</v>
      </c>
      <c r="AQ255" s="47"/>
      <c r="AR255" s="3"/>
      <c r="AS255" s="3" t="str">
        <f>CONCATENATE(5,2,AR253,C253,2)</f>
        <v>52X2</v>
      </c>
      <c r="AT255" s="3" t="str">
        <f>E253</f>
        <v>X</v>
      </c>
      <c r="AU255" s="46">
        <f>IF(AJ255=0,0,AJ255+1)</f>
        <v>0</v>
      </c>
      <c r="AV255" s="46"/>
      <c r="AW255" s="46" t="s">
        <v>30</v>
      </c>
      <c r="AX255" s="46"/>
      <c r="AY255" s="46" t="e">
        <f>VLOOKUP(CONCATENATE(AT255,MID(AW255,2,1)),[1]vylosovanie!$C$10:$J$209,8,0)</f>
        <v>#N/A</v>
      </c>
      <c r="AZ255" s="46" t="e">
        <f>VLOOKUP(CONCATENATE(AT255,RIGHT(AW255,1)),[1]vylosovanie!$C$10:$J$209,8,0)</f>
        <v>#N/A</v>
      </c>
      <c r="BA255" s="45" t="e">
        <f>VLOOKUP(CONCATENATE(AT255,VLOOKUP(AW255,$BW$4:$BX$16,2,0)),[1]vylosovanie!$C$10:$J$209,8,0)</f>
        <v>#N/A</v>
      </c>
      <c r="BB255" s="48"/>
      <c r="BC255" s="28" t="e">
        <f>IF(OR(I255="x",I255="X",I255=""),0,IF(I255=3,2,1))</f>
        <v>#N/A</v>
      </c>
      <c r="BD255" s="28"/>
      <c r="BE255" s="28" t="e">
        <f>IF(OR(O255="x",O255="X",O255=""),0,IF(O255=3,2,1))</f>
        <v>#N/A</v>
      </c>
      <c r="BF255" s="28" t="e">
        <f>IF(OR(R255="x",R255="X",R255=""),0,IF(R255=3,2,1))</f>
        <v>#N/A</v>
      </c>
      <c r="BG255" s="28" t="e">
        <f>IF(OR(U255="x",U255="X",U255=""),0,IF(U255=3,2,1))</f>
        <v>#N/A</v>
      </c>
      <c r="BH255" s="49"/>
      <c r="BI255" s="28" t="e">
        <f>IF(OR(I255="x",I255="X"),0,I255)</f>
        <v>#N/A</v>
      </c>
      <c r="BJ255" s="28"/>
      <c r="BK255" s="28" t="e">
        <f>IF(OR(O255="x",O255="X"),0,O255)</f>
        <v>#N/A</v>
      </c>
      <c r="BL255" s="28" t="e">
        <f>IF(OR(R255="x",R255="X"),0,R255)</f>
        <v>#N/A</v>
      </c>
      <c r="BM255" s="28" t="e">
        <f>IF(OR(U255="x",U255="X"),0,U255)</f>
        <v>#N/A</v>
      </c>
      <c r="BN255" s="49"/>
      <c r="BO255" s="28" t="e">
        <f>IF(OR(K255="x",K255="X"),0,K255)</f>
        <v>#N/A</v>
      </c>
      <c r="BP255" s="28"/>
      <c r="BQ255" s="28" t="e">
        <f>IF(OR(Q255="x",Q255="X"),0,Q255)</f>
        <v>#N/A</v>
      </c>
      <c r="BR255" s="28" t="e">
        <f>IF(OR(T255="x",T255="X"),0,T255)</f>
        <v>#N/A</v>
      </c>
      <c r="BS255" s="28" t="e">
        <f>IF(OR(W255="x",W255="X"),0,W255)</f>
        <v>#N/A</v>
      </c>
      <c r="BT255" s="49"/>
    </row>
    <row r="256" spans="1:75" s="32" customFormat="1" ht="45.75" thickBot="1">
      <c r="A256" s="10" t="str">
        <f>CONCATENATE(E253," 1-2")</f>
        <v>X 1-2</v>
      </c>
      <c r="B256" s="11" t="str">
        <f>CONCATENATE(E253,D256)</f>
        <v>X3</v>
      </c>
      <c r="C256" s="33"/>
      <c r="D256" s="34">
        <v>3</v>
      </c>
      <c r="E256" s="35" t="str">
        <f>IF(ISERROR(VLOOKUP($B256,[1]vylosovanie!$C$10:$M$269,8,0))=TRUE," ",VLOOKUP($B256,[1]vylosovanie!$C$10:$M$269,8,0))</f>
        <v xml:space="preserve"> </v>
      </c>
      <c r="F256" s="35" t="str">
        <f>IF(ISERROR(VLOOKUP($B256,[1]vylosovanie!$C$10:$M$269,9,0))=TRUE," ",VLOOKUP($B256,[1]vylosovanie!$C$10:$M$269,9,0))</f>
        <v xml:space="preserve"> </v>
      </c>
      <c r="G256" s="35" t="str">
        <f>IF(ISERROR(VLOOKUP($B256,[1]vylosovanie!$C$10:$M$269,10,0))=TRUE," ",VLOOKUP($B256,[1]vylosovanie!$C$10:$M$269,10,0))</f>
        <v xml:space="preserve"> </v>
      </c>
      <c r="H256" s="35" t="str">
        <f>IF(ISERROR(VLOOKUP($B256,[1]vylosovanie!$C$10:$M$269,11,0))=TRUE," ",VLOOKUP($B256,[1]vylosovanie!$C$10:$M$269,11,0))</f>
        <v xml:space="preserve"> </v>
      </c>
      <c r="I256" s="50" t="e">
        <f>Q254</f>
        <v>#N/A</v>
      </c>
      <c r="J256" s="50" t="s">
        <v>22</v>
      </c>
      <c r="K256" s="51" t="e">
        <f>O254</f>
        <v>#N/A</v>
      </c>
      <c r="L256" s="50" t="e">
        <f>Q255</f>
        <v>#N/A</v>
      </c>
      <c r="M256" s="50" t="s">
        <v>22</v>
      </c>
      <c r="N256" s="51" t="e">
        <f>O255</f>
        <v>#N/A</v>
      </c>
      <c r="O256" s="36"/>
      <c r="P256" s="36"/>
      <c r="Q256" s="37"/>
      <c r="R256" s="50" t="e">
        <f>VLOOKUP(A261,'[1]zapisy skupiny'!$A$5:$AA$6403,26,0)</f>
        <v>#N/A</v>
      </c>
      <c r="S256" s="50" t="s">
        <v>22</v>
      </c>
      <c r="T256" s="51" t="e">
        <f>VLOOKUP(A261,'[1]zapisy skupiny'!$A$5:$AA$6403,27,0)</f>
        <v>#N/A</v>
      </c>
      <c r="U256" s="50" t="e">
        <f>VLOOKUP(A259,'[1]zapisy skupiny'!$A$5:$AA$6403,27,0)</f>
        <v>#N/A</v>
      </c>
      <c r="V256" s="50" t="s">
        <v>22</v>
      </c>
      <c r="W256" s="51" t="e">
        <f>VLOOKUP(A259,'[1]zapisy skupiny'!$A$5:$AA$6403,26,0)</f>
        <v>#N/A</v>
      </c>
      <c r="X256" s="52" t="e">
        <f>SUM(BI256:BM256)</f>
        <v>#N/A</v>
      </c>
      <c r="Y256" s="53" t="s">
        <v>22</v>
      </c>
      <c r="Z256" s="52" t="e">
        <f>SUM(BO256:BS256)</f>
        <v>#N/A</v>
      </c>
      <c r="AA256" s="53" t="e">
        <f>IF((Z256=0)," ",X256/Z256)</f>
        <v>#N/A</v>
      </c>
      <c r="AB256" s="54" t="e">
        <f>IF(AND(SUM(BC256:BG256)=0,OR(E256=0,E256=" ",SUM(BC254:BG258)=0))," ",SUM(BC256:BG256))</f>
        <v>#N/A</v>
      </c>
      <c r="AC256" s="55" t="str">
        <f>IF(ISERROR(RANK(AB256,AB254:AB258,0))=TRUE," ",IF(OR(AND(I256="x",L256="x",R256="x"),AND(I256="x",L256="x",U256="x"),AND(I256="x",R256="x",U256="x"),AND(L256="x",R256="x",U256="x")),0,RANK(AB256,AB254:AB258,0)))</f>
        <v xml:space="preserve"> </v>
      </c>
      <c r="AD256" s="16" t="s">
        <v>31</v>
      </c>
      <c r="AE256" s="44" t="s">
        <v>32</v>
      </c>
      <c r="AF256" s="44"/>
      <c r="AG256" s="3"/>
      <c r="AH256" s="3" t="str">
        <f>CONCATENATE(5,3,AG253,C253,1)</f>
        <v>53X1</v>
      </c>
      <c r="AI256" s="3" t="str">
        <f>E253</f>
        <v>X</v>
      </c>
      <c r="AJ256" s="45">
        <f>IF(AU255=0,0,AU255+1)</f>
        <v>0</v>
      </c>
      <c r="AK256" s="45"/>
      <c r="AL256" s="56" t="s">
        <v>33</v>
      </c>
      <c r="AM256" s="57"/>
      <c r="AN256" s="46" t="e">
        <f>VLOOKUP(CONCATENATE(AI256,MID(AL256,2,1)),[1]vylosovanie!$C$10:$J$209,8,0)</f>
        <v>#N/A</v>
      </c>
      <c r="AO256" s="46" t="e">
        <f>VLOOKUP(CONCATENATE(AI256,RIGHT(AL256,1)),[1]vylosovanie!$C$10:$J$209,8,0)</f>
        <v>#N/A</v>
      </c>
      <c r="AP256" s="45" t="e">
        <f>VLOOKUP(CONCATENATE(AI256,VLOOKUP(AL256,$BW$4:$BX$16,2,0)),[1]vylosovanie!$C$10:$J$209,8,0)</f>
        <v>#N/A</v>
      </c>
      <c r="AQ256" s="47"/>
      <c r="AR256" s="3"/>
      <c r="AS256" s="3" t="str">
        <f>CONCATENATE(5,3,AR253,C253,2)</f>
        <v>53X2</v>
      </c>
      <c r="AT256" s="3" t="str">
        <f>E253</f>
        <v>X</v>
      </c>
      <c r="AU256" s="46">
        <f>IF(AJ256=0,0,AJ256+1)</f>
        <v>0</v>
      </c>
      <c r="AV256" s="46"/>
      <c r="AW256" s="46" t="s">
        <v>34</v>
      </c>
      <c r="AX256" s="46"/>
      <c r="AY256" s="46" t="e">
        <f>VLOOKUP(CONCATENATE(AT256,MID(AW256,2,1)),[1]vylosovanie!$C$10:$J$209,8,0)</f>
        <v>#N/A</v>
      </c>
      <c r="AZ256" s="46" t="e">
        <f>VLOOKUP(CONCATENATE(AT256,RIGHT(AW256,1)),[1]vylosovanie!$C$10:$J$209,8,0)</f>
        <v>#N/A</v>
      </c>
      <c r="BA256" s="45" t="e">
        <f>VLOOKUP(CONCATENATE(AT256,VLOOKUP(AW256,$BW$4:$BX$16,2,0)),[1]vylosovanie!$C$10:$J$209,8,0)</f>
        <v>#N/A</v>
      </c>
      <c r="BB256" s="48"/>
      <c r="BC256" s="28" t="e">
        <f>IF(OR(I256="x",I256="X",I256=""),0,IF(I256=3,2,1))</f>
        <v>#N/A</v>
      </c>
      <c r="BD256" s="28" t="e">
        <f>IF(OR(L256="x",L256="X",L256=""),0,IF(L256=3,2,1))</f>
        <v>#N/A</v>
      </c>
      <c r="BE256" s="28"/>
      <c r="BF256" s="28" t="e">
        <f>IF(OR(R256="x",R256="X",R256=""),0,IF(R256=3,2,1))</f>
        <v>#N/A</v>
      </c>
      <c r="BG256" s="28" t="e">
        <f>IF(OR(U256="x",U256="X",U256=""),0,IF(U256=3,2,1))</f>
        <v>#N/A</v>
      </c>
      <c r="BH256" s="49"/>
      <c r="BI256" s="28" t="e">
        <f>IF(OR(I256="x",I256="X"),0,I256)</f>
        <v>#N/A</v>
      </c>
      <c r="BJ256" s="28" t="e">
        <f>IF(OR(L256="x",L256="X"),0,L256)</f>
        <v>#N/A</v>
      </c>
      <c r="BK256" s="28"/>
      <c r="BL256" s="28" t="e">
        <f>IF(OR(R256="x",R256="X"),0,R256)</f>
        <v>#N/A</v>
      </c>
      <c r="BM256" s="28" t="e">
        <f>IF(OR(U256="x",U256="X"),0,U256)</f>
        <v>#N/A</v>
      </c>
      <c r="BN256" s="49"/>
      <c r="BO256" s="28" t="e">
        <f>IF(OR(K256="x",K256="X"),0,K256)</f>
        <v>#N/A</v>
      </c>
      <c r="BP256" s="28" t="e">
        <f>IF(OR(N256="x",N256="X"),0,N256)</f>
        <v>#N/A</v>
      </c>
      <c r="BQ256" s="28"/>
      <c r="BR256" s="28" t="e">
        <f>IF(OR(T256="x",T256="X"),0,T256)</f>
        <v>#N/A</v>
      </c>
      <c r="BS256" s="28" t="e">
        <f>IF(OR(W256="x",W256="X"),0,W256)</f>
        <v>#N/A</v>
      </c>
      <c r="BT256" s="49"/>
    </row>
    <row r="257" spans="1:75" s="32" customFormat="1" ht="45.75" thickBot="1">
      <c r="A257" s="10" t="str">
        <f>CONCATENATE(E253," 2-3")</f>
        <v>X 2-3</v>
      </c>
      <c r="B257" s="11" t="str">
        <f>CONCATENATE(E253,D257)</f>
        <v>X4</v>
      </c>
      <c r="C257" s="33"/>
      <c r="D257" s="34">
        <v>4</v>
      </c>
      <c r="E257" s="35" t="str">
        <f>IF(ISERROR(VLOOKUP($B257,[1]vylosovanie!$C$10:$M$269,8,0))=TRUE," ",VLOOKUP($B257,[1]vylosovanie!$C$10:$M$269,8,0))</f>
        <v xml:space="preserve"> </v>
      </c>
      <c r="F257" s="35" t="str">
        <f>IF(ISERROR(VLOOKUP($B257,[1]vylosovanie!$C$10:$M$269,9,0))=TRUE," ",VLOOKUP($B257,[1]vylosovanie!$C$10:$M$269,9,0))</f>
        <v xml:space="preserve"> </v>
      </c>
      <c r="G257" s="35" t="str">
        <f>IF(ISERROR(VLOOKUP($B257,[1]vylosovanie!$C$10:$M$269,10,0))=TRUE," ",VLOOKUP($B257,[1]vylosovanie!$C$10:$M$269,10,0))</f>
        <v xml:space="preserve"> </v>
      </c>
      <c r="H257" s="35" t="str">
        <f>IF(ISERROR(VLOOKUP($B257,[1]vylosovanie!$C$10:$M$269,11,0))=TRUE," ",VLOOKUP($B257,[1]vylosovanie!$C$10:$M$269,11,0))</f>
        <v xml:space="preserve"> </v>
      </c>
      <c r="I257" s="50" t="e">
        <f>T254</f>
        <v>#N/A</v>
      </c>
      <c r="J257" s="50" t="s">
        <v>22</v>
      </c>
      <c r="K257" s="51" t="e">
        <f>R254</f>
        <v>#N/A</v>
      </c>
      <c r="L257" s="50" t="e">
        <f>T255</f>
        <v>#N/A</v>
      </c>
      <c r="M257" s="50" t="s">
        <v>22</v>
      </c>
      <c r="N257" s="51" t="e">
        <f>R255</f>
        <v>#N/A</v>
      </c>
      <c r="O257" s="50" t="e">
        <f>T256</f>
        <v>#N/A</v>
      </c>
      <c r="P257" s="50" t="s">
        <v>22</v>
      </c>
      <c r="Q257" s="51" t="e">
        <f>R256</f>
        <v>#N/A</v>
      </c>
      <c r="R257" s="36"/>
      <c r="S257" s="36"/>
      <c r="T257" s="37"/>
      <c r="U257" s="50" t="e">
        <f>VLOOKUP(A262,'[1]zapisy skupiny'!$A$5:$AA$6403,27,0)</f>
        <v>#N/A</v>
      </c>
      <c r="V257" s="50" t="s">
        <v>22</v>
      </c>
      <c r="W257" s="51" t="e">
        <f>VLOOKUP(A262,'[1]zapisy skupiny'!$A$5:$AA$6403,26,0)</f>
        <v>#N/A</v>
      </c>
      <c r="X257" s="52" t="e">
        <f>SUM(BI257:BM257)</f>
        <v>#N/A</v>
      </c>
      <c r="Y257" s="53" t="s">
        <v>22</v>
      </c>
      <c r="Z257" s="52" t="e">
        <f>SUM(BO257:BS257)</f>
        <v>#N/A</v>
      </c>
      <c r="AA257" s="53" t="e">
        <f>IF((Z257=0)," ",X257/Z257)</f>
        <v>#N/A</v>
      </c>
      <c r="AB257" s="54" t="e">
        <f>IF(AND(SUM(BC257:BG257)=0,OR(E257=0,E257=" ",SUM(BC254:BG258)=0))," ",SUM(BC257:BG257))</f>
        <v>#N/A</v>
      </c>
      <c r="AC257" s="55" t="str">
        <f>IF(ISERROR(RANK(AB257,AB254:AB258,0))=TRUE," ",IF(OR(AND(I257="x",L257="x",O257="x"),AND(I257="x",L257="x",U257="x"),AND(I257="x",O257="x",U257="x"),AND(L257="x",O257="x",U257="x")),0,RANK(AB257,AB254:AB258,0)))</f>
        <v xml:space="preserve"> </v>
      </c>
      <c r="AD257" s="16" t="s">
        <v>35</v>
      </c>
      <c r="AE257" s="44" t="s">
        <v>36</v>
      </c>
      <c r="AF257" s="44"/>
      <c r="AG257" s="58"/>
      <c r="AH257" s="3" t="str">
        <f>CONCATENATE(5,4,AG253,C253,1)</f>
        <v>54X1</v>
      </c>
      <c r="AI257" s="3" t="str">
        <f>E253</f>
        <v>X</v>
      </c>
      <c r="AJ257" s="45">
        <f>IF(AU256=0,0,AU256+1)</f>
        <v>0</v>
      </c>
      <c r="AK257" s="59"/>
      <c r="AL257" s="59" t="s">
        <v>37</v>
      </c>
      <c r="AM257" s="60"/>
      <c r="AN257" s="46" t="e">
        <f>VLOOKUP(CONCATENATE(AI257,MID(AL257,2,1)),[1]vylosovanie!$C$10:$J$209,8,0)</f>
        <v>#N/A</v>
      </c>
      <c r="AO257" s="46" t="e">
        <f>VLOOKUP(CONCATENATE(AI257,RIGHT(AL257,1)),[1]vylosovanie!$C$10:$J$209,8,0)</f>
        <v>#N/A</v>
      </c>
      <c r="AP257" s="45" t="e">
        <f>VLOOKUP(CONCATENATE(AI257,VLOOKUP(AL257,$BW$4:$BX$16,2,0)),[1]vylosovanie!$C$10:$J$209,8,0)</f>
        <v>#N/A</v>
      </c>
      <c r="AQ257" s="61"/>
      <c r="AR257" s="58"/>
      <c r="AS257" s="3" t="str">
        <f>CONCATENATE(5,4,AR253,C253,2)</f>
        <v>54X2</v>
      </c>
      <c r="AT257" s="3" t="str">
        <f>E253</f>
        <v>X</v>
      </c>
      <c r="AU257" s="46">
        <f>IF(AJ257=0,0,AJ257+1)</f>
        <v>0</v>
      </c>
      <c r="AV257" s="60"/>
      <c r="AW257" s="60" t="s">
        <v>38</v>
      </c>
      <c r="AX257" s="60"/>
      <c r="AY257" s="46" t="e">
        <f>VLOOKUP(CONCATENATE(AT257,MID(AW257,2,1)),[1]vylosovanie!$C$10:$J$209,8,0)</f>
        <v>#N/A</v>
      </c>
      <c r="AZ257" s="46" t="e">
        <f>VLOOKUP(CONCATENATE(AT257,RIGHT(AW257,1)),[1]vylosovanie!$C$10:$J$209,8,0)</f>
        <v>#N/A</v>
      </c>
      <c r="BA257" s="45" t="e">
        <f>VLOOKUP(CONCATENATE(AT257,VLOOKUP(AW257,$BW$4:$BX$16,2,0)),[1]vylosovanie!$C$10:$J$209,8,0)</f>
        <v>#N/A</v>
      </c>
      <c r="BB257" s="48"/>
      <c r="BC257" s="28" t="e">
        <f>IF(OR(I257="x",I257="X",I257=""),0,IF(I257=3,2,1))</f>
        <v>#N/A</v>
      </c>
      <c r="BD257" s="28" t="e">
        <f>IF(OR(L257="x",L257="X",L257=""),0,IF(L257=3,2,1))</f>
        <v>#N/A</v>
      </c>
      <c r="BE257" s="28" t="e">
        <f>IF(OR(O257="x",O257="X",O257=""),0,IF(O257=3,2,1))</f>
        <v>#N/A</v>
      </c>
      <c r="BF257" s="28"/>
      <c r="BG257" s="28" t="e">
        <f>IF(OR(U257="x",U257="X",U257=""),0,IF(U257=3,2,1))</f>
        <v>#N/A</v>
      </c>
      <c r="BH257" s="49"/>
      <c r="BI257" s="28" t="e">
        <f>IF(OR(I257="x",I257="X"),0,I257)</f>
        <v>#N/A</v>
      </c>
      <c r="BJ257" s="28" t="e">
        <f>IF(OR(L257="x",L257="X"),0,L257)</f>
        <v>#N/A</v>
      </c>
      <c r="BK257" s="28" t="e">
        <f>IF(OR(O257="x",O257="X"),0,O257)</f>
        <v>#N/A</v>
      </c>
      <c r="BL257" s="28"/>
      <c r="BM257" s="28" t="e">
        <f>IF(OR(U257="x",U257="X"),0,U257)</f>
        <v>#N/A</v>
      </c>
      <c r="BN257" s="49"/>
      <c r="BO257" s="28" t="e">
        <f>IF(OR(K257="x",K257="X"),0,K257)</f>
        <v>#N/A</v>
      </c>
      <c r="BP257" s="28" t="e">
        <f>IF(OR(N257="x",N257="X"),0,N257)</f>
        <v>#N/A</v>
      </c>
      <c r="BQ257" s="28" t="e">
        <f>IF(OR(Q257="x",Q257="X"),0,Q257)</f>
        <v>#N/A</v>
      </c>
      <c r="BR257" s="28"/>
      <c r="BS257" s="28" t="e">
        <f>IF(OR(W257="x",W257="X"),0,W257)</f>
        <v>#N/A</v>
      </c>
      <c r="BT257" s="49"/>
    </row>
    <row r="258" spans="1:75" s="32" customFormat="1" ht="45.75" thickBot="1">
      <c r="A258" s="10" t="str">
        <f>CONCATENATE(E253," 4-2")</f>
        <v>X 4-2</v>
      </c>
      <c r="B258" s="11" t="str">
        <f>CONCATENATE(E253,D258)</f>
        <v>X5</v>
      </c>
      <c r="C258" s="18"/>
      <c r="D258" s="34">
        <v>5</v>
      </c>
      <c r="E258" s="35" t="str">
        <f>IF(ISERROR(VLOOKUP($B258,[1]vylosovanie!$C$10:$M$269,8,0))=TRUE," ",VLOOKUP($B258,[1]vylosovanie!$C$10:$M$269,8,0))</f>
        <v xml:space="preserve"> </v>
      </c>
      <c r="F258" s="35" t="str">
        <f>IF(ISERROR(VLOOKUP($B258,[1]vylosovanie!$C$10:$M$269,9,0))=TRUE," ",VLOOKUP($B258,[1]vylosovanie!$C$10:$M$269,9,0))</f>
        <v xml:space="preserve"> </v>
      </c>
      <c r="G258" s="35" t="str">
        <f>IF(ISERROR(VLOOKUP($B258,[1]vylosovanie!$C$10:$M$269,10,0))=TRUE," ",VLOOKUP($B258,[1]vylosovanie!$C$10:$M$269,10,0))</f>
        <v xml:space="preserve"> </v>
      </c>
      <c r="H258" s="35" t="str">
        <f>IF(ISERROR(VLOOKUP($B258,[1]vylosovanie!$C$10:$M$269,11,0))=TRUE," ",VLOOKUP($B258,[1]vylosovanie!$C$10:$M$269,11,0))</f>
        <v xml:space="preserve"> </v>
      </c>
      <c r="I258" s="62" t="e">
        <f>W254</f>
        <v>#N/A</v>
      </c>
      <c r="J258" s="62" t="s">
        <v>22</v>
      </c>
      <c r="K258" s="63" t="e">
        <f>U254</f>
        <v>#N/A</v>
      </c>
      <c r="L258" s="62" t="e">
        <f>W255</f>
        <v>#N/A</v>
      </c>
      <c r="M258" s="62" t="s">
        <v>22</v>
      </c>
      <c r="N258" s="63" t="e">
        <f>U255</f>
        <v>#N/A</v>
      </c>
      <c r="O258" s="62" t="e">
        <f>W256</f>
        <v>#N/A</v>
      </c>
      <c r="P258" s="62" t="s">
        <v>22</v>
      </c>
      <c r="Q258" s="63" t="e">
        <f>U256</f>
        <v>#N/A</v>
      </c>
      <c r="R258" s="62" t="e">
        <f>W257</f>
        <v>#N/A</v>
      </c>
      <c r="S258" s="62" t="s">
        <v>22</v>
      </c>
      <c r="T258" s="63" t="e">
        <f>U257</f>
        <v>#N/A</v>
      </c>
      <c r="U258" s="36"/>
      <c r="V258" s="36"/>
      <c r="W258" s="37"/>
      <c r="X258" s="64" t="e">
        <f>SUM(BI258:BM258)</f>
        <v>#N/A</v>
      </c>
      <c r="Y258" s="65" t="s">
        <v>22</v>
      </c>
      <c r="Z258" s="64" t="e">
        <f>SUM(BO258:BS258)</f>
        <v>#N/A</v>
      </c>
      <c r="AA258" s="65" t="e">
        <f>IF((Z258=0)," ",X258/Z258)</f>
        <v>#N/A</v>
      </c>
      <c r="AB258" s="66" t="e">
        <f>IF(AND(SUM(BC258:BG258)=0,OR(E258=0,E258=" ",SUM(BC254:BG258)=0))," ",SUM(BC258:BG258))</f>
        <v>#N/A</v>
      </c>
      <c r="AC258" s="67" t="str">
        <f>IF(ISERROR(RANK(AB258,AB254:AB258,0))=TRUE," ",IF(OR(AND(I258="x",L258="x",O258="x"),AND(I258="x",L258="x",R258="x"),AND(I258="x",O258="x",R258="x"),AND(L258="x",O258="x",R258="x")),0,RANK(AB258,AB254:AB258,0)))</f>
        <v xml:space="preserve"> </v>
      </c>
      <c r="AD258" s="15" t="s">
        <v>39</v>
      </c>
      <c r="AE258" s="44" t="s">
        <v>40</v>
      </c>
      <c r="AF258" s="44"/>
      <c r="AG258" s="58"/>
      <c r="AH258" s="3" t="str">
        <f>CONCATENATE(5,5,AG253,C253,1)</f>
        <v>55X1</v>
      </c>
      <c r="AI258" s="3" t="str">
        <f>E253</f>
        <v>X</v>
      </c>
      <c r="AJ258" s="45">
        <f>IF(AU257=0,0,AU257+1)</f>
        <v>0</v>
      </c>
      <c r="AK258" s="59"/>
      <c r="AL258" s="59" t="s">
        <v>41</v>
      </c>
      <c r="AM258" s="60"/>
      <c r="AN258" s="46" t="e">
        <f>VLOOKUP(CONCATENATE(AI258,MID(AL258,2,1)),[1]vylosovanie!$C$10:$J$209,8,0)</f>
        <v>#N/A</v>
      </c>
      <c r="AO258" s="46" t="e">
        <f>VLOOKUP(CONCATENATE(AI258,RIGHT(AL258,1)),[1]vylosovanie!$C$10:$J$209,8,0)</f>
        <v>#N/A</v>
      </c>
      <c r="AP258" s="45" t="e">
        <f>VLOOKUP(CONCATENATE(AI258,VLOOKUP(AL258,$BW$4:$BX$16,2,0)),[1]vylosovanie!$C$10:$J$209,8,0)</f>
        <v>#N/A</v>
      </c>
      <c r="AQ258" s="61"/>
      <c r="AR258" s="58"/>
      <c r="AS258" s="3" t="str">
        <f>CONCATENATE(5,5,AR253,C253,2)</f>
        <v>55X2</v>
      </c>
      <c r="AT258" s="3" t="str">
        <f>E253</f>
        <v>X</v>
      </c>
      <c r="AU258" s="46">
        <f>IF(AJ258=0,0,AJ258+1)</f>
        <v>0</v>
      </c>
      <c r="AV258" s="60"/>
      <c r="AW258" s="60" t="s">
        <v>42</v>
      </c>
      <c r="AX258" s="60"/>
      <c r="AY258" s="46" t="e">
        <f>VLOOKUP(CONCATENATE(AT258,MID(AW258,2,1)),[1]vylosovanie!$C$10:$J$209,8,0)</f>
        <v>#N/A</v>
      </c>
      <c r="AZ258" s="46" t="e">
        <f>VLOOKUP(CONCATENATE(AT258,RIGHT(AW258,1)),[1]vylosovanie!$C$10:$J$209,8,0)</f>
        <v>#N/A</v>
      </c>
      <c r="BA258" s="45" t="e">
        <f>VLOOKUP(CONCATENATE(AT258,VLOOKUP(AW258,$BW$4:$BX$16,2,0)),[1]vylosovanie!$C$10:$J$209,8,0)</f>
        <v>#N/A</v>
      </c>
      <c r="BB258" s="48"/>
      <c r="BC258" s="28" t="e">
        <f>IF(OR(I258="x",I258="X",I258=""),0,IF(I258=3,2,1))</f>
        <v>#N/A</v>
      </c>
      <c r="BD258" s="28" t="e">
        <f>IF(OR(L258="x",L258="X",L258=""),0,IF(L258=3,2,1))</f>
        <v>#N/A</v>
      </c>
      <c r="BE258" s="28" t="e">
        <f>IF(OR(O258="x",O258="X",O258=""),0,IF(O258=3,2,1))</f>
        <v>#N/A</v>
      </c>
      <c r="BF258" s="28" t="e">
        <f>IF(OR(R258="x",R258="X",R258=""),0,IF(R258=3,2,1))</f>
        <v>#N/A</v>
      </c>
      <c r="BG258" s="28"/>
      <c r="BH258" s="49"/>
      <c r="BI258" s="28" t="e">
        <f>IF(OR(I258="x",I258="X"),0,I258)</f>
        <v>#N/A</v>
      </c>
      <c r="BJ258" s="28" t="e">
        <f>IF(OR(L258="x",L258="X"),0,L258)</f>
        <v>#N/A</v>
      </c>
      <c r="BK258" s="28" t="e">
        <f>IF(OR(O258="x",O258="X"),0,O258)</f>
        <v>#N/A</v>
      </c>
      <c r="BL258" s="28" t="e">
        <f>IF(OR(R258="x",R258="X"),0,R258)</f>
        <v>#N/A</v>
      </c>
      <c r="BM258" s="28"/>
      <c r="BN258" s="49"/>
      <c r="BO258" s="28" t="e">
        <f>IF(OR(K258="x",K258="X"),0,K258)</f>
        <v>#N/A</v>
      </c>
      <c r="BP258" s="28" t="e">
        <f>IF(OR(N258="x",N258="X"),0,N258)</f>
        <v>#N/A</v>
      </c>
      <c r="BQ258" s="28" t="e">
        <f>IF(OR(Q258="x",Q258="X"),0,Q258)</f>
        <v>#N/A</v>
      </c>
      <c r="BR258" s="28" t="e">
        <f>IF(OR(T258="x",T258="X"),0,T258)</f>
        <v>#N/A</v>
      </c>
      <c r="BS258" s="28"/>
      <c r="BT258" s="49"/>
    </row>
    <row r="259" spans="1:75" s="32" customFormat="1" ht="45">
      <c r="A259" s="10" t="str">
        <f>CONCATENATE(E253," 5-3")</f>
        <v>X 5-3</v>
      </c>
      <c r="B259" s="11"/>
      <c r="C259" s="18"/>
      <c r="D259" s="68"/>
      <c r="E259" s="69"/>
      <c r="F259" s="69"/>
      <c r="G259" s="69"/>
      <c r="H259" s="69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1"/>
      <c r="V259" s="71"/>
      <c r="W259" s="71"/>
      <c r="X259" s="72"/>
      <c r="Y259" s="73"/>
      <c r="Z259" s="72"/>
      <c r="AA259" s="73"/>
      <c r="AB259" s="72"/>
      <c r="AC259" s="48"/>
      <c r="AD259" s="15"/>
      <c r="AE259" s="44"/>
      <c r="AF259" s="44"/>
      <c r="AG259" s="58"/>
      <c r="AH259" s="3"/>
      <c r="AI259" s="3"/>
      <c r="AJ259" s="74"/>
      <c r="AK259" s="75"/>
      <c r="AL259" s="75"/>
      <c r="AM259" s="61"/>
      <c r="AN259" s="47"/>
      <c r="AO259" s="47"/>
      <c r="AP259" s="74"/>
      <c r="AQ259" s="61"/>
      <c r="AR259" s="58"/>
      <c r="AS259" s="3"/>
      <c r="AT259" s="3"/>
      <c r="AU259" s="47"/>
      <c r="AV259" s="61"/>
      <c r="AW259" s="61"/>
      <c r="AX259" s="61"/>
      <c r="AY259" s="47"/>
      <c r="AZ259" s="47"/>
      <c r="BA259" s="74"/>
      <c r="BB259" s="48"/>
      <c r="BC259" s="49"/>
      <c r="BD259" s="49"/>
      <c r="BE259" s="49"/>
      <c r="BF259" s="49"/>
      <c r="BG259" s="49"/>
      <c r="BH259" s="49"/>
      <c r="BI259" s="49"/>
      <c r="BJ259" s="49"/>
      <c r="BK259" s="49"/>
      <c r="BL259" s="49"/>
      <c r="BM259" s="49"/>
      <c r="BN259" s="49"/>
      <c r="BO259" s="49"/>
      <c r="BP259" s="49"/>
      <c r="BQ259" s="49"/>
      <c r="BR259" s="49"/>
      <c r="BS259" s="49"/>
      <c r="BT259" s="49"/>
      <c r="BW259" s="59"/>
    </row>
    <row r="260" spans="1:75" s="32" customFormat="1" ht="45">
      <c r="A260" s="10" t="str">
        <f>CONCATENATE(E253," 2-5")</f>
        <v>X 2-5</v>
      </c>
      <c r="B260" s="11"/>
      <c r="C260" s="18"/>
      <c r="D260" s="68"/>
      <c r="E260" s="69"/>
      <c r="F260" s="69"/>
      <c r="G260" s="69"/>
      <c r="H260" s="69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1"/>
      <c r="V260" s="71"/>
      <c r="W260" s="71"/>
      <c r="X260" s="72"/>
      <c r="Y260" s="73"/>
      <c r="Z260" s="72"/>
      <c r="AA260" s="73"/>
      <c r="AB260" s="72"/>
      <c r="AC260" s="48"/>
      <c r="AD260" s="15"/>
      <c r="AE260" s="44"/>
      <c r="AF260" s="44"/>
      <c r="AG260" s="58"/>
      <c r="AH260" s="3"/>
      <c r="AI260" s="3"/>
      <c r="AJ260" s="74"/>
      <c r="AK260" s="75"/>
      <c r="AL260" s="75"/>
      <c r="AM260" s="61"/>
      <c r="AN260" s="47"/>
      <c r="AO260" s="47"/>
      <c r="AP260" s="74"/>
      <c r="AQ260" s="61"/>
      <c r="AR260" s="58"/>
      <c r="AS260" s="3"/>
      <c r="AT260" s="3"/>
      <c r="AU260" s="47"/>
      <c r="AV260" s="61"/>
      <c r="AW260" s="61"/>
      <c r="AX260" s="61"/>
      <c r="AY260" s="47"/>
      <c r="AZ260" s="47"/>
      <c r="BA260" s="74"/>
      <c r="BB260" s="48"/>
      <c r="BC260" s="49"/>
      <c r="BD260" s="49"/>
      <c r="BE260" s="49"/>
      <c r="BF260" s="49"/>
      <c r="BG260" s="49"/>
      <c r="BH260" s="49"/>
      <c r="BI260" s="49"/>
      <c r="BJ260" s="49"/>
      <c r="BK260" s="49"/>
      <c r="BL260" s="49"/>
      <c r="BM260" s="49"/>
      <c r="BN260" s="49"/>
      <c r="BO260" s="49"/>
      <c r="BP260" s="49"/>
      <c r="BQ260" s="49"/>
      <c r="BR260" s="49"/>
      <c r="BS260" s="49"/>
      <c r="BT260" s="49"/>
      <c r="BW260" s="59"/>
    </row>
    <row r="261" spans="1:75" s="32" customFormat="1" ht="45">
      <c r="A261" s="10" t="str">
        <f>CONCATENATE(E253," 3-4")</f>
        <v>X 3-4</v>
      </c>
      <c r="B261" s="11"/>
      <c r="C261" s="18"/>
      <c r="D261" s="68"/>
      <c r="E261" s="69"/>
      <c r="F261" s="69"/>
      <c r="G261" s="69"/>
      <c r="H261" s="69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1"/>
      <c r="V261" s="71"/>
      <c r="W261" s="71"/>
      <c r="X261" s="72"/>
      <c r="Y261" s="73"/>
      <c r="Z261" s="72"/>
      <c r="AA261" s="73"/>
      <c r="AB261" s="72"/>
      <c r="AC261" s="48"/>
      <c r="AD261" s="15"/>
      <c r="AE261" s="44"/>
      <c r="AF261" s="44"/>
      <c r="AG261" s="58"/>
      <c r="AH261" s="3"/>
      <c r="AI261" s="3"/>
      <c r="AJ261" s="74"/>
      <c r="AK261" s="75"/>
      <c r="AL261" s="75"/>
      <c r="AM261" s="61"/>
      <c r="AN261" s="47"/>
      <c r="AO261" s="47"/>
      <c r="AP261" s="74"/>
      <c r="AQ261" s="61"/>
      <c r="AR261" s="58"/>
      <c r="AS261" s="3"/>
      <c r="AT261" s="3"/>
      <c r="AU261" s="47"/>
      <c r="AV261" s="61"/>
      <c r="AW261" s="61"/>
      <c r="AX261" s="61"/>
      <c r="AY261" s="47"/>
      <c r="AZ261" s="47"/>
      <c r="BA261" s="74"/>
      <c r="BB261" s="48"/>
      <c r="BC261" s="49"/>
      <c r="BD261" s="49"/>
      <c r="BE261" s="49"/>
      <c r="BF261" s="49"/>
      <c r="BG261" s="49"/>
      <c r="BH261" s="49"/>
      <c r="BI261" s="49"/>
      <c r="BJ261" s="49"/>
      <c r="BK261" s="49"/>
      <c r="BL261" s="49"/>
      <c r="BM261" s="49"/>
      <c r="BN261" s="49"/>
      <c r="BO261" s="49"/>
      <c r="BP261" s="49"/>
      <c r="BQ261" s="49"/>
      <c r="BR261" s="49"/>
      <c r="BS261" s="49"/>
      <c r="BT261" s="49"/>
      <c r="BW261" s="59"/>
    </row>
    <row r="262" spans="1:75" ht="35.25" thickBot="1">
      <c r="A262" s="10" t="str">
        <f>CONCATENATE(E253," 5-4")</f>
        <v>X 5-4</v>
      </c>
    </row>
    <row r="263" spans="1:75" s="32" customFormat="1" ht="90.75" thickBot="1">
      <c r="A263" s="10" t="str">
        <f>CONCATENATE(E263," 1-5")</f>
        <v>X 1-5</v>
      </c>
      <c r="B263" s="11"/>
      <c r="C263" s="18" t="str">
        <f>IF(C253="X","X",IF(C253-$B$1&gt;=[1]vylosovanie!$O$3,"X",C253+1))</f>
        <v>X</v>
      </c>
      <c r="D263" s="3" t="s">
        <v>5</v>
      </c>
      <c r="E263" s="19" t="str">
        <f>IF(C263="X","X",VLOOKUP(C263,[1]vylosovanie!$T$10:$U$99,2,0))</f>
        <v>X</v>
      </c>
      <c r="F263" s="20" t="s">
        <v>6</v>
      </c>
      <c r="G263" s="20" t="s">
        <v>7</v>
      </c>
      <c r="H263" s="20" t="s">
        <v>8</v>
      </c>
      <c r="I263" s="21">
        <v>1</v>
      </c>
      <c r="J263" s="22"/>
      <c r="K263" s="23"/>
      <c r="L263" s="21">
        <v>2</v>
      </c>
      <c r="M263" s="22"/>
      <c r="N263" s="23"/>
      <c r="O263" s="21">
        <v>3</v>
      </c>
      <c r="P263" s="22"/>
      <c r="Q263" s="23"/>
      <c r="R263" s="21">
        <v>4</v>
      </c>
      <c r="S263" s="22"/>
      <c r="T263" s="23"/>
      <c r="U263" s="21">
        <v>5</v>
      </c>
      <c r="V263" s="22"/>
      <c r="W263" s="23"/>
      <c r="X263" s="24" t="s">
        <v>9</v>
      </c>
      <c r="Y263" s="22"/>
      <c r="Z263" s="25"/>
      <c r="AA263" s="26" t="s">
        <v>10</v>
      </c>
      <c r="AB263" s="26" t="s">
        <v>11</v>
      </c>
      <c r="AC263" s="26" t="s">
        <v>12</v>
      </c>
      <c r="AD263" s="15" t="s">
        <v>13</v>
      </c>
      <c r="AE263" s="15"/>
      <c r="AF263" s="15"/>
      <c r="AG263" s="3" t="str">
        <f>IF(C263&lt;10,0,"")</f>
        <v/>
      </c>
      <c r="AH263" s="3" t="s">
        <v>4</v>
      </c>
      <c r="AI263" s="3"/>
      <c r="AJ263" s="27" t="s">
        <v>14</v>
      </c>
      <c r="AK263" s="28" t="s">
        <v>15</v>
      </c>
      <c r="AL263" s="28" t="s">
        <v>16</v>
      </c>
      <c r="AM263" s="29" t="s">
        <v>17</v>
      </c>
      <c r="AN263" s="29" t="s">
        <v>18</v>
      </c>
      <c r="AO263" s="29" t="s">
        <v>18</v>
      </c>
      <c r="AP263" s="29" t="s">
        <v>19</v>
      </c>
      <c r="AQ263" s="30"/>
      <c r="AR263" s="3" t="str">
        <f>IF(C263&lt;10,0,"")</f>
        <v/>
      </c>
      <c r="AS263" s="3" t="s">
        <v>4</v>
      </c>
      <c r="AT263" s="3"/>
      <c r="AU263" s="31" t="s">
        <v>14</v>
      </c>
      <c r="AV263" s="29" t="s">
        <v>15</v>
      </c>
      <c r="AW263" s="29" t="s">
        <v>16</v>
      </c>
      <c r="AX263" s="29" t="s">
        <v>17</v>
      </c>
      <c r="AY263" s="29" t="s">
        <v>18</v>
      </c>
      <c r="AZ263" s="29" t="s">
        <v>18</v>
      </c>
      <c r="BA263" s="29" t="s">
        <v>19</v>
      </c>
      <c r="BC263" s="7">
        <v>1</v>
      </c>
      <c r="BD263" s="7">
        <v>2</v>
      </c>
      <c r="BE263" s="7">
        <v>3</v>
      </c>
      <c r="BF263" s="7">
        <v>4</v>
      </c>
      <c r="BG263" s="7">
        <v>5</v>
      </c>
      <c r="BH263" s="7"/>
      <c r="BI263" s="7" t="s">
        <v>20</v>
      </c>
      <c r="BJ263" s="7"/>
      <c r="BK263" s="7"/>
      <c r="BL263" s="7"/>
      <c r="BM263" s="7"/>
      <c r="BN263" s="7"/>
      <c r="BO263" s="7" t="s">
        <v>21</v>
      </c>
      <c r="BP263" s="7"/>
      <c r="BQ263" s="7"/>
      <c r="BR263" s="7"/>
      <c r="BS263" s="7"/>
      <c r="BT263" s="7"/>
    </row>
    <row r="264" spans="1:75" s="32" customFormat="1" ht="45.75" thickBot="1">
      <c r="A264" s="10" t="str">
        <f>CONCATENATE(E263," 1-4")</f>
        <v>X 1-4</v>
      </c>
      <c r="B264" s="11" t="str">
        <f>CONCATENATE(E263,D264)</f>
        <v>X1</v>
      </c>
      <c r="C264" s="33" t="str">
        <f>$E$1</f>
        <v>MŽ</v>
      </c>
      <c r="D264" s="34">
        <v>1</v>
      </c>
      <c r="E264" s="35" t="str">
        <f>IF(ISERROR(VLOOKUP($B264,[1]vylosovanie!$C$10:$M$269,8,0))=TRUE," ",VLOOKUP($B264,[1]vylosovanie!$C$10:$M$269,8,0))</f>
        <v xml:space="preserve"> </v>
      </c>
      <c r="F264" s="35" t="str">
        <f>IF(ISERROR(VLOOKUP($B264,[1]vylosovanie!$C$10:$M$269,9,0))=TRUE," ",VLOOKUP($B264,[1]vylosovanie!$C$10:$M$269,9,0))</f>
        <v xml:space="preserve"> </v>
      </c>
      <c r="G264" s="35" t="str">
        <f>IF(ISERROR(VLOOKUP($B264,[1]vylosovanie!$C$10:$M$269,10,0))=TRUE," ",VLOOKUP($B264,[1]vylosovanie!$C$10:$M$269,10,0))</f>
        <v xml:space="preserve"> </v>
      </c>
      <c r="H264" s="35" t="str">
        <f>IF(ISERROR(VLOOKUP($B264,[1]vylosovanie!$C$10:$M$269,11,0))=TRUE," ",VLOOKUP($B264,[1]vylosovanie!$C$10:$M$269,11,0))</f>
        <v xml:space="preserve"> </v>
      </c>
      <c r="I264" s="36"/>
      <c r="J264" s="36"/>
      <c r="K264" s="37"/>
      <c r="L264" s="38" t="e">
        <f>VLOOKUP(A266,'[1]zapisy skupiny'!$A$5:$AA$6403,26,0)</f>
        <v>#N/A</v>
      </c>
      <c r="M264" s="38" t="s">
        <v>22</v>
      </c>
      <c r="N264" s="39" t="e">
        <f>VLOOKUP(A266,'[1]zapisy skupiny'!$A$5:$AA$6403,27,0)</f>
        <v>#N/A</v>
      </c>
      <c r="O264" s="38" t="e">
        <f>VLOOKUP(A265,'[1]zapisy skupiny'!$A$5:$AA$6403,26,0)</f>
        <v>#N/A</v>
      </c>
      <c r="P264" s="38" t="s">
        <v>22</v>
      </c>
      <c r="Q264" s="39" t="e">
        <f>VLOOKUP(A265,'[1]zapisy skupiny'!$A$5:$AA$6403,27,0)</f>
        <v>#N/A</v>
      </c>
      <c r="R264" s="38" t="e">
        <f>VLOOKUP(A264,'[1]zapisy skupiny'!$A$5:$AA$6403,26,0)</f>
        <v>#N/A</v>
      </c>
      <c r="S264" s="38" t="s">
        <v>22</v>
      </c>
      <c r="T264" s="39" t="e">
        <f>VLOOKUP(A264,'[1]zapisy skupiny'!$A$5:$AA$6403,27,0)</f>
        <v>#N/A</v>
      </c>
      <c r="U264" s="38" t="e">
        <f>VLOOKUP(A263,'[1]zapisy skupiny'!$A$5:$AA$6403,26,0)</f>
        <v>#N/A</v>
      </c>
      <c r="V264" s="38" t="s">
        <v>22</v>
      </c>
      <c r="W264" s="39" t="e">
        <f>VLOOKUP(A263,'[1]zapisy skupiny'!$A$5:$AA$6403,27,0)</f>
        <v>#N/A</v>
      </c>
      <c r="X264" s="40" t="e">
        <f>SUM(BI264:BM264)</f>
        <v>#N/A</v>
      </c>
      <c r="Y264" s="41" t="s">
        <v>22</v>
      </c>
      <c r="Z264" s="40" t="e">
        <f>SUM(BO264:BS264)</f>
        <v>#N/A</v>
      </c>
      <c r="AA264" s="41" t="e">
        <f>IF((Z264=0)," ",X264/Z264)</f>
        <v>#N/A</v>
      </c>
      <c r="AB264" s="42" t="e">
        <f>IF(AND(SUM(BC264:BG264)=0,OR(E264=0,E264=" ",SUM(BC264:BG268)=0))," ",SUM(BC264:BG264))</f>
        <v>#N/A</v>
      </c>
      <c r="AC264" s="43" t="str">
        <f>IF(ISERROR(RANK(AB264,AB264:AB268,0))=TRUE," ",IF(OR(AND(L264="x",O264="x",R264="x"),AND(L264="x",O264="x",U264="x"),AND(L264="x",R264="x",U264="x"),AND(O264="x",R264="x",U264="x")),0,RANK(AB264,AB264:AB268,0)))</f>
        <v xml:space="preserve"> </v>
      </c>
      <c r="AD264" s="16" t="s">
        <v>23</v>
      </c>
      <c r="AE264" s="44" t="s">
        <v>24</v>
      </c>
      <c r="AF264" s="44"/>
      <c r="AG264" s="3"/>
      <c r="AH264" s="3" t="str">
        <f>CONCATENATE(5,1,AG263,C263,1)</f>
        <v>51X1</v>
      </c>
      <c r="AI264" s="3" t="str">
        <f>E263</f>
        <v>X</v>
      </c>
      <c r="AJ264" s="45">
        <f>IF(C263="X",0,AJ258+1)</f>
        <v>0</v>
      </c>
      <c r="AK264" s="45"/>
      <c r="AL264" s="45" t="s">
        <v>25</v>
      </c>
      <c r="AM264" s="46"/>
      <c r="AN264" s="46" t="e">
        <f>VLOOKUP(CONCATENATE(AI264,MID(AL264,2,1)),[1]vylosovanie!$C$10:$J$209,8,0)</f>
        <v>#N/A</v>
      </c>
      <c r="AO264" s="46" t="e">
        <f>VLOOKUP(CONCATENATE(AI264,RIGHT(AL264,1)),[1]vylosovanie!$C$10:$J$209,8,0)</f>
        <v>#N/A</v>
      </c>
      <c r="AP264" s="45" t="e">
        <f>VLOOKUP(CONCATENATE(AI264,VLOOKUP(AL264,$BW$4:$BX$16,2,0)),[1]vylosovanie!$C$10:$J$209,8,0)</f>
        <v>#N/A</v>
      </c>
      <c r="AQ264" s="47"/>
      <c r="AR264" s="3"/>
      <c r="AS264" s="3" t="str">
        <f>CONCATENATE(5,1,AR263,C263,2)</f>
        <v>51X2</v>
      </c>
      <c r="AT264" s="3" t="str">
        <f>E263</f>
        <v>X</v>
      </c>
      <c r="AU264" s="46">
        <f>IF(AJ264=0,0,AJ264+1)</f>
        <v>0</v>
      </c>
      <c r="AV264" s="46"/>
      <c r="AW264" s="46" t="s">
        <v>26</v>
      </c>
      <c r="AX264" s="46"/>
      <c r="AY264" s="46" t="e">
        <f>VLOOKUP(CONCATENATE(AT264,MID(AW264,2,1)),[1]vylosovanie!$C$10:$J$209,8,0)</f>
        <v>#N/A</v>
      </c>
      <c r="AZ264" s="46" t="e">
        <f>VLOOKUP(CONCATENATE(AT264,RIGHT(AW264,1)),[1]vylosovanie!$C$10:$J$209,8,0)</f>
        <v>#N/A</v>
      </c>
      <c r="BA264" s="45" t="e">
        <f>VLOOKUP(CONCATENATE(AT264,VLOOKUP(AW264,$BW$4:$BX$16,2,0)),[1]vylosovanie!$C$10:$J$209,8,0)</f>
        <v>#N/A</v>
      </c>
      <c r="BB264" s="48"/>
      <c r="BC264" s="28"/>
      <c r="BD264" s="28" t="e">
        <f>IF(OR(L264="x",L264="X",L264=""),0,IF(L264=3,2,1))</f>
        <v>#N/A</v>
      </c>
      <c r="BE264" s="28" t="e">
        <f>IF(OR(O264="x",O264="X",O264=""),0,IF(O264=3,2,1))</f>
        <v>#N/A</v>
      </c>
      <c r="BF264" s="28" t="e">
        <f>IF(OR(R264="x",R264="X",R264=""),0,IF(R264=3,2,1))</f>
        <v>#N/A</v>
      </c>
      <c r="BG264" s="28" t="e">
        <f>IF(OR(U264="x",U264="X",U264=""),0,IF(U264=3,2,1))</f>
        <v>#N/A</v>
      </c>
      <c r="BH264" s="49"/>
      <c r="BI264" s="28"/>
      <c r="BJ264" s="28" t="e">
        <f>IF(OR(L264="x",L264="X"),0,L264)</f>
        <v>#N/A</v>
      </c>
      <c r="BK264" s="28" t="e">
        <f>IF(OR(O264="x",O264="X"),0,O264)</f>
        <v>#N/A</v>
      </c>
      <c r="BL264" s="28" t="e">
        <f>IF(OR(R264="x",R264="X"),0,R264)</f>
        <v>#N/A</v>
      </c>
      <c r="BM264" s="28" t="e">
        <f>IF(OR(U264="x",U264="X"),0,U264)</f>
        <v>#N/A</v>
      </c>
      <c r="BN264" s="49"/>
      <c r="BO264" s="28"/>
      <c r="BP264" s="28" t="e">
        <f>IF(OR(N264="x",N264="X"),0,N264)</f>
        <v>#N/A</v>
      </c>
      <c r="BQ264" s="28" t="e">
        <f>IF(OR(Q264="x",Q264="X"),0,Q264)</f>
        <v>#N/A</v>
      </c>
      <c r="BR264" s="28" t="e">
        <f>IF(OR(T264="x",T264="X"),0,T264)</f>
        <v>#N/A</v>
      </c>
      <c r="BS264" s="28" t="e">
        <f>IF(OR(W264="x",W264="X"),0,W264)</f>
        <v>#N/A</v>
      </c>
      <c r="BT264" s="49"/>
    </row>
    <row r="265" spans="1:75" s="32" customFormat="1" ht="45.75" thickBot="1">
      <c r="A265" s="10" t="str">
        <f>CONCATENATE(E263," 1-3")</f>
        <v>X 1-3</v>
      </c>
      <c r="B265" s="11" t="str">
        <f>CONCATENATE(E263,D265)</f>
        <v>X2</v>
      </c>
      <c r="C265" s="33"/>
      <c r="D265" s="34">
        <v>2</v>
      </c>
      <c r="E265" s="35" t="str">
        <f>IF(ISERROR(VLOOKUP($B265,[1]vylosovanie!$C$10:$M$269,8,0))=TRUE," ",VLOOKUP($B265,[1]vylosovanie!$C$10:$M$269,8,0))</f>
        <v xml:space="preserve"> </v>
      </c>
      <c r="F265" s="35" t="str">
        <f>IF(ISERROR(VLOOKUP($B265,[1]vylosovanie!$C$10:$M$269,9,0))=TRUE," ",VLOOKUP($B265,[1]vylosovanie!$C$10:$M$269,9,0))</f>
        <v xml:space="preserve"> </v>
      </c>
      <c r="G265" s="35" t="str">
        <f>IF(ISERROR(VLOOKUP($B265,[1]vylosovanie!$C$10:$M$269,10,0))=TRUE," ",VLOOKUP($B265,[1]vylosovanie!$C$10:$M$269,10,0))</f>
        <v xml:space="preserve"> </v>
      </c>
      <c r="H265" s="35" t="str">
        <f>IF(ISERROR(VLOOKUP($B265,[1]vylosovanie!$C$10:$M$269,11,0))=TRUE," ",VLOOKUP($B265,[1]vylosovanie!$C$10:$M$269,11,0))</f>
        <v xml:space="preserve"> </v>
      </c>
      <c r="I265" s="50" t="e">
        <f>N264</f>
        <v>#N/A</v>
      </c>
      <c r="J265" s="50" t="s">
        <v>22</v>
      </c>
      <c r="K265" s="51" t="e">
        <f>L264</f>
        <v>#N/A</v>
      </c>
      <c r="L265" s="36"/>
      <c r="M265" s="36"/>
      <c r="N265" s="37"/>
      <c r="O265" s="50" t="e">
        <f>VLOOKUP(A267,'[1]zapisy skupiny'!$A$5:$AA$6403,26,0)</f>
        <v>#N/A</v>
      </c>
      <c r="P265" s="50" t="s">
        <v>22</v>
      </c>
      <c r="Q265" s="51" t="e">
        <f>VLOOKUP(A267,'[1]zapisy skupiny'!$A$5:$AA$6403,27,0)</f>
        <v>#N/A</v>
      </c>
      <c r="R265" s="50" t="e">
        <f>VLOOKUP(A268,'[1]zapisy skupiny'!$A$5:$AA$6403,27,0)</f>
        <v>#N/A</v>
      </c>
      <c r="S265" s="50" t="s">
        <v>22</v>
      </c>
      <c r="T265" s="51" t="e">
        <f>VLOOKUP(A268,'[1]zapisy skupiny'!$A$5:$AA$6403,26,0)</f>
        <v>#N/A</v>
      </c>
      <c r="U265" s="50" t="e">
        <f>VLOOKUP(A270,'[1]zapisy skupiny'!$A$5:$AA$6403,26,0)</f>
        <v>#N/A</v>
      </c>
      <c r="V265" s="50" t="s">
        <v>22</v>
      </c>
      <c r="W265" s="51" t="e">
        <f>VLOOKUP(A270,'[1]zapisy skupiny'!$A$5:$AA$6403,27,0)</f>
        <v>#N/A</v>
      </c>
      <c r="X265" s="52" t="e">
        <f>SUM(BI265:BM265)</f>
        <v>#N/A</v>
      </c>
      <c r="Y265" s="53" t="s">
        <v>22</v>
      </c>
      <c r="Z265" s="52" t="e">
        <f>SUM(BO265:BS265)</f>
        <v>#N/A</v>
      </c>
      <c r="AA265" s="53" t="e">
        <f>IF((Z265=0)," ",X265/Z265)</f>
        <v>#N/A</v>
      </c>
      <c r="AB265" s="54" t="e">
        <f>IF(AND(SUM(BC265:BG265)=0,OR(E265=0,E265=" ",SUM(BC264:BG268)=0))," ",SUM(BC265:BG265))</f>
        <v>#N/A</v>
      </c>
      <c r="AC265" s="55" t="str">
        <f>IF(ISERROR(RANK(AB265,AB264:AB268,0))=TRUE," ",IF(OR(AND(I265="x",O265="x",R265="x"),AND(I265="x",O265="x",U265="x"),AND(I265="x",R265="x",U265="x"),AND(O265="x",R265="x",U265="x")),0,RANK(AB265,AB264:AB268,0)))</f>
        <v xml:space="preserve"> </v>
      </c>
      <c r="AD265" s="16" t="s">
        <v>27</v>
      </c>
      <c r="AE265" s="44" t="s">
        <v>28</v>
      </c>
      <c r="AF265" s="44"/>
      <c r="AG265" s="3"/>
      <c r="AH265" s="3" t="str">
        <f>CONCATENATE(5,2,AG263,C263,1)</f>
        <v>52X1</v>
      </c>
      <c r="AI265" s="3" t="str">
        <f>E263</f>
        <v>X</v>
      </c>
      <c r="AJ265" s="45">
        <f>IF(AU264=0,0,AU264+1)</f>
        <v>0</v>
      </c>
      <c r="AK265" s="45"/>
      <c r="AL265" s="45" t="s">
        <v>29</v>
      </c>
      <c r="AM265" s="46"/>
      <c r="AN265" s="46" t="e">
        <f>VLOOKUP(CONCATENATE(AI265,MID(AL265,2,1)),[1]vylosovanie!$C$10:$J$209,8,0)</f>
        <v>#N/A</v>
      </c>
      <c r="AO265" s="46" t="e">
        <f>VLOOKUP(CONCATENATE(AI265,RIGHT(AL265,1)),[1]vylosovanie!$C$10:$J$209,8,0)</f>
        <v>#N/A</v>
      </c>
      <c r="AP265" s="45" t="e">
        <f>VLOOKUP(CONCATENATE(AI265,VLOOKUP(AL265,$BW$4:$BX$16,2,0)),[1]vylosovanie!$C$10:$J$209,8,0)</f>
        <v>#N/A</v>
      </c>
      <c r="AQ265" s="47"/>
      <c r="AR265" s="3"/>
      <c r="AS265" s="3" t="str">
        <f>CONCATENATE(5,2,AR263,C263,2)</f>
        <v>52X2</v>
      </c>
      <c r="AT265" s="3" t="str">
        <f>E263</f>
        <v>X</v>
      </c>
      <c r="AU265" s="46">
        <f>IF(AJ265=0,0,AJ265+1)</f>
        <v>0</v>
      </c>
      <c r="AV265" s="46"/>
      <c r="AW265" s="46" t="s">
        <v>30</v>
      </c>
      <c r="AX265" s="46"/>
      <c r="AY265" s="46" t="e">
        <f>VLOOKUP(CONCATENATE(AT265,MID(AW265,2,1)),[1]vylosovanie!$C$10:$J$209,8,0)</f>
        <v>#N/A</v>
      </c>
      <c r="AZ265" s="46" t="e">
        <f>VLOOKUP(CONCATENATE(AT265,RIGHT(AW265,1)),[1]vylosovanie!$C$10:$J$209,8,0)</f>
        <v>#N/A</v>
      </c>
      <c r="BA265" s="45" t="e">
        <f>VLOOKUP(CONCATENATE(AT265,VLOOKUP(AW265,$BW$4:$BX$16,2,0)),[1]vylosovanie!$C$10:$J$209,8,0)</f>
        <v>#N/A</v>
      </c>
      <c r="BB265" s="48"/>
      <c r="BC265" s="28" t="e">
        <f>IF(OR(I265="x",I265="X",I265=""),0,IF(I265=3,2,1))</f>
        <v>#N/A</v>
      </c>
      <c r="BD265" s="28"/>
      <c r="BE265" s="28" t="e">
        <f>IF(OR(O265="x",O265="X",O265=""),0,IF(O265=3,2,1))</f>
        <v>#N/A</v>
      </c>
      <c r="BF265" s="28" t="e">
        <f>IF(OR(R265="x",R265="X",R265=""),0,IF(R265=3,2,1))</f>
        <v>#N/A</v>
      </c>
      <c r="BG265" s="28" t="e">
        <f>IF(OR(U265="x",U265="X",U265=""),0,IF(U265=3,2,1))</f>
        <v>#N/A</v>
      </c>
      <c r="BH265" s="49"/>
      <c r="BI265" s="28" t="e">
        <f>IF(OR(I265="x",I265="X"),0,I265)</f>
        <v>#N/A</v>
      </c>
      <c r="BJ265" s="28"/>
      <c r="BK265" s="28" t="e">
        <f>IF(OR(O265="x",O265="X"),0,O265)</f>
        <v>#N/A</v>
      </c>
      <c r="BL265" s="28" t="e">
        <f>IF(OR(R265="x",R265="X"),0,R265)</f>
        <v>#N/A</v>
      </c>
      <c r="BM265" s="28" t="e">
        <f>IF(OR(U265="x",U265="X"),0,U265)</f>
        <v>#N/A</v>
      </c>
      <c r="BN265" s="49"/>
      <c r="BO265" s="28" t="e">
        <f>IF(OR(K265="x",K265="X"),0,K265)</f>
        <v>#N/A</v>
      </c>
      <c r="BP265" s="28"/>
      <c r="BQ265" s="28" t="e">
        <f>IF(OR(Q265="x",Q265="X"),0,Q265)</f>
        <v>#N/A</v>
      </c>
      <c r="BR265" s="28" t="e">
        <f>IF(OR(T265="x",T265="X"),0,T265)</f>
        <v>#N/A</v>
      </c>
      <c r="BS265" s="28" t="e">
        <f>IF(OR(W265="x",W265="X"),0,W265)</f>
        <v>#N/A</v>
      </c>
      <c r="BT265" s="49"/>
    </row>
    <row r="266" spans="1:75" s="32" customFormat="1" ht="45.75" thickBot="1">
      <c r="A266" s="10" t="str">
        <f>CONCATENATE(E263," 1-2")</f>
        <v>X 1-2</v>
      </c>
      <c r="B266" s="11" t="str">
        <f>CONCATENATE(E263,D266)</f>
        <v>X3</v>
      </c>
      <c r="C266" s="33"/>
      <c r="D266" s="34">
        <v>3</v>
      </c>
      <c r="E266" s="35" t="str">
        <f>IF(ISERROR(VLOOKUP($B266,[1]vylosovanie!$C$10:$M$269,8,0))=TRUE," ",VLOOKUP($B266,[1]vylosovanie!$C$10:$M$269,8,0))</f>
        <v xml:space="preserve"> </v>
      </c>
      <c r="F266" s="35" t="str">
        <f>IF(ISERROR(VLOOKUP($B266,[1]vylosovanie!$C$10:$M$269,9,0))=TRUE," ",VLOOKUP($B266,[1]vylosovanie!$C$10:$M$269,9,0))</f>
        <v xml:space="preserve"> </v>
      </c>
      <c r="G266" s="35" t="str">
        <f>IF(ISERROR(VLOOKUP($B266,[1]vylosovanie!$C$10:$M$269,10,0))=TRUE," ",VLOOKUP($B266,[1]vylosovanie!$C$10:$M$269,10,0))</f>
        <v xml:space="preserve"> </v>
      </c>
      <c r="H266" s="35" t="str">
        <f>IF(ISERROR(VLOOKUP($B266,[1]vylosovanie!$C$10:$M$269,11,0))=TRUE," ",VLOOKUP($B266,[1]vylosovanie!$C$10:$M$269,11,0))</f>
        <v xml:space="preserve"> </v>
      </c>
      <c r="I266" s="50" t="e">
        <f>Q264</f>
        <v>#N/A</v>
      </c>
      <c r="J266" s="50" t="s">
        <v>22</v>
      </c>
      <c r="K266" s="51" t="e">
        <f>O264</f>
        <v>#N/A</v>
      </c>
      <c r="L266" s="50" t="e">
        <f>Q265</f>
        <v>#N/A</v>
      </c>
      <c r="M266" s="50" t="s">
        <v>22</v>
      </c>
      <c r="N266" s="51" t="e">
        <f>O265</f>
        <v>#N/A</v>
      </c>
      <c r="O266" s="36"/>
      <c r="P266" s="36"/>
      <c r="Q266" s="37"/>
      <c r="R266" s="50" t="e">
        <f>VLOOKUP(A271,'[1]zapisy skupiny'!$A$5:$AA$6403,26,0)</f>
        <v>#N/A</v>
      </c>
      <c r="S266" s="50" t="s">
        <v>22</v>
      </c>
      <c r="T266" s="51" t="e">
        <f>VLOOKUP(A271,'[1]zapisy skupiny'!$A$5:$AA$6403,27,0)</f>
        <v>#N/A</v>
      </c>
      <c r="U266" s="50" t="e">
        <f>VLOOKUP(A269,'[1]zapisy skupiny'!$A$5:$AA$6403,27,0)</f>
        <v>#N/A</v>
      </c>
      <c r="V266" s="50" t="s">
        <v>22</v>
      </c>
      <c r="W266" s="51" t="e">
        <f>VLOOKUP(A269,'[1]zapisy skupiny'!$A$5:$AA$6403,26,0)</f>
        <v>#N/A</v>
      </c>
      <c r="X266" s="52" t="e">
        <f>SUM(BI266:BM266)</f>
        <v>#N/A</v>
      </c>
      <c r="Y266" s="53" t="s">
        <v>22</v>
      </c>
      <c r="Z266" s="52" t="e">
        <f>SUM(BO266:BS266)</f>
        <v>#N/A</v>
      </c>
      <c r="AA266" s="53" t="e">
        <f>IF((Z266=0)," ",X266/Z266)</f>
        <v>#N/A</v>
      </c>
      <c r="AB266" s="54" t="e">
        <f>IF(AND(SUM(BC266:BG266)=0,OR(E266=0,E266=" ",SUM(BC264:BG268)=0))," ",SUM(BC266:BG266))</f>
        <v>#N/A</v>
      </c>
      <c r="AC266" s="55" t="str">
        <f>IF(ISERROR(RANK(AB266,AB264:AB268,0))=TRUE," ",IF(OR(AND(I266="x",L266="x",R266="x"),AND(I266="x",L266="x",U266="x"),AND(I266="x",R266="x",U266="x"),AND(L266="x",R266="x",U266="x")),0,RANK(AB266,AB264:AB268,0)))</f>
        <v xml:space="preserve"> </v>
      </c>
      <c r="AD266" s="16" t="s">
        <v>31</v>
      </c>
      <c r="AE266" s="44" t="s">
        <v>32</v>
      </c>
      <c r="AF266" s="44"/>
      <c r="AG266" s="3"/>
      <c r="AH266" s="3" t="str">
        <f>CONCATENATE(5,3,AG263,C263,1)</f>
        <v>53X1</v>
      </c>
      <c r="AI266" s="3" t="str">
        <f>E263</f>
        <v>X</v>
      </c>
      <c r="AJ266" s="45">
        <f>IF(AU265=0,0,AU265+1)</f>
        <v>0</v>
      </c>
      <c r="AK266" s="45"/>
      <c r="AL266" s="56" t="s">
        <v>33</v>
      </c>
      <c r="AM266" s="57"/>
      <c r="AN266" s="46" t="e">
        <f>VLOOKUP(CONCATENATE(AI266,MID(AL266,2,1)),[1]vylosovanie!$C$10:$J$209,8,0)</f>
        <v>#N/A</v>
      </c>
      <c r="AO266" s="46" t="e">
        <f>VLOOKUP(CONCATENATE(AI266,RIGHT(AL266,1)),[1]vylosovanie!$C$10:$J$209,8,0)</f>
        <v>#N/A</v>
      </c>
      <c r="AP266" s="45" t="e">
        <f>VLOOKUP(CONCATENATE(AI266,VLOOKUP(AL266,$BW$4:$BX$16,2,0)),[1]vylosovanie!$C$10:$J$209,8,0)</f>
        <v>#N/A</v>
      </c>
      <c r="AQ266" s="47"/>
      <c r="AR266" s="3"/>
      <c r="AS266" s="3" t="str">
        <f>CONCATENATE(5,3,AR263,C263,2)</f>
        <v>53X2</v>
      </c>
      <c r="AT266" s="3" t="str">
        <f>E263</f>
        <v>X</v>
      </c>
      <c r="AU266" s="46">
        <f>IF(AJ266=0,0,AJ266+1)</f>
        <v>0</v>
      </c>
      <c r="AV266" s="46"/>
      <c r="AW266" s="46" t="s">
        <v>34</v>
      </c>
      <c r="AX266" s="46"/>
      <c r="AY266" s="46" t="e">
        <f>VLOOKUP(CONCATENATE(AT266,MID(AW266,2,1)),[1]vylosovanie!$C$10:$J$209,8,0)</f>
        <v>#N/A</v>
      </c>
      <c r="AZ266" s="46" t="e">
        <f>VLOOKUP(CONCATENATE(AT266,RIGHT(AW266,1)),[1]vylosovanie!$C$10:$J$209,8,0)</f>
        <v>#N/A</v>
      </c>
      <c r="BA266" s="45" t="e">
        <f>VLOOKUP(CONCATENATE(AT266,VLOOKUP(AW266,$BW$4:$BX$16,2,0)),[1]vylosovanie!$C$10:$J$209,8,0)</f>
        <v>#N/A</v>
      </c>
      <c r="BB266" s="48"/>
      <c r="BC266" s="28" t="e">
        <f>IF(OR(I266="x",I266="X",I266=""),0,IF(I266=3,2,1))</f>
        <v>#N/A</v>
      </c>
      <c r="BD266" s="28" t="e">
        <f>IF(OR(L266="x",L266="X",L266=""),0,IF(L266=3,2,1))</f>
        <v>#N/A</v>
      </c>
      <c r="BE266" s="28"/>
      <c r="BF266" s="28" t="e">
        <f>IF(OR(R266="x",R266="X",R266=""),0,IF(R266=3,2,1))</f>
        <v>#N/A</v>
      </c>
      <c r="BG266" s="28" t="e">
        <f>IF(OR(U266="x",U266="X",U266=""),0,IF(U266=3,2,1))</f>
        <v>#N/A</v>
      </c>
      <c r="BH266" s="49"/>
      <c r="BI266" s="28" t="e">
        <f>IF(OR(I266="x",I266="X"),0,I266)</f>
        <v>#N/A</v>
      </c>
      <c r="BJ266" s="28" t="e">
        <f>IF(OR(L266="x",L266="X"),0,L266)</f>
        <v>#N/A</v>
      </c>
      <c r="BK266" s="28"/>
      <c r="BL266" s="28" t="e">
        <f>IF(OR(R266="x",R266="X"),0,R266)</f>
        <v>#N/A</v>
      </c>
      <c r="BM266" s="28" t="e">
        <f>IF(OR(U266="x",U266="X"),0,U266)</f>
        <v>#N/A</v>
      </c>
      <c r="BN266" s="49"/>
      <c r="BO266" s="28" t="e">
        <f>IF(OR(K266="x",K266="X"),0,K266)</f>
        <v>#N/A</v>
      </c>
      <c r="BP266" s="28" t="e">
        <f>IF(OR(N266="x",N266="X"),0,N266)</f>
        <v>#N/A</v>
      </c>
      <c r="BQ266" s="28"/>
      <c r="BR266" s="28" t="e">
        <f>IF(OR(T266="x",T266="X"),0,T266)</f>
        <v>#N/A</v>
      </c>
      <c r="BS266" s="28" t="e">
        <f>IF(OR(W266="x",W266="X"),0,W266)</f>
        <v>#N/A</v>
      </c>
      <c r="BT266" s="49"/>
    </row>
    <row r="267" spans="1:75" s="32" customFormat="1" ht="45.75" thickBot="1">
      <c r="A267" s="10" t="str">
        <f>CONCATENATE(E263," 2-3")</f>
        <v>X 2-3</v>
      </c>
      <c r="B267" s="11" t="str">
        <f>CONCATENATE(E263,D267)</f>
        <v>X4</v>
      </c>
      <c r="C267" s="33"/>
      <c r="D267" s="34">
        <v>4</v>
      </c>
      <c r="E267" s="35" t="str">
        <f>IF(ISERROR(VLOOKUP($B267,[1]vylosovanie!$C$10:$M$269,8,0))=TRUE," ",VLOOKUP($B267,[1]vylosovanie!$C$10:$M$269,8,0))</f>
        <v xml:space="preserve"> </v>
      </c>
      <c r="F267" s="35" t="str">
        <f>IF(ISERROR(VLOOKUP($B267,[1]vylosovanie!$C$10:$M$269,9,0))=TRUE," ",VLOOKUP($B267,[1]vylosovanie!$C$10:$M$269,9,0))</f>
        <v xml:space="preserve"> </v>
      </c>
      <c r="G267" s="35" t="str">
        <f>IF(ISERROR(VLOOKUP($B267,[1]vylosovanie!$C$10:$M$269,10,0))=TRUE," ",VLOOKUP($B267,[1]vylosovanie!$C$10:$M$269,10,0))</f>
        <v xml:space="preserve"> </v>
      </c>
      <c r="H267" s="35" t="str">
        <f>IF(ISERROR(VLOOKUP($B267,[1]vylosovanie!$C$10:$M$269,11,0))=TRUE," ",VLOOKUP($B267,[1]vylosovanie!$C$10:$M$269,11,0))</f>
        <v xml:space="preserve"> </v>
      </c>
      <c r="I267" s="50" t="e">
        <f>T264</f>
        <v>#N/A</v>
      </c>
      <c r="J267" s="50" t="s">
        <v>22</v>
      </c>
      <c r="K267" s="51" t="e">
        <f>R264</f>
        <v>#N/A</v>
      </c>
      <c r="L267" s="50" t="e">
        <f>T265</f>
        <v>#N/A</v>
      </c>
      <c r="M267" s="50" t="s">
        <v>22</v>
      </c>
      <c r="N267" s="51" t="e">
        <f>R265</f>
        <v>#N/A</v>
      </c>
      <c r="O267" s="50" t="e">
        <f>T266</f>
        <v>#N/A</v>
      </c>
      <c r="P267" s="50" t="s">
        <v>22</v>
      </c>
      <c r="Q267" s="51" t="e">
        <f>R266</f>
        <v>#N/A</v>
      </c>
      <c r="R267" s="36"/>
      <c r="S267" s="36"/>
      <c r="T267" s="37"/>
      <c r="U267" s="50" t="e">
        <f>VLOOKUP(A272,'[1]zapisy skupiny'!$A$5:$AA$6403,27,0)</f>
        <v>#N/A</v>
      </c>
      <c r="V267" s="50" t="s">
        <v>22</v>
      </c>
      <c r="W267" s="51" t="e">
        <f>VLOOKUP(A272,'[1]zapisy skupiny'!$A$5:$AA$6403,26,0)</f>
        <v>#N/A</v>
      </c>
      <c r="X267" s="52" t="e">
        <f>SUM(BI267:BM267)</f>
        <v>#N/A</v>
      </c>
      <c r="Y267" s="53" t="s">
        <v>22</v>
      </c>
      <c r="Z267" s="52" t="e">
        <f>SUM(BO267:BS267)</f>
        <v>#N/A</v>
      </c>
      <c r="AA267" s="53" t="e">
        <f>IF((Z267=0)," ",X267/Z267)</f>
        <v>#N/A</v>
      </c>
      <c r="AB267" s="54" t="e">
        <f>IF(AND(SUM(BC267:BG267)=0,OR(E267=0,E267=" ",SUM(BC264:BG268)=0))," ",SUM(BC267:BG267))</f>
        <v>#N/A</v>
      </c>
      <c r="AC267" s="55" t="str">
        <f>IF(ISERROR(RANK(AB267,AB264:AB268,0))=TRUE," ",IF(OR(AND(I267="x",L267="x",O267="x"),AND(I267="x",L267="x",U267="x"),AND(I267="x",O267="x",U267="x"),AND(L267="x",O267="x",U267="x")),0,RANK(AB267,AB264:AB268,0)))</f>
        <v xml:space="preserve"> </v>
      </c>
      <c r="AD267" s="16" t="s">
        <v>35</v>
      </c>
      <c r="AE267" s="44" t="s">
        <v>36</v>
      </c>
      <c r="AF267" s="44"/>
      <c r="AG267" s="58"/>
      <c r="AH267" s="3" t="str">
        <f>CONCATENATE(5,4,AG263,C263,1)</f>
        <v>54X1</v>
      </c>
      <c r="AI267" s="3" t="str">
        <f>E263</f>
        <v>X</v>
      </c>
      <c r="AJ267" s="45">
        <f>IF(AU266=0,0,AU266+1)</f>
        <v>0</v>
      </c>
      <c r="AK267" s="59"/>
      <c r="AL267" s="59" t="s">
        <v>37</v>
      </c>
      <c r="AM267" s="60"/>
      <c r="AN267" s="46" t="e">
        <f>VLOOKUP(CONCATENATE(AI267,MID(AL267,2,1)),[1]vylosovanie!$C$10:$J$209,8,0)</f>
        <v>#N/A</v>
      </c>
      <c r="AO267" s="46" t="e">
        <f>VLOOKUP(CONCATENATE(AI267,RIGHT(AL267,1)),[1]vylosovanie!$C$10:$J$209,8,0)</f>
        <v>#N/A</v>
      </c>
      <c r="AP267" s="45" t="e">
        <f>VLOOKUP(CONCATENATE(AI267,VLOOKUP(AL267,$BW$4:$BX$16,2,0)),[1]vylosovanie!$C$10:$J$209,8,0)</f>
        <v>#N/A</v>
      </c>
      <c r="AQ267" s="61"/>
      <c r="AR267" s="58"/>
      <c r="AS267" s="3" t="str">
        <f>CONCATENATE(5,4,AR263,C263,2)</f>
        <v>54X2</v>
      </c>
      <c r="AT267" s="3" t="str">
        <f>E263</f>
        <v>X</v>
      </c>
      <c r="AU267" s="46">
        <f>IF(AJ267=0,0,AJ267+1)</f>
        <v>0</v>
      </c>
      <c r="AV267" s="60"/>
      <c r="AW267" s="60" t="s">
        <v>38</v>
      </c>
      <c r="AX267" s="60"/>
      <c r="AY267" s="46" t="e">
        <f>VLOOKUP(CONCATENATE(AT267,MID(AW267,2,1)),[1]vylosovanie!$C$10:$J$209,8,0)</f>
        <v>#N/A</v>
      </c>
      <c r="AZ267" s="46" t="e">
        <f>VLOOKUP(CONCATENATE(AT267,RIGHT(AW267,1)),[1]vylosovanie!$C$10:$J$209,8,0)</f>
        <v>#N/A</v>
      </c>
      <c r="BA267" s="45" t="e">
        <f>VLOOKUP(CONCATENATE(AT267,VLOOKUP(AW267,$BW$4:$BX$16,2,0)),[1]vylosovanie!$C$10:$J$209,8,0)</f>
        <v>#N/A</v>
      </c>
      <c r="BB267" s="48"/>
      <c r="BC267" s="28" t="e">
        <f>IF(OR(I267="x",I267="X",I267=""),0,IF(I267=3,2,1))</f>
        <v>#N/A</v>
      </c>
      <c r="BD267" s="28" t="e">
        <f>IF(OR(L267="x",L267="X",L267=""),0,IF(L267=3,2,1))</f>
        <v>#N/A</v>
      </c>
      <c r="BE267" s="28" t="e">
        <f>IF(OR(O267="x",O267="X",O267=""),0,IF(O267=3,2,1))</f>
        <v>#N/A</v>
      </c>
      <c r="BF267" s="28"/>
      <c r="BG267" s="28" t="e">
        <f>IF(OR(U267="x",U267="X",U267=""),0,IF(U267=3,2,1))</f>
        <v>#N/A</v>
      </c>
      <c r="BH267" s="49"/>
      <c r="BI267" s="28" t="e">
        <f>IF(OR(I267="x",I267="X"),0,I267)</f>
        <v>#N/A</v>
      </c>
      <c r="BJ267" s="28" t="e">
        <f>IF(OR(L267="x",L267="X"),0,L267)</f>
        <v>#N/A</v>
      </c>
      <c r="BK267" s="28" t="e">
        <f>IF(OR(O267="x",O267="X"),0,O267)</f>
        <v>#N/A</v>
      </c>
      <c r="BL267" s="28"/>
      <c r="BM267" s="28" t="e">
        <f>IF(OR(U267="x",U267="X"),0,U267)</f>
        <v>#N/A</v>
      </c>
      <c r="BN267" s="49"/>
      <c r="BO267" s="28" t="e">
        <f>IF(OR(K267="x",K267="X"),0,K267)</f>
        <v>#N/A</v>
      </c>
      <c r="BP267" s="28" t="e">
        <f>IF(OR(N267="x",N267="X"),0,N267)</f>
        <v>#N/A</v>
      </c>
      <c r="BQ267" s="28" t="e">
        <f>IF(OR(Q267="x",Q267="X"),0,Q267)</f>
        <v>#N/A</v>
      </c>
      <c r="BR267" s="28"/>
      <c r="BS267" s="28" t="e">
        <f>IF(OR(W267="x",W267="X"),0,W267)</f>
        <v>#N/A</v>
      </c>
      <c r="BT267" s="49"/>
    </row>
    <row r="268" spans="1:75" s="32" customFormat="1" ht="45.75" thickBot="1">
      <c r="A268" s="10" t="str">
        <f>CONCATENATE(E263," 4-2")</f>
        <v>X 4-2</v>
      </c>
      <c r="B268" s="11" t="str">
        <f>CONCATENATE(E263,D268)</f>
        <v>X5</v>
      </c>
      <c r="C268" s="18"/>
      <c r="D268" s="34">
        <v>5</v>
      </c>
      <c r="E268" s="35" t="str">
        <f>IF(ISERROR(VLOOKUP($B268,[1]vylosovanie!$C$10:$M$269,8,0))=TRUE," ",VLOOKUP($B268,[1]vylosovanie!$C$10:$M$269,8,0))</f>
        <v xml:space="preserve"> </v>
      </c>
      <c r="F268" s="35" t="str">
        <f>IF(ISERROR(VLOOKUP($B268,[1]vylosovanie!$C$10:$M$269,9,0))=TRUE," ",VLOOKUP($B268,[1]vylosovanie!$C$10:$M$269,9,0))</f>
        <v xml:space="preserve"> </v>
      </c>
      <c r="G268" s="35" t="str">
        <f>IF(ISERROR(VLOOKUP($B268,[1]vylosovanie!$C$10:$M$269,10,0))=TRUE," ",VLOOKUP($B268,[1]vylosovanie!$C$10:$M$269,10,0))</f>
        <v xml:space="preserve"> </v>
      </c>
      <c r="H268" s="35" t="str">
        <f>IF(ISERROR(VLOOKUP($B268,[1]vylosovanie!$C$10:$M$269,11,0))=TRUE," ",VLOOKUP($B268,[1]vylosovanie!$C$10:$M$269,11,0))</f>
        <v xml:space="preserve"> </v>
      </c>
      <c r="I268" s="62" t="e">
        <f>W264</f>
        <v>#N/A</v>
      </c>
      <c r="J268" s="62" t="s">
        <v>22</v>
      </c>
      <c r="K268" s="63" t="e">
        <f>U264</f>
        <v>#N/A</v>
      </c>
      <c r="L268" s="62" t="e">
        <f>W265</f>
        <v>#N/A</v>
      </c>
      <c r="M268" s="62" t="s">
        <v>22</v>
      </c>
      <c r="N268" s="63" t="e">
        <f>U265</f>
        <v>#N/A</v>
      </c>
      <c r="O268" s="62" t="e">
        <f>W266</f>
        <v>#N/A</v>
      </c>
      <c r="P268" s="62" t="s">
        <v>22</v>
      </c>
      <c r="Q268" s="63" t="e">
        <f>U266</f>
        <v>#N/A</v>
      </c>
      <c r="R268" s="62" t="e">
        <f>W267</f>
        <v>#N/A</v>
      </c>
      <c r="S268" s="62" t="s">
        <v>22</v>
      </c>
      <c r="T268" s="63" t="e">
        <f>U267</f>
        <v>#N/A</v>
      </c>
      <c r="U268" s="36"/>
      <c r="V268" s="36"/>
      <c r="W268" s="37"/>
      <c r="X268" s="64" t="e">
        <f>SUM(BI268:BM268)</f>
        <v>#N/A</v>
      </c>
      <c r="Y268" s="65" t="s">
        <v>22</v>
      </c>
      <c r="Z268" s="64" t="e">
        <f>SUM(BO268:BS268)</f>
        <v>#N/A</v>
      </c>
      <c r="AA268" s="65" t="e">
        <f>IF((Z268=0)," ",X268/Z268)</f>
        <v>#N/A</v>
      </c>
      <c r="AB268" s="66" t="e">
        <f>IF(AND(SUM(BC268:BG268)=0,OR(E268=0,E268=" ",SUM(BC264:BG268)=0))," ",SUM(BC268:BG268))</f>
        <v>#N/A</v>
      </c>
      <c r="AC268" s="67" t="str">
        <f>IF(ISERROR(RANK(AB268,AB264:AB268,0))=TRUE," ",IF(OR(AND(I268="x",L268="x",O268="x"),AND(I268="x",L268="x",R268="x"),AND(I268="x",O268="x",R268="x"),AND(L268="x",O268="x",R268="x")),0,RANK(AB268,AB264:AB268,0)))</f>
        <v xml:space="preserve"> </v>
      </c>
      <c r="AD268" s="15" t="s">
        <v>39</v>
      </c>
      <c r="AE268" s="44" t="s">
        <v>40</v>
      </c>
      <c r="AF268" s="44"/>
      <c r="AG268" s="58"/>
      <c r="AH268" s="3" t="str">
        <f>CONCATENATE(5,5,AG263,C263,1)</f>
        <v>55X1</v>
      </c>
      <c r="AI268" s="3" t="str">
        <f>E263</f>
        <v>X</v>
      </c>
      <c r="AJ268" s="45">
        <f>IF(AU267=0,0,AU267+1)</f>
        <v>0</v>
      </c>
      <c r="AK268" s="59"/>
      <c r="AL268" s="59" t="s">
        <v>41</v>
      </c>
      <c r="AM268" s="60"/>
      <c r="AN268" s="46" t="e">
        <f>VLOOKUP(CONCATENATE(AI268,MID(AL268,2,1)),[1]vylosovanie!$C$10:$J$209,8,0)</f>
        <v>#N/A</v>
      </c>
      <c r="AO268" s="46" t="e">
        <f>VLOOKUP(CONCATENATE(AI268,RIGHT(AL268,1)),[1]vylosovanie!$C$10:$J$209,8,0)</f>
        <v>#N/A</v>
      </c>
      <c r="AP268" s="45" t="e">
        <f>VLOOKUP(CONCATENATE(AI268,VLOOKUP(AL268,$BW$4:$BX$16,2,0)),[1]vylosovanie!$C$10:$J$209,8,0)</f>
        <v>#N/A</v>
      </c>
      <c r="AQ268" s="61"/>
      <c r="AR268" s="58"/>
      <c r="AS268" s="3" t="str">
        <f>CONCATENATE(5,5,AR263,C263,2)</f>
        <v>55X2</v>
      </c>
      <c r="AT268" s="3" t="str">
        <f>E263</f>
        <v>X</v>
      </c>
      <c r="AU268" s="46">
        <f>IF(AJ268=0,0,AJ268+1)</f>
        <v>0</v>
      </c>
      <c r="AV268" s="60"/>
      <c r="AW268" s="60" t="s">
        <v>42</v>
      </c>
      <c r="AX268" s="60"/>
      <c r="AY268" s="46" t="e">
        <f>VLOOKUP(CONCATENATE(AT268,MID(AW268,2,1)),[1]vylosovanie!$C$10:$J$209,8,0)</f>
        <v>#N/A</v>
      </c>
      <c r="AZ268" s="46" t="e">
        <f>VLOOKUP(CONCATENATE(AT268,RIGHT(AW268,1)),[1]vylosovanie!$C$10:$J$209,8,0)</f>
        <v>#N/A</v>
      </c>
      <c r="BA268" s="45" t="e">
        <f>VLOOKUP(CONCATENATE(AT268,VLOOKUP(AW268,$BW$4:$BX$16,2,0)),[1]vylosovanie!$C$10:$J$209,8,0)</f>
        <v>#N/A</v>
      </c>
      <c r="BB268" s="48"/>
      <c r="BC268" s="28" t="e">
        <f>IF(OR(I268="x",I268="X",I268=""),0,IF(I268=3,2,1))</f>
        <v>#N/A</v>
      </c>
      <c r="BD268" s="28" t="e">
        <f>IF(OR(L268="x",L268="X",L268=""),0,IF(L268=3,2,1))</f>
        <v>#N/A</v>
      </c>
      <c r="BE268" s="28" t="e">
        <f>IF(OR(O268="x",O268="X",O268=""),0,IF(O268=3,2,1))</f>
        <v>#N/A</v>
      </c>
      <c r="BF268" s="28" t="e">
        <f>IF(OR(R268="x",R268="X",R268=""),0,IF(R268=3,2,1))</f>
        <v>#N/A</v>
      </c>
      <c r="BG268" s="28"/>
      <c r="BH268" s="49"/>
      <c r="BI268" s="28" t="e">
        <f>IF(OR(I268="x",I268="X"),0,I268)</f>
        <v>#N/A</v>
      </c>
      <c r="BJ268" s="28" t="e">
        <f>IF(OR(L268="x",L268="X"),0,L268)</f>
        <v>#N/A</v>
      </c>
      <c r="BK268" s="28" t="e">
        <f>IF(OR(O268="x",O268="X"),0,O268)</f>
        <v>#N/A</v>
      </c>
      <c r="BL268" s="28" t="e">
        <f>IF(OR(R268="x",R268="X"),0,R268)</f>
        <v>#N/A</v>
      </c>
      <c r="BM268" s="28"/>
      <c r="BN268" s="49"/>
      <c r="BO268" s="28" t="e">
        <f>IF(OR(K268="x",K268="X"),0,K268)</f>
        <v>#N/A</v>
      </c>
      <c r="BP268" s="28" t="e">
        <f>IF(OR(N268="x",N268="X"),0,N268)</f>
        <v>#N/A</v>
      </c>
      <c r="BQ268" s="28" t="e">
        <f>IF(OR(Q268="x",Q268="X"),0,Q268)</f>
        <v>#N/A</v>
      </c>
      <c r="BR268" s="28" t="e">
        <f>IF(OR(T268="x",T268="X"),0,T268)</f>
        <v>#N/A</v>
      </c>
      <c r="BS268" s="28"/>
      <c r="BT268" s="49"/>
    </row>
    <row r="269" spans="1:75" s="32" customFormat="1" ht="45">
      <c r="A269" s="10" t="str">
        <f>CONCATENATE(E263," 5-3")</f>
        <v>X 5-3</v>
      </c>
      <c r="B269" s="11"/>
      <c r="C269" s="18"/>
      <c r="D269" s="68"/>
      <c r="E269" s="69"/>
      <c r="F269" s="69"/>
      <c r="G269" s="69"/>
      <c r="H269" s="69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1"/>
      <c r="V269" s="71"/>
      <c r="W269" s="71"/>
      <c r="X269" s="72"/>
      <c r="Y269" s="73"/>
      <c r="Z269" s="72"/>
      <c r="AA269" s="73"/>
      <c r="AB269" s="72"/>
      <c r="AC269" s="48"/>
      <c r="AD269" s="15"/>
      <c r="AE269" s="44"/>
      <c r="AF269" s="44"/>
      <c r="AG269" s="58"/>
      <c r="AH269" s="3"/>
      <c r="AI269" s="3"/>
      <c r="AJ269" s="74"/>
      <c r="AK269" s="75"/>
      <c r="AL269" s="75"/>
      <c r="AM269" s="61"/>
      <c r="AN269" s="47"/>
      <c r="AO269" s="47"/>
      <c r="AP269" s="74"/>
      <c r="AQ269" s="61"/>
      <c r="AR269" s="58"/>
      <c r="AS269" s="3"/>
      <c r="AT269" s="3"/>
      <c r="AU269" s="47"/>
      <c r="AV269" s="61"/>
      <c r="AW269" s="61"/>
      <c r="AX269" s="61"/>
      <c r="AY269" s="47"/>
      <c r="AZ269" s="47"/>
      <c r="BA269" s="74"/>
      <c r="BB269" s="48"/>
      <c r="BC269" s="49"/>
      <c r="BD269" s="49"/>
      <c r="BE269" s="49"/>
      <c r="BF269" s="49"/>
      <c r="BG269" s="49"/>
      <c r="BH269" s="49"/>
      <c r="BI269" s="49"/>
      <c r="BJ269" s="49"/>
      <c r="BK269" s="49"/>
      <c r="BL269" s="49"/>
      <c r="BM269" s="49"/>
      <c r="BN269" s="49"/>
      <c r="BO269" s="49"/>
      <c r="BP269" s="49"/>
      <c r="BQ269" s="49"/>
      <c r="BR269" s="49"/>
      <c r="BS269" s="49"/>
      <c r="BT269" s="49"/>
      <c r="BW269" s="59"/>
    </row>
    <row r="270" spans="1:75" s="32" customFormat="1" ht="45">
      <c r="A270" s="10" t="str">
        <f>CONCATENATE(E263," 2-5")</f>
        <v>X 2-5</v>
      </c>
      <c r="B270" s="11"/>
      <c r="C270" s="18"/>
      <c r="D270" s="68"/>
      <c r="E270" s="69"/>
      <c r="F270" s="69"/>
      <c r="G270" s="69"/>
      <c r="H270" s="69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1"/>
      <c r="V270" s="71"/>
      <c r="W270" s="71"/>
      <c r="X270" s="72"/>
      <c r="Y270" s="73"/>
      <c r="Z270" s="72"/>
      <c r="AA270" s="73"/>
      <c r="AB270" s="72"/>
      <c r="AC270" s="48"/>
      <c r="AD270" s="15"/>
      <c r="AE270" s="44"/>
      <c r="AF270" s="44"/>
      <c r="AG270" s="58"/>
      <c r="AH270" s="3"/>
      <c r="AI270" s="3"/>
      <c r="AJ270" s="74"/>
      <c r="AK270" s="75"/>
      <c r="AL270" s="75"/>
      <c r="AM270" s="61"/>
      <c r="AN270" s="47"/>
      <c r="AO270" s="47"/>
      <c r="AP270" s="74"/>
      <c r="AQ270" s="61"/>
      <c r="AR270" s="58"/>
      <c r="AS270" s="3"/>
      <c r="AT270" s="3"/>
      <c r="AU270" s="47"/>
      <c r="AV270" s="61"/>
      <c r="AW270" s="61"/>
      <c r="AX270" s="61"/>
      <c r="AY270" s="47"/>
      <c r="AZ270" s="47"/>
      <c r="BA270" s="74"/>
      <c r="BB270" s="48"/>
      <c r="BC270" s="49"/>
      <c r="BD270" s="49"/>
      <c r="BE270" s="49"/>
      <c r="BF270" s="49"/>
      <c r="BG270" s="49"/>
      <c r="BH270" s="49"/>
      <c r="BI270" s="49"/>
      <c r="BJ270" s="49"/>
      <c r="BK270" s="49"/>
      <c r="BL270" s="49"/>
      <c r="BM270" s="49"/>
      <c r="BN270" s="49"/>
      <c r="BO270" s="49"/>
      <c r="BP270" s="49"/>
      <c r="BQ270" s="49"/>
      <c r="BR270" s="49"/>
      <c r="BS270" s="49"/>
      <c r="BT270" s="49"/>
      <c r="BW270" s="59"/>
    </row>
    <row r="271" spans="1:75" s="32" customFormat="1" ht="45">
      <c r="A271" s="10" t="str">
        <f>CONCATENATE(E263," 3-4")</f>
        <v>X 3-4</v>
      </c>
      <c r="B271" s="11"/>
      <c r="C271" s="18"/>
      <c r="D271" s="68"/>
      <c r="E271" s="69"/>
      <c r="F271" s="69"/>
      <c r="G271" s="69"/>
      <c r="H271" s="69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1"/>
      <c r="V271" s="71"/>
      <c r="W271" s="71"/>
      <c r="X271" s="72"/>
      <c r="Y271" s="73"/>
      <c r="Z271" s="72"/>
      <c r="AA271" s="73"/>
      <c r="AB271" s="72"/>
      <c r="AC271" s="48"/>
      <c r="AD271" s="15"/>
      <c r="AE271" s="44"/>
      <c r="AF271" s="44"/>
      <c r="AG271" s="58"/>
      <c r="AH271" s="3"/>
      <c r="AI271" s="3"/>
      <c r="AJ271" s="74"/>
      <c r="AK271" s="75"/>
      <c r="AL271" s="75"/>
      <c r="AM271" s="61"/>
      <c r="AN271" s="47"/>
      <c r="AO271" s="47"/>
      <c r="AP271" s="74"/>
      <c r="AQ271" s="61"/>
      <c r="AR271" s="58"/>
      <c r="AS271" s="3"/>
      <c r="AT271" s="3"/>
      <c r="AU271" s="47"/>
      <c r="AV271" s="61"/>
      <c r="AW271" s="61"/>
      <c r="AX271" s="61"/>
      <c r="AY271" s="47"/>
      <c r="AZ271" s="47"/>
      <c r="BA271" s="74"/>
      <c r="BB271" s="48"/>
      <c r="BC271" s="49"/>
      <c r="BD271" s="49"/>
      <c r="BE271" s="49"/>
      <c r="BF271" s="49"/>
      <c r="BG271" s="49"/>
      <c r="BH271" s="49"/>
      <c r="BI271" s="49"/>
      <c r="BJ271" s="49"/>
      <c r="BK271" s="49"/>
      <c r="BL271" s="49"/>
      <c r="BM271" s="49"/>
      <c r="BN271" s="49"/>
      <c r="BO271" s="49"/>
      <c r="BP271" s="49"/>
      <c r="BQ271" s="49"/>
      <c r="BR271" s="49"/>
      <c r="BS271" s="49"/>
      <c r="BT271" s="49"/>
      <c r="BW271" s="59"/>
    </row>
    <row r="272" spans="1:75" ht="35.25" thickBot="1">
      <c r="A272" s="10" t="str">
        <f>CONCATENATE(E263," 5-4")</f>
        <v>X 5-4</v>
      </c>
    </row>
    <row r="273" spans="1:75" s="32" customFormat="1" ht="90.75" thickBot="1">
      <c r="A273" s="10" t="str">
        <f>CONCATENATE(E273," 1-5")</f>
        <v>X 1-5</v>
      </c>
      <c r="B273" s="11"/>
      <c r="C273" s="18" t="str">
        <f>IF(C263="X","X",IF(C263-$B$1&gt;=[1]vylosovanie!$O$3,"X",C263+1))</f>
        <v>X</v>
      </c>
      <c r="D273" s="3" t="s">
        <v>5</v>
      </c>
      <c r="E273" s="19" t="str">
        <f>IF(C273="X","X",VLOOKUP(C273,[1]vylosovanie!$T$10:$U$99,2,0))</f>
        <v>X</v>
      </c>
      <c r="F273" s="20" t="s">
        <v>6</v>
      </c>
      <c r="G273" s="20" t="s">
        <v>7</v>
      </c>
      <c r="H273" s="20" t="s">
        <v>8</v>
      </c>
      <c r="I273" s="21">
        <v>1</v>
      </c>
      <c r="J273" s="22"/>
      <c r="K273" s="23"/>
      <c r="L273" s="21">
        <v>2</v>
      </c>
      <c r="M273" s="22"/>
      <c r="N273" s="23"/>
      <c r="O273" s="21">
        <v>3</v>
      </c>
      <c r="P273" s="22"/>
      <c r="Q273" s="23"/>
      <c r="R273" s="21">
        <v>4</v>
      </c>
      <c r="S273" s="22"/>
      <c r="T273" s="23"/>
      <c r="U273" s="21">
        <v>5</v>
      </c>
      <c r="V273" s="22"/>
      <c r="W273" s="23"/>
      <c r="X273" s="24" t="s">
        <v>9</v>
      </c>
      <c r="Y273" s="22"/>
      <c r="Z273" s="25"/>
      <c r="AA273" s="26" t="s">
        <v>10</v>
      </c>
      <c r="AB273" s="26" t="s">
        <v>11</v>
      </c>
      <c r="AC273" s="26" t="s">
        <v>12</v>
      </c>
      <c r="AD273" s="15" t="s">
        <v>13</v>
      </c>
      <c r="AE273" s="15"/>
      <c r="AF273" s="15"/>
      <c r="AG273" s="3" t="str">
        <f>IF(C273&lt;10,0,"")</f>
        <v/>
      </c>
      <c r="AH273" s="3" t="s">
        <v>4</v>
      </c>
      <c r="AI273" s="3"/>
      <c r="AJ273" s="27" t="s">
        <v>14</v>
      </c>
      <c r="AK273" s="28" t="s">
        <v>15</v>
      </c>
      <c r="AL273" s="28" t="s">
        <v>16</v>
      </c>
      <c r="AM273" s="29" t="s">
        <v>17</v>
      </c>
      <c r="AN273" s="29" t="s">
        <v>18</v>
      </c>
      <c r="AO273" s="29" t="s">
        <v>18</v>
      </c>
      <c r="AP273" s="29" t="s">
        <v>19</v>
      </c>
      <c r="AQ273" s="30"/>
      <c r="AR273" s="3" t="str">
        <f>IF(C273&lt;10,0,"")</f>
        <v/>
      </c>
      <c r="AS273" s="3" t="s">
        <v>4</v>
      </c>
      <c r="AT273" s="3"/>
      <c r="AU273" s="31" t="s">
        <v>14</v>
      </c>
      <c r="AV273" s="29" t="s">
        <v>15</v>
      </c>
      <c r="AW273" s="29" t="s">
        <v>16</v>
      </c>
      <c r="AX273" s="29" t="s">
        <v>17</v>
      </c>
      <c r="AY273" s="29" t="s">
        <v>18</v>
      </c>
      <c r="AZ273" s="29" t="s">
        <v>18</v>
      </c>
      <c r="BA273" s="29" t="s">
        <v>19</v>
      </c>
      <c r="BC273" s="7">
        <v>1</v>
      </c>
      <c r="BD273" s="7">
        <v>2</v>
      </c>
      <c r="BE273" s="7">
        <v>3</v>
      </c>
      <c r="BF273" s="7">
        <v>4</v>
      </c>
      <c r="BG273" s="7">
        <v>5</v>
      </c>
      <c r="BH273" s="7"/>
      <c r="BI273" s="7" t="s">
        <v>20</v>
      </c>
      <c r="BJ273" s="7"/>
      <c r="BK273" s="7"/>
      <c r="BL273" s="7"/>
      <c r="BM273" s="7"/>
      <c r="BN273" s="7"/>
      <c r="BO273" s="7" t="s">
        <v>21</v>
      </c>
      <c r="BP273" s="7"/>
      <c r="BQ273" s="7"/>
      <c r="BR273" s="7"/>
      <c r="BS273" s="7"/>
      <c r="BT273" s="7"/>
    </row>
    <row r="274" spans="1:75" s="32" customFormat="1" ht="45.75" thickBot="1">
      <c r="A274" s="10" t="str">
        <f>CONCATENATE(E273," 1-4")</f>
        <v>X 1-4</v>
      </c>
      <c r="B274" s="11" t="str">
        <f>CONCATENATE(E273,D274)</f>
        <v>X1</v>
      </c>
      <c r="C274" s="33" t="str">
        <f>$E$1</f>
        <v>MŽ</v>
      </c>
      <c r="D274" s="34">
        <v>1</v>
      </c>
      <c r="E274" s="35" t="str">
        <f>IF(ISERROR(VLOOKUP($B274,[1]vylosovanie!$C$10:$M$269,8,0))=TRUE," ",VLOOKUP($B274,[1]vylosovanie!$C$10:$M$269,8,0))</f>
        <v xml:space="preserve"> </v>
      </c>
      <c r="F274" s="35" t="str">
        <f>IF(ISERROR(VLOOKUP($B274,[1]vylosovanie!$C$10:$M$269,9,0))=TRUE," ",VLOOKUP($B274,[1]vylosovanie!$C$10:$M$269,9,0))</f>
        <v xml:space="preserve"> </v>
      </c>
      <c r="G274" s="35" t="str">
        <f>IF(ISERROR(VLOOKUP($B274,[1]vylosovanie!$C$10:$M$269,10,0))=TRUE," ",VLOOKUP($B274,[1]vylosovanie!$C$10:$M$269,10,0))</f>
        <v xml:space="preserve"> </v>
      </c>
      <c r="H274" s="35" t="str">
        <f>IF(ISERROR(VLOOKUP($B274,[1]vylosovanie!$C$10:$M$269,11,0))=TRUE," ",VLOOKUP($B274,[1]vylosovanie!$C$10:$M$269,11,0))</f>
        <v xml:space="preserve"> </v>
      </c>
      <c r="I274" s="36"/>
      <c r="J274" s="36"/>
      <c r="K274" s="37"/>
      <c r="L274" s="38" t="e">
        <f>VLOOKUP(A276,'[1]zapisy skupiny'!$A$5:$AA$6403,26,0)</f>
        <v>#N/A</v>
      </c>
      <c r="M274" s="38" t="s">
        <v>22</v>
      </c>
      <c r="N274" s="39" t="e">
        <f>VLOOKUP(A276,'[1]zapisy skupiny'!$A$5:$AA$6403,27,0)</f>
        <v>#N/A</v>
      </c>
      <c r="O274" s="38" t="e">
        <f>VLOOKUP(A275,'[1]zapisy skupiny'!$A$5:$AA$6403,26,0)</f>
        <v>#N/A</v>
      </c>
      <c r="P274" s="38" t="s">
        <v>22</v>
      </c>
      <c r="Q274" s="39" t="e">
        <f>VLOOKUP(A275,'[1]zapisy skupiny'!$A$5:$AA$6403,27,0)</f>
        <v>#N/A</v>
      </c>
      <c r="R274" s="38" t="e">
        <f>VLOOKUP(A274,'[1]zapisy skupiny'!$A$5:$AA$6403,26,0)</f>
        <v>#N/A</v>
      </c>
      <c r="S274" s="38" t="s">
        <v>22</v>
      </c>
      <c r="T274" s="39" t="e">
        <f>VLOOKUP(A274,'[1]zapisy skupiny'!$A$5:$AA$6403,27,0)</f>
        <v>#N/A</v>
      </c>
      <c r="U274" s="38" t="e">
        <f>VLOOKUP(A273,'[1]zapisy skupiny'!$A$5:$AA$6403,26,0)</f>
        <v>#N/A</v>
      </c>
      <c r="V274" s="38" t="s">
        <v>22</v>
      </c>
      <c r="W274" s="39" t="e">
        <f>VLOOKUP(A273,'[1]zapisy skupiny'!$A$5:$AA$6403,27,0)</f>
        <v>#N/A</v>
      </c>
      <c r="X274" s="40" t="e">
        <f>SUM(BI274:BM274)</f>
        <v>#N/A</v>
      </c>
      <c r="Y274" s="41" t="s">
        <v>22</v>
      </c>
      <c r="Z274" s="40" t="e">
        <f>SUM(BO274:BS274)</f>
        <v>#N/A</v>
      </c>
      <c r="AA274" s="41" t="e">
        <f>IF((Z274=0)," ",X274/Z274)</f>
        <v>#N/A</v>
      </c>
      <c r="AB274" s="42" t="e">
        <f>IF(AND(SUM(BC274:BG274)=0,OR(E274=0,E274=" ",SUM(BC274:BG278)=0))," ",SUM(BC274:BG274))</f>
        <v>#N/A</v>
      </c>
      <c r="AC274" s="43" t="str">
        <f>IF(ISERROR(RANK(AB274,AB274:AB278,0))=TRUE," ",IF(OR(AND(L274="x",O274="x",R274="x"),AND(L274="x",O274="x",U274="x"),AND(L274="x",R274="x",U274="x"),AND(O274="x",R274="x",U274="x")),0,RANK(AB274,AB274:AB278,0)))</f>
        <v xml:space="preserve"> </v>
      </c>
      <c r="AD274" s="16" t="s">
        <v>23</v>
      </c>
      <c r="AE274" s="44" t="s">
        <v>24</v>
      </c>
      <c r="AF274" s="44"/>
      <c r="AG274" s="3"/>
      <c r="AH274" s="3" t="str">
        <f>CONCATENATE(5,1,AG273,C273,1)</f>
        <v>51X1</v>
      </c>
      <c r="AI274" s="3" t="str">
        <f>E273</f>
        <v>X</v>
      </c>
      <c r="AJ274" s="45">
        <f>IF(C273="X",0,AJ268+1)</f>
        <v>0</v>
      </c>
      <c r="AK274" s="45"/>
      <c r="AL274" s="45" t="s">
        <v>25</v>
      </c>
      <c r="AM274" s="46"/>
      <c r="AN274" s="46" t="e">
        <f>VLOOKUP(CONCATENATE(AI274,MID(AL274,2,1)),[1]vylosovanie!$C$10:$J$209,8,0)</f>
        <v>#N/A</v>
      </c>
      <c r="AO274" s="46" t="e">
        <f>VLOOKUP(CONCATENATE(AI274,RIGHT(AL274,1)),[1]vylosovanie!$C$10:$J$209,8,0)</f>
        <v>#N/A</v>
      </c>
      <c r="AP274" s="45" t="e">
        <f>VLOOKUP(CONCATENATE(AI274,VLOOKUP(AL274,$BW$4:$BX$16,2,0)),[1]vylosovanie!$C$10:$J$209,8,0)</f>
        <v>#N/A</v>
      </c>
      <c r="AQ274" s="47"/>
      <c r="AR274" s="3"/>
      <c r="AS274" s="3" t="str">
        <f>CONCATENATE(5,1,AR273,C273,2)</f>
        <v>51X2</v>
      </c>
      <c r="AT274" s="3" t="str">
        <f>E273</f>
        <v>X</v>
      </c>
      <c r="AU274" s="46">
        <f>IF(AJ274=0,0,AJ274+1)</f>
        <v>0</v>
      </c>
      <c r="AV274" s="46"/>
      <c r="AW274" s="46" t="s">
        <v>26</v>
      </c>
      <c r="AX274" s="46"/>
      <c r="AY274" s="46" t="e">
        <f>VLOOKUP(CONCATENATE(AT274,MID(AW274,2,1)),[1]vylosovanie!$C$10:$J$209,8,0)</f>
        <v>#N/A</v>
      </c>
      <c r="AZ274" s="46" t="e">
        <f>VLOOKUP(CONCATENATE(AT274,RIGHT(AW274,1)),[1]vylosovanie!$C$10:$J$209,8,0)</f>
        <v>#N/A</v>
      </c>
      <c r="BA274" s="45" t="e">
        <f>VLOOKUP(CONCATENATE(AT274,VLOOKUP(AW274,$BW$4:$BX$16,2,0)),[1]vylosovanie!$C$10:$J$209,8,0)</f>
        <v>#N/A</v>
      </c>
      <c r="BB274" s="48"/>
      <c r="BC274" s="28"/>
      <c r="BD274" s="28" t="e">
        <f>IF(OR(L274="x",L274="X",L274=""),0,IF(L274=3,2,1))</f>
        <v>#N/A</v>
      </c>
      <c r="BE274" s="28" t="e">
        <f>IF(OR(O274="x",O274="X",O274=""),0,IF(O274=3,2,1))</f>
        <v>#N/A</v>
      </c>
      <c r="BF274" s="28" t="e">
        <f>IF(OR(R274="x",R274="X",R274=""),0,IF(R274=3,2,1))</f>
        <v>#N/A</v>
      </c>
      <c r="BG274" s="28" t="e">
        <f>IF(OR(U274="x",U274="X",U274=""),0,IF(U274=3,2,1))</f>
        <v>#N/A</v>
      </c>
      <c r="BH274" s="49"/>
      <c r="BI274" s="28"/>
      <c r="BJ274" s="28" t="e">
        <f>IF(OR(L274="x",L274="X"),0,L274)</f>
        <v>#N/A</v>
      </c>
      <c r="BK274" s="28" t="e">
        <f>IF(OR(O274="x",O274="X"),0,O274)</f>
        <v>#N/A</v>
      </c>
      <c r="BL274" s="28" t="e">
        <f>IF(OR(R274="x",R274="X"),0,R274)</f>
        <v>#N/A</v>
      </c>
      <c r="BM274" s="28" t="e">
        <f>IF(OR(U274="x",U274="X"),0,U274)</f>
        <v>#N/A</v>
      </c>
      <c r="BN274" s="49"/>
      <c r="BO274" s="28"/>
      <c r="BP274" s="28" t="e">
        <f>IF(OR(N274="x",N274="X"),0,N274)</f>
        <v>#N/A</v>
      </c>
      <c r="BQ274" s="28" t="e">
        <f>IF(OR(Q274="x",Q274="X"),0,Q274)</f>
        <v>#N/A</v>
      </c>
      <c r="BR274" s="28" t="e">
        <f>IF(OR(T274="x",T274="X"),0,T274)</f>
        <v>#N/A</v>
      </c>
      <c r="BS274" s="28" t="e">
        <f>IF(OR(W274="x",W274="X"),0,W274)</f>
        <v>#N/A</v>
      </c>
      <c r="BT274" s="49"/>
    </row>
    <row r="275" spans="1:75" s="32" customFormat="1" ht="45.75" thickBot="1">
      <c r="A275" s="10" t="str">
        <f>CONCATENATE(E273," 1-3")</f>
        <v>X 1-3</v>
      </c>
      <c r="B275" s="11" t="str">
        <f>CONCATENATE(E273,D275)</f>
        <v>X2</v>
      </c>
      <c r="C275" s="33"/>
      <c r="D275" s="34">
        <v>2</v>
      </c>
      <c r="E275" s="35" t="str">
        <f>IF(ISERROR(VLOOKUP($B275,[1]vylosovanie!$C$10:$M$269,8,0))=TRUE," ",VLOOKUP($B275,[1]vylosovanie!$C$10:$M$269,8,0))</f>
        <v xml:space="preserve"> </v>
      </c>
      <c r="F275" s="35" t="str">
        <f>IF(ISERROR(VLOOKUP($B275,[1]vylosovanie!$C$10:$M$269,9,0))=TRUE," ",VLOOKUP($B275,[1]vylosovanie!$C$10:$M$269,9,0))</f>
        <v xml:space="preserve"> </v>
      </c>
      <c r="G275" s="35" t="str">
        <f>IF(ISERROR(VLOOKUP($B275,[1]vylosovanie!$C$10:$M$269,10,0))=TRUE," ",VLOOKUP($B275,[1]vylosovanie!$C$10:$M$269,10,0))</f>
        <v xml:space="preserve"> </v>
      </c>
      <c r="H275" s="35" t="str">
        <f>IF(ISERROR(VLOOKUP($B275,[1]vylosovanie!$C$10:$M$269,11,0))=TRUE," ",VLOOKUP($B275,[1]vylosovanie!$C$10:$M$269,11,0))</f>
        <v xml:space="preserve"> </v>
      </c>
      <c r="I275" s="50" t="e">
        <f>N274</f>
        <v>#N/A</v>
      </c>
      <c r="J275" s="50" t="s">
        <v>22</v>
      </c>
      <c r="K275" s="51" t="e">
        <f>L274</f>
        <v>#N/A</v>
      </c>
      <c r="L275" s="36"/>
      <c r="M275" s="36"/>
      <c r="N275" s="37"/>
      <c r="O275" s="50" t="e">
        <f>VLOOKUP(A277,'[1]zapisy skupiny'!$A$5:$AA$6403,26,0)</f>
        <v>#N/A</v>
      </c>
      <c r="P275" s="50" t="s">
        <v>22</v>
      </c>
      <c r="Q275" s="51" t="e">
        <f>VLOOKUP(A277,'[1]zapisy skupiny'!$A$5:$AA$6403,27,0)</f>
        <v>#N/A</v>
      </c>
      <c r="R275" s="50" t="e">
        <f>VLOOKUP(A278,'[1]zapisy skupiny'!$A$5:$AA$6403,27,0)</f>
        <v>#N/A</v>
      </c>
      <c r="S275" s="50" t="s">
        <v>22</v>
      </c>
      <c r="T275" s="51" t="e">
        <f>VLOOKUP(A278,'[1]zapisy skupiny'!$A$5:$AA$6403,26,0)</f>
        <v>#N/A</v>
      </c>
      <c r="U275" s="50" t="e">
        <f>VLOOKUP(A280,'[1]zapisy skupiny'!$A$5:$AA$6403,26,0)</f>
        <v>#N/A</v>
      </c>
      <c r="V275" s="50" t="s">
        <v>22</v>
      </c>
      <c r="W275" s="51" t="e">
        <f>VLOOKUP(A280,'[1]zapisy skupiny'!$A$5:$AA$6403,27,0)</f>
        <v>#N/A</v>
      </c>
      <c r="X275" s="52" t="e">
        <f>SUM(BI275:BM275)</f>
        <v>#N/A</v>
      </c>
      <c r="Y275" s="53" t="s">
        <v>22</v>
      </c>
      <c r="Z275" s="52" t="e">
        <f>SUM(BO275:BS275)</f>
        <v>#N/A</v>
      </c>
      <c r="AA275" s="53" t="e">
        <f>IF((Z275=0)," ",X275/Z275)</f>
        <v>#N/A</v>
      </c>
      <c r="AB275" s="54" t="e">
        <f>IF(AND(SUM(BC275:BG275)=0,OR(E275=0,E275=" ",SUM(BC274:BG278)=0))," ",SUM(BC275:BG275))</f>
        <v>#N/A</v>
      </c>
      <c r="AC275" s="55" t="str">
        <f>IF(ISERROR(RANK(AB275,AB274:AB278,0))=TRUE," ",IF(OR(AND(I275="x",O275="x",R275="x"),AND(I275="x",O275="x",U275="x"),AND(I275="x",R275="x",U275="x"),AND(O275="x",R275="x",U275="x")),0,RANK(AB275,AB274:AB278,0)))</f>
        <v xml:space="preserve"> </v>
      </c>
      <c r="AD275" s="16" t="s">
        <v>27</v>
      </c>
      <c r="AE275" s="44" t="s">
        <v>28</v>
      </c>
      <c r="AF275" s="44"/>
      <c r="AG275" s="3"/>
      <c r="AH275" s="3" t="str">
        <f>CONCATENATE(5,2,AG273,C273,1)</f>
        <v>52X1</v>
      </c>
      <c r="AI275" s="3" t="str">
        <f>E273</f>
        <v>X</v>
      </c>
      <c r="AJ275" s="45">
        <f>IF(AU274=0,0,AU274+1)</f>
        <v>0</v>
      </c>
      <c r="AK275" s="45"/>
      <c r="AL275" s="45" t="s">
        <v>29</v>
      </c>
      <c r="AM275" s="46"/>
      <c r="AN275" s="46" t="e">
        <f>VLOOKUP(CONCATENATE(AI275,MID(AL275,2,1)),[1]vylosovanie!$C$10:$J$209,8,0)</f>
        <v>#N/A</v>
      </c>
      <c r="AO275" s="46" t="e">
        <f>VLOOKUP(CONCATENATE(AI275,RIGHT(AL275,1)),[1]vylosovanie!$C$10:$J$209,8,0)</f>
        <v>#N/A</v>
      </c>
      <c r="AP275" s="45" t="e">
        <f>VLOOKUP(CONCATENATE(AI275,VLOOKUP(AL275,$BW$4:$BX$16,2,0)),[1]vylosovanie!$C$10:$J$209,8,0)</f>
        <v>#N/A</v>
      </c>
      <c r="AQ275" s="47"/>
      <c r="AR275" s="3"/>
      <c r="AS275" s="3" t="str">
        <f>CONCATENATE(5,2,AR273,C273,2)</f>
        <v>52X2</v>
      </c>
      <c r="AT275" s="3" t="str">
        <f>E273</f>
        <v>X</v>
      </c>
      <c r="AU275" s="46">
        <f>IF(AJ275=0,0,AJ275+1)</f>
        <v>0</v>
      </c>
      <c r="AV275" s="46"/>
      <c r="AW275" s="46" t="s">
        <v>30</v>
      </c>
      <c r="AX275" s="46"/>
      <c r="AY275" s="46" t="e">
        <f>VLOOKUP(CONCATENATE(AT275,MID(AW275,2,1)),[1]vylosovanie!$C$10:$J$209,8,0)</f>
        <v>#N/A</v>
      </c>
      <c r="AZ275" s="46" t="e">
        <f>VLOOKUP(CONCATENATE(AT275,RIGHT(AW275,1)),[1]vylosovanie!$C$10:$J$209,8,0)</f>
        <v>#N/A</v>
      </c>
      <c r="BA275" s="45" t="e">
        <f>VLOOKUP(CONCATENATE(AT275,VLOOKUP(AW275,$BW$4:$BX$16,2,0)),[1]vylosovanie!$C$10:$J$209,8,0)</f>
        <v>#N/A</v>
      </c>
      <c r="BB275" s="48"/>
      <c r="BC275" s="28" t="e">
        <f>IF(OR(I275="x",I275="X",I275=""),0,IF(I275=3,2,1))</f>
        <v>#N/A</v>
      </c>
      <c r="BD275" s="28"/>
      <c r="BE275" s="28" t="e">
        <f>IF(OR(O275="x",O275="X",O275=""),0,IF(O275=3,2,1))</f>
        <v>#N/A</v>
      </c>
      <c r="BF275" s="28" t="e">
        <f>IF(OR(R275="x",R275="X",R275=""),0,IF(R275=3,2,1))</f>
        <v>#N/A</v>
      </c>
      <c r="BG275" s="28" t="e">
        <f>IF(OR(U275="x",U275="X",U275=""),0,IF(U275=3,2,1))</f>
        <v>#N/A</v>
      </c>
      <c r="BH275" s="49"/>
      <c r="BI275" s="28" t="e">
        <f>IF(OR(I275="x",I275="X"),0,I275)</f>
        <v>#N/A</v>
      </c>
      <c r="BJ275" s="28"/>
      <c r="BK275" s="28" t="e">
        <f>IF(OR(O275="x",O275="X"),0,O275)</f>
        <v>#N/A</v>
      </c>
      <c r="BL275" s="28" t="e">
        <f>IF(OR(R275="x",R275="X"),0,R275)</f>
        <v>#N/A</v>
      </c>
      <c r="BM275" s="28" t="e">
        <f>IF(OR(U275="x",U275="X"),0,U275)</f>
        <v>#N/A</v>
      </c>
      <c r="BN275" s="49"/>
      <c r="BO275" s="28" t="e">
        <f>IF(OR(K275="x",K275="X"),0,K275)</f>
        <v>#N/A</v>
      </c>
      <c r="BP275" s="28"/>
      <c r="BQ275" s="28" t="e">
        <f>IF(OR(Q275="x",Q275="X"),0,Q275)</f>
        <v>#N/A</v>
      </c>
      <c r="BR275" s="28" t="e">
        <f>IF(OR(T275="x",T275="X"),0,T275)</f>
        <v>#N/A</v>
      </c>
      <c r="BS275" s="28" t="e">
        <f>IF(OR(W275="x",W275="X"),0,W275)</f>
        <v>#N/A</v>
      </c>
      <c r="BT275" s="49"/>
    </row>
    <row r="276" spans="1:75" s="32" customFormat="1" ht="45.75" thickBot="1">
      <c r="A276" s="10" t="str">
        <f>CONCATENATE(E273," 1-2")</f>
        <v>X 1-2</v>
      </c>
      <c r="B276" s="11" t="str">
        <f>CONCATENATE(E273,D276)</f>
        <v>X3</v>
      </c>
      <c r="C276" s="33"/>
      <c r="D276" s="34">
        <v>3</v>
      </c>
      <c r="E276" s="35" t="str">
        <f>IF(ISERROR(VLOOKUP($B276,[1]vylosovanie!$C$10:$M$269,8,0))=TRUE," ",VLOOKUP($B276,[1]vylosovanie!$C$10:$M$269,8,0))</f>
        <v xml:space="preserve"> </v>
      </c>
      <c r="F276" s="35" t="str">
        <f>IF(ISERROR(VLOOKUP($B276,[1]vylosovanie!$C$10:$M$269,9,0))=TRUE," ",VLOOKUP($B276,[1]vylosovanie!$C$10:$M$269,9,0))</f>
        <v xml:space="preserve"> </v>
      </c>
      <c r="G276" s="35" t="str">
        <f>IF(ISERROR(VLOOKUP($B276,[1]vylosovanie!$C$10:$M$269,10,0))=TRUE," ",VLOOKUP($B276,[1]vylosovanie!$C$10:$M$269,10,0))</f>
        <v xml:space="preserve"> </v>
      </c>
      <c r="H276" s="35" t="str">
        <f>IF(ISERROR(VLOOKUP($B276,[1]vylosovanie!$C$10:$M$269,11,0))=TRUE," ",VLOOKUP($B276,[1]vylosovanie!$C$10:$M$269,11,0))</f>
        <v xml:space="preserve"> </v>
      </c>
      <c r="I276" s="50" t="e">
        <f>Q274</f>
        <v>#N/A</v>
      </c>
      <c r="J276" s="50" t="s">
        <v>22</v>
      </c>
      <c r="K276" s="51" t="e">
        <f>O274</f>
        <v>#N/A</v>
      </c>
      <c r="L276" s="50" t="e">
        <f>Q275</f>
        <v>#N/A</v>
      </c>
      <c r="M276" s="50" t="s">
        <v>22</v>
      </c>
      <c r="N276" s="51" t="e">
        <f>O275</f>
        <v>#N/A</v>
      </c>
      <c r="O276" s="36"/>
      <c r="P276" s="36"/>
      <c r="Q276" s="37"/>
      <c r="R276" s="50" t="e">
        <f>VLOOKUP(A281,'[1]zapisy skupiny'!$A$5:$AA$6403,26,0)</f>
        <v>#N/A</v>
      </c>
      <c r="S276" s="50" t="s">
        <v>22</v>
      </c>
      <c r="T276" s="51" t="e">
        <f>VLOOKUP(A281,'[1]zapisy skupiny'!$A$5:$AA$6403,27,0)</f>
        <v>#N/A</v>
      </c>
      <c r="U276" s="50" t="e">
        <f>VLOOKUP(A279,'[1]zapisy skupiny'!$A$5:$AA$6403,27,0)</f>
        <v>#N/A</v>
      </c>
      <c r="V276" s="50" t="s">
        <v>22</v>
      </c>
      <c r="W276" s="51" t="e">
        <f>VLOOKUP(A279,'[1]zapisy skupiny'!$A$5:$AA$6403,26,0)</f>
        <v>#N/A</v>
      </c>
      <c r="X276" s="52" t="e">
        <f>SUM(BI276:BM276)</f>
        <v>#N/A</v>
      </c>
      <c r="Y276" s="53" t="s">
        <v>22</v>
      </c>
      <c r="Z276" s="52" t="e">
        <f>SUM(BO276:BS276)</f>
        <v>#N/A</v>
      </c>
      <c r="AA276" s="53" t="e">
        <f>IF((Z276=0)," ",X276/Z276)</f>
        <v>#N/A</v>
      </c>
      <c r="AB276" s="54" t="e">
        <f>IF(AND(SUM(BC276:BG276)=0,OR(E276=0,E276=" ",SUM(BC274:BG278)=0))," ",SUM(BC276:BG276))</f>
        <v>#N/A</v>
      </c>
      <c r="AC276" s="55" t="str">
        <f>IF(ISERROR(RANK(AB276,AB274:AB278,0))=TRUE," ",IF(OR(AND(I276="x",L276="x",R276="x"),AND(I276="x",L276="x",U276="x"),AND(I276="x",R276="x",U276="x"),AND(L276="x",R276="x",U276="x")),0,RANK(AB276,AB274:AB278,0)))</f>
        <v xml:space="preserve"> </v>
      </c>
      <c r="AD276" s="16" t="s">
        <v>31</v>
      </c>
      <c r="AE276" s="44" t="s">
        <v>32</v>
      </c>
      <c r="AF276" s="44"/>
      <c r="AG276" s="3"/>
      <c r="AH276" s="3" t="str">
        <f>CONCATENATE(5,3,AG273,C273,1)</f>
        <v>53X1</v>
      </c>
      <c r="AI276" s="3" t="str">
        <f>E273</f>
        <v>X</v>
      </c>
      <c r="AJ276" s="45">
        <f>IF(AU275=0,0,AU275+1)</f>
        <v>0</v>
      </c>
      <c r="AK276" s="45"/>
      <c r="AL276" s="56" t="s">
        <v>33</v>
      </c>
      <c r="AM276" s="57"/>
      <c r="AN276" s="46" t="e">
        <f>VLOOKUP(CONCATENATE(AI276,MID(AL276,2,1)),[1]vylosovanie!$C$10:$J$209,8,0)</f>
        <v>#N/A</v>
      </c>
      <c r="AO276" s="46" t="e">
        <f>VLOOKUP(CONCATENATE(AI276,RIGHT(AL276,1)),[1]vylosovanie!$C$10:$J$209,8,0)</f>
        <v>#N/A</v>
      </c>
      <c r="AP276" s="45" t="e">
        <f>VLOOKUP(CONCATENATE(AI276,VLOOKUP(AL276,$BW$4:$BX$16,2,0)),[1]vylosovanie!$C$10:$J$209,8,0)</f>
        <v>#N/A</v>
      </c>
      <c r="AQ276" s="47"/>
      <c r="AR276" s="3"/>
      <c r="AS276" s="3" t="str">
        <f>CONCATENATE(5,3,AR273,C273,2)</f>
        <v>53X2</v>
      </c>
      <c r="AT276" s="3" t="str">
        <f>E273</f>
        <v>X</v>
      </c>
      <c r="AU276" s="46">
        <f>IF(AJ276=0,0,AJ276+1)</f>
        <v>0</v>
      </c>
      <c r="AV276" s="46"/>
      <c r="AW276" s="46" t="s">
        <v>34</v>
      </c>
      <c r="AX276" s="46"/>
      <c r="AY276" s="46" t="e">
        <f>VLOOKUP(CONCATENATE(AT276,MID(AW276,2,1)),[1]vylosovanie!$C$10:$J$209,8,0)</f>
        <v>#N/A</v>
      </c>
      <c r="AZ276" s="46" t="e">
        <f>VLOOKUP(CONCATENATE(AT276,RIGHT(AW276,1)),[1]vylosovanie!$C$10:$J$209,8,0)</f>
        <v>#N/A</v>
      </c>
      <c r="BA276" s="45" t="e">
        <f>VLOOKUP(CONCATENATE(AT276,VLOOKUP(AW276,$BW$4:$BX$16,2,0)),[1]vylosovanie!$C$10:$J$209,8,0)</f>
        <v>#N/A</v>
      </c>
      <c r="BB276" s="48"/>
      <c r="BC276" s="28" t="e">
        <f>IF(OR(I276="x",I276="X",I276=""),0,IF(I276=3,2,1))</f>
        <v>#N/A</v>
      </c>
      <c r="BD276" s="28" t="e">
        <f>IF(OR(L276="x",L276="X",L276=""),0,IF(L276=3,2,1))</f>
        <v>#N/A</v>
      </c>
      <c r="BE276" s="28"/>
      <c r="BF276" s="28" t="e">
        <f>IF(OR(R276="x",R276="X",R276=""),0,IF(R276=3,2,1))</f>
        <v>#N/A</v>
      </c>
      <c r="BG276" s="28" t="e">
        <f>IF(OR(U276="x",U276="X",U276=""),0,IF(U276=3,2,1))</f>
        <v>#N/A</v>
      </c>
      <c r="BH276" s="49"/>
      <c r="BI276" s="28" t="e">
        <f>IF(OR(I276="x",I276="X"),0,I276)</f>
        <v>#N/A</v>
      </c>
      <c r="BJ276" s="28" t="e">
        <f>IF(OR(L276="x",L276="X"),0,L276)</f>
        <v>#N/A</v>
      </c>
      <c r="BK276" s="28"/>
      <c r="BL276" s="28" t="e">
        <f>IF(OR(R276="x",R276="X"),0,R276)</f>
        <v>#N/A</v>
      </c>
      <c r="BM276" s="28" t="e">
        <f>IF(OR(U276="x",U276="X"),0,U276)</f>
        <v>#N/A</v>
      </c>
      <c r="BN276" s="49"/>
      <c r="BO276" s="28" t="e">
        <f>IF(OR(K276="x",K276="X"),0,K276)</f>
        <v>#N/A</v>
      </c>
      <c r="BP276" s="28" t="e">
        <f>IF(OR(N276="x",N276="X"),0,N276)</f>
        <v>#N/A</v>
      </c>
      <c r="BQ276" s="28"/>
      <c r="BR276" s="28" t="e">
        <f>IF(OR(T276="x",T276="X"),0,T276)</f>
        <v>#N/A</v>
      </c>
      <c r="BS276" s="28" t="e">
        <f>IF(OR(W276="x",W276="X"),0,W276)</f>
        <v>#N/A</v>
      </c>
      <c r="BT276" s="49"/>
    </row>
    <row r="277" spans="1:75" s="32" customFormat="1" ht="45.75" thickBot="1">
      <c r="A277" s="10" t="str">
        <f>CONCATENATE(E273," 2-3")</f>
        <v>X 2-3</v>
      </c>
      <c r="B277" s="11" t="str">
        <f>CONCATENATE(E273,D277)</f>
        <v>X4</v>
      </c>
      <c r="C277" s="33"/>
      <c r="D277" s="34">
        <v>4</v>
      </c>
      <c r="E277" s="35" t="str">
        <f>IF(ISERROR(VLOOKUP($B277,[1]vylosovanie!$C$10:$M$269,8,0))=TRUE," ",VLOOKUP($B277,[1]vylosovanie!$C$10:$M$269,8,0))</f>
        <v xml:space="preserve"> </v>
      </c>
      <c r="F277" s="35" t="str">
        <f>IF(ISERROR(VLOOKUP($B277,[1]vylosovanie!$C$10:$M$269,9,0))=TRUE," ",VLOOKUP($B277,[1]vylosovanie!$C$10:$M$269,9,0))</f>
        <v xml:space="preserve"> </v>
      </c>
      <c r="G277" s="35" t="str">
        <f>IF(ISERROR(VLOOKUP($B277,[1]vylosovanie!$C$10:$M$269,10,0))=TRUE," ",VLOOKUP($B277,[1]vylosovanie!$C$10:$M$269,10,0))</f>
        <v xml:space="preserve"> </v>
      </c>
      <c r="H277" s="35" t="str">
        <f>IF(ISERROR(VLOOKUP($B277,[1]vylosovanie!$C$10:$M$269,11,0))=TRUE," ",VLOOKUP($B277,[1]vylosovanie!$C$10:$M$269,11,0))</f>
        <v xml:space="preserve"> </v>
      </c>
      <c r="I277" s="50" t="e">
        <f>T274</f>
        <v>#N/A</v>
      </c>
      <c r="J277" s="50" t="s">
        <v>22</v>
      </c>
      <c r="K277" s="51" t="e">
        <f>R274</f>
        <v>#N/A</v>
      </c>
      <c r="L277" s="50" t="e">
        <f>T275</f>
        <v>#N/A</v>
      </c>
      <c r="M277" s="50" t="s">
        <v>22</v>
      </c>
      <c r="N277" s="51" t="e">
        <f>R275</f>
        <v>#N/A</v>
      </c>
      <c r="O277" s="50" t="e">
        <f>T276</f>
        <v>#N/A</v>
      </c>
      <c r="P277" s="50" t="s">
        <v>22</v>
      </c>
      <c r="Q277" s="51" t="e">
        <f>R276</f>
        <v>#N/A</v>
      </c>
      <c r="R277" s="36"/>
      <c r="S277" s="36"/>
      <c r="T277" s="37"/>
      <c r="U277" s="50" t="e">
        <f>VLOOKUP(A282,'[1]zapisy skupiny'!$A$5:$AA$6403,27,0)</f>
        <v>#N/A</v>
      </c>
      <c r="V277" s="50" t="s">
        <v>22</v>
      </c>
      <c r="W277" s="51" t="e">
        <f>VLOOKUP(A282,'[1]zapisy skupiny'!$A$5:$AA$6403,26,0)</f>
        <v>#N/A</v>
      </c>
      <c r="X277" s="52" t="e">
        <f>SUM(BI277:BM277)</f>
        <v>#N/A</v>
      </c>
      <c r="Y277" s="53" t="s">
        <v>22</v>
      </c>
      <c r="Z277" s="52" t="e">
        <f>SUM(BO277:BS277)</f>
        <v>#N/A</v>
      </c>
      <c r="AA277" s="53" t="e">
        <f>IF((Z277=0)," ",X277/Z277)</f>
        <v>#N/A</v>
      </c>
      <c r="AB277" s="54" t="e">
        <f>IF(AND(SUM(BC277:BG277)=0,OR(E277=0,E277=" ",SUM(BC274:BG278)=0))," ",SUM(BC277:BG277))</f>
        <v>#N/A</v>
      </c>
      <c r="AC277" s="55" t="str">
        <f>IF(ISERROR(RANK(AB277,AB274:AB278,0))=TRUE," ",IF(OR(AND(I277="x",L277="x",O277="x"),AND(I277="x",L277="x",U277="x"),AND(I277="x",O277="x",U277="x"),AND(L277="x",O277="x",U277="x")),0,RANK(AB277,AB274:AB278,0)))</f>
        <v xml:space="preserve"> </v>
      </c>
      <c r="AD277" s="16" t="s">
        <v>35</v>
      </c>
      <c r="AE277" s="44" t="s">
        <v>36</v>
      </c>
      <c r="AF277" s="44"/>
      <c r="AG277" s="58"/>
      <c r="AH277" s="3" t="str">
        <f>CONCATENATE(5,4,AG273,C273,1)</f>
        <v>54X1</v>
      </c>
      <c r="AI277" s="3" t="str">
        <f>E273</f>
        <v>X</v>
      </c>
      <c r="AJ277" s="45">
        <f>IF(AU276=0,0,AU276+1)</f>
        <v>0</v>
      </c>
      <c r="AK277" s="59"/>
      <c r="AL277" s="59" t="s">
        <v>37</v>
      </c>
      <c r="AM277" s="60"/>
      <c r="AN277" s="46" t="e">
        <f>VLOOKUP(CONCATENATE(AI277,MID(AL277,2,1)),[1]vylosovanie!$C$10:$J$209,8,0)</f>
        <v>#N/A</v>
      </c>
      <c r="AO277" s="46" t="e">
        <f>VLOOKUP(CONCATENATE(AI277,RIGHT(AL277,1)),[1]vylosovanie!$C$10:$J$209,8,0)</f>
        <v>#N/A</v>
      </c>
      <c r="AP277" s="45" t="e">
        <f>VLOOKUP(CONCATENATE(AI277,VLOOKUP(AL277,$BW$4:$BX$16,2,0)),[1]vylosovanie!$C$10:$J$209,8,0)</f>
        <v>#N/A</v>
      </c>
      <c r="AQ277" s="61"/>
      <c r="AR277" s="58"/>
      <c r="AS277" s="3" t="str">
        <f>CONCATENATE(5,4,AR273,C273,2)</f>
        <v>54X2</v>
      </c>
      <c r="AT277" s="3" t="str">
        <f>E273</f>
        <v>X</v>
      </c>
      <c r="AU277" s="46">
        <f>IF(AJ277=0,0,AJ277+1)</f>
        <v>0</v>
      </c>
      <c r="AV277" s="60"/>
      <c r="AW277" s="60" t="s">
        <v>38</v>
      </c>
      <c r="AX277" s="60"/>
      <c r="AY277" s="46" t="e">
        <f>VLOOKUP(CONCATENATE(AT277,MID(AW277,2,1)),[1]vylosovanie!$C$10:$J$209,8,0)</f>
        <v>#N/A</v>
      </c>
      <c r="AZ277" s="46" t="e">
        <f>VLOOKUP(CONCATENATE(AT277,RIGHT(AW277,1)),[1]vylosovanie!$C$10:$J$209,8,0)</f>
        <v>#N/A</v>
      </c>
      <c r="BA277" s="45" t="e">
        <f>VLOOKUP(CONCATENATE(AT277,VLOOKUP(AW277,$BW$4:$BX$16,2,0)),[1]vylosovanie!$C$10:$J$209,8,0)</f>
        <v>#N/A</v>
      </c>
      <c r="BB277" s="48"/>
      <c r="BC277" s="28" t="e">
        <f>IF(OR(I277="x",I277="X",I277=""),0,IF(I277=3,2,1))</f>
        <v>#N/A</v>
      </c>
      <c r="BD277" s="28" t="e">
        <f>IF(OR(L277="x",L277="X",L277=""),0,IF(L277=3,2,1))</f>
        <v>#N/A</v>
      </c>
      <c r="BE277" s="28" t="e">
        <f>IF(OR(O277="x",O277="X",O277=""),0,IF(O277=3,2,1))</f>
        <v>#N/A</v>
      </c>
      <c r="BF277" s="28"/>
      <c r="BG277" s="28" t="e">
        <f>IF(OR(U277="x",U277="X",U277=""),0,IF(U277=3,2,1))</f>
        <v>#N/A</v>
      </c>
      <c r="BH277" s="49"/>
      <c r="BI277" s="28" t="e">
        <f>IF(OR(I277="x",I277="X"),0,I277)</f>
        <v>#N/A</v>
      </c>
      <c r="BJ277" s="28" t="e">
        <f>IF(OR(L277="x",L277="X"),0,L277)</f>
        <v>#N/A</v>
      </c>
      <c r="BK277" s="28" t="e">
        <f>IF(OR(O277="x",O277="X"),0,O277)</f>
        <v>#N/A</v>
      </c>
      <c r="BL277" s="28"/>
      <c r="BM277" s="28" t="e">
        <f>IF(OR(U277="x",U277="X"),0,U277)</f>
        <v>#N/A</v>
      </c>
      <c r="BN277" s="49"/>
      <c r="BO277" s="28" t="e">
        <f>IF(OR(K277="x",K277="X"),0,K277)</f>
        <v>#N/A</v>
      </c>
      <c r="BP277" s="28" t="e">
        <f>IF(OR(N277="x",N277="X"),0,N277)</f>
        <v>#N/A</v>
      </c>
      <c r="BQ277" s="28" t="e">
        <f>IF(OR(Q277="x",Q277="X"),0,Q277)</f>
        <v>#N/A</v>
      </c>
      <c r="BR277" s="28"/>
      <c r="BS277" s="28" t="e">
        <f>IF(OR(W277="x",W277="X"),0,W277)</f>
        <v>#N/A</v>
      </c>
      <c r="BT277" s="49"/>
    </row>
    <row r="278" spans="1:75" s="32" customFormat="1" ht="45.75" thickBot="1">
      <c r="A278" s="10" t="str">
        <f>CONCATENATE(E273," 4-2")</f>
        <v>X 4-2</v>
      </c>
      <c r="B278" s="11" t="str">
        <f>CONCATENATE(E273,D278)</f>
        <v>X5</v>
      </c>
      <c r="C278" s="18"/>
      <c r="D278" s="34">
        <v>5</v>
      </c>
      <c r="E278" s="35" t="str">
        <f>IF(ISERROR(VLOOKUP($B278,[1]vylosovanie!$C$10:$M$269,8,0))=TRUE," ",VLOOKUP($B278,[1]vylosovanie!$C$10:$M$269,8,0))</f>
        <v xml:space="preserve"> </v>
      </c>
      <c r="F278" s="35" t="str">
        <f>IF(ISERROR(VLOOKUP($B278,[1]vylosovanie!$C$10:$M$269,9,0))=TRUE," ",VLOOKUP($B278,[1]vylosovanie!$C$10:$M$269,9,0))</f>
        <v xml:space="preserve"> </v>
      </c>
      <c r="G278" s="35" t="str">
        <f>IF(ISERROR(VLOOKUP($B278,[1]vylosovanie!$C$10:$M$269,10,0))=TRUE," ",VLOOKUP($B278,[1]vylosovanie!$C$10:$M$269,10,0))</f>
        <v xml:space="preserve"> </v>
      </c>
      <c r="H278" s="35" t="str">
        <f>IF(ISERROR(VLOOKUP($B278,[1]vylosovanie!$C$10:$M$269,11,0))=TRUE," ",VLOOKUP($B278,[1]vylosovanie!$C$10:$M$269,11,0))</f>
        <v xml:space="preserve"> </v>
      </c>
      <c r="I278" s="62" t="e">
        <f>W274</f>
        <v>#N/A</v>
      </c>
      <c r="J278" s="62" t="s">
        <v>22</v>
      </c>
      <c r="K278" s="63" t="e">
        <f>U274</f>
        <v>#N/A</v>
      </c>
      <c r="L278" s="62" t="e">
        <f>W275</f>
        <v>#N/A</v>
      </c>
      <c r="M278" s="62" t="s">
        <v>22</v>
      </c>
      <c r="N278" s="63" t="e">
        <f>U275</f>
        <v>#N/A</v>
      </c>
      <c r="O278" s="62" t="e">
        <f>W276</f>
        <v>#N/A</v>
      </c>
      <c r="P278" s="62" t="s">
        <v>22</v>
      </c>
      <c r="Q278" s="63" t="e">
        <f>U276</f>
        <v>#N/A</v>
      </c>
      <c r="R278" s="62" t="e">
        <f>W277</f>
        <v>#N/A</v>
      </c>
      <c r="S278" s="62" t="s">
        <v>22</v>
      </c>
      <c r="T278" s="63" t="e">
        <f>U277</f>
        <v>#N/A</v>
      </c>
      <c r="U278" s="36"/>
      <c r="V278" s="36"/>
      <c r="W278" s="37"/>
      <c r="X278" s="64" t="e">
        <f>SUM(BI278:BM278)</f>
        <v>#N/A</v>
      </c>
      <c r="Y278" s="65" t="s">
        <v>22</v>
      </c>
      <c r="Z278" s="64" t="e">
        <f>SUM(BO278:BS278)</f>
        <v>#N/A</v>
      </c>
      <c r="AA278" s="65" t="e">
        <f>IF((Z278=0)," ",X278/Z278)</f>
        <v>#N/A</v>
      </c>
      <c r="AB278" s="66" t="e">
        <f>IF(AND(SUM(BC278:BG278)=0,OR(E278=0,E278=" ",SUM(BC274:BG278)=0))," ",SUM(BC278:BG278))</f>
        <v>#N/A</v>
      </c>
      <c r="AC278" s="67" t="str">
        <f>IF(ISERROR(RANK(AB278,AB274:AB278,0))=TRUE," ",IF(OR(AND(I278="x",L278="x",O278="x"),AND(I278="x",L278="x",R278="x"),AND(I278="x",O278="x",R278="x"),AND(L278="x",O278="x",R278="x")),0,RANK(AB278,AB274:AB278,0)))</f>
        <v xml:space="preserve"> </v>
      </c>
      <c r="AD278" s="15" t="s">
        <v>39</v>
      </c>
      <c r="AE278" s="44" t="s">
        <v>40</v>
      </c>
      <c r="AF278" s="44"/>
      <c r="AG278" s="58"/>
      <c r="AH278" s="3" t="str">
        <f>CONCATENATE(5,5,AG273,C273,1)</f>
        <v>55X1</v>
      </c>
      <c r="AI278" s="3" t="str">
        <f>E273</f>
        <v>X</v>
      </c>
      <c r="AJ278" s="45">
        <f>IF(AU277=0,0,AU277+1)</f>
        <v>0</v>
      </c>
      <c r="AK278" s="59"/>
      <c r="AL278" s="59" t="s">
        <v>41</v>
      </c>
      <c r="AM278" s="60"/>
      <c r="AN278" s="46" t="e">
        <f>VLOOKUP(CONCATENATE(AI278,MID(AL278,2,1)),[1]vylosovanie!$C$10:$J$209,8,0)</f>
        <v>#N/A</v>
      </c>
      <c r="AO278" s="46" t="e">
        <f>VLOOKUP(CONCATENATE(AI278,RIGHT(AL278,1)),[1]vylosovanie!$C$10:$J$209,8,0)</f>
        <v>#N/A</v>
      </c>
      <c r="AP278" s="45" t="e">
        <f>VLOOKUP(CONCATENATE(AI278,VLOOKUP(AL278,$BW$4:$BX$16,2,0)),[1]vylosovanie!$C$10:$J$209,8,0)</f>
        <v>#N/A</v>
      </c>
      <c r="AQ278" s="61"/>
      <c r="AR278" s="58"/>
      <c r="AS278" s="3" t="str">
        <f>CONCATENATE(5,5,AR273,C273,2)</f>
        <v>55X2</v>
      </c>
      <c r="AT278" s="3" t="str">
        <f>E273</f>
        <v>X</v>
      </c>
      <c r="AU278" s="46">
        <f>IF(AJ278=0,0,AJ278+1)</f>
        <v>0</v>
      </c>
      <c r="AV278" s="60"/>
      <c r="AW278" s="60" t="s">
        <v>42</v>
      </c>
      <c r="AX278" s="60"/>
      <c r="AY278" s="46" t="e">
        <f>VLOOKUP(CONCATENATE(AT278,MID(AW278,2,1)),[1]vylosovanie!$C$10:$J$209,8,0)</f>
        <v>#N/A</v>
      </c>
      <c r="AZ278" s="46" t="e">
        <f>VLOOKUP(CONCATENATE(AT278,RIGHT(AW278,1)),[1]vylosovanie!$C$10:$J$209,8,0)</f>
        <v>#N/A</v>
      </c>
      <c r="BA278" s="45" t="e">
        <f>VLOOKUP(CONCATENATE(AT278,VLOOKUP(AW278,$BW$4:$BX$16,2,0)),[1]vylosovanie!$C$10:$J$209,8,0)</f>
        <v>#N/A</v>
      </c>
      <c r="BB278" s="48"/>
      <c r="BC278" s="28" t="e">
        <f>IF(OR(I278="x",I278="X",I278=""),0,IF(I278=3,2,1))</f>
        <v>#N/A</v>
      </c>
      <c r="BD278" s="28" t="e">
        <f>IF(OR(L278="x",L278="X",L278=""),0,IF(L278=3,2,1))</f>
        <v>#N/A</v>
      </c>
      <c r="BE278" s="28" t="e">
        <f>IF(OR(O278="x",O278="X",O278=""),0,IF(O278=3,2,1))</f>
        <v>#N/A</v>
      </c>
      <c r="BF278" s="28" t="e">
        <f>IF(OR(R278="x",R278="X",R278=""),0,IF(R278=3,2,1))</f>
        <v>#N/A</v>
      </c>
      <c r="BG278" s="28"/>
      <c r="BH278" s="49"/>
      <c r="BI278" s="28" t="e">
        <f>IF(OR(I278="x",I278="X"),0,I278)</f>
        <v>#N/A</v>
      </c>
      <c r="BJ278" s="28" t="e">
        <f>IF(OR(L278="x",L278="X"),0,L278)</f>
        <v>#N/A</v>
      </c>
      <c r="BK278" s="28" t="e">
        <f>IF(OR(O278="x",O278="X"),0,O278)</f>
        <v>#N/A</v>
      </c>
      <c r="BL278" s="28" t="e">
        <f>IF(OR(R278="x",R278="X"),0,R278)</f>
        <v>#N/A</v>
      </c>
      <c r="BM278" s="28"/>
      <c r="BN278" s="49"/>
      <c r="BO278" s="28" t="e">
        <f>IF(OR(K278="x",K278="X"),0,K278)</f>
        <v>#N/A</v>
      </c>
      <c r="BP278" s="28" t="e">
        <f>IF(OR(N278="x",N278="X"),0,N278)</f>
        <v>#N/A</v>
      </c>
      <c r="BQ278" s="28" t="e">
        <f>IF(OR(Q278="x",Q278="X"),0,Q278)</f>
        <v>#N/A</v>
      </c>
      <c r="BR278" s="28" t="e">
        <f>IF(OR(T278="x",T278="X"),0,T278)</f>
        <v>#N/A</v>
      </c>
      <c r="BS278" s="28"/>
      <c r="BT278" s="49"/>
    </row>
    <row r="279" spans="1:75" s="32" customFormat="1" ht="45">
      <c r="A279" s="10" t="str">
        <f>CONCATENATE(E273," 5-3")</f>
        <v>X 5-3</v>
      </c>
      <c r="B279" s="11"/>
      <c r="C279" s="18"/>
      <c r="D279" s="68"/>
      <c r="E279" s="69"/>
      <c r="F279" s="69"/>
      <c r="G279" s="69"/>
      <c r="H279" s="69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1"/>
      <c r="V279" s="71"/>
      <c r="W279" s="71"/>
      <c r="X279" s="72"/>
      <c r="Y279" s="73"/>
      <c r="Z279" s="72"/>
      <c r="AA279" s="73"/>
      <c r="AB279" s="72"/>
      <c r="AC279" s="48"/>
      <c r="AD279" s="15"/>
      <c r="AE279" s="44"/>
      <c r="AF279" s="44"/>
      <c r="AG279" s="58"/>
      <c r="AH279" s="3"/>
      <c r="AI279" s="3"/>
      <c r="AJ279" s="74"/>
      <c r="AK279" s="75"/>
      <c r="AL279" s="75"/>
      <c r="AM279" s="61"/>
      <c r="AN279" s="47"/>
      <c r="AO279" s="47"/>
      <c r="AP279" s="74"/>
      <c r="AQ279" s="61"/>
      <c r="AR279" s="58"/>
      <c r="AS279" s="3"/>
      <c r="AT279" s="3"/>
      <c r="AU279" s="47"/>
      <c r="AV279" s="61"/>
      <c r="AW279" s="61"/>
      <c r="AX279" s="61"/>
      <c r="AY279" s="47"/>
      <c r="AZ279" s="47"/>
      <c r="BA279" s="74"/>
      <c r="BB279" s="48"/>
      <c r="BC279" s="49"/>
      <c r="BD279" s="49"/>
      <c r="BE279" s="49"/>
      <c r="BF279" s="49"/>
      <c r="BG279" s="49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W279" s="59"/>
    </row>
    <row r="280" spans="1:75" s="32" customFormat="1" ht="45">
      <c r="A280" s="10" t="str">
        <f>CONCATENATE(E273," 2-5")</f>
        <v>X 2-5</v>
      </c>
      <c r="B280" s="11"/>
      <c r="C280" s="18"/>
      <c r="D280" s="68"/>
      <c r="E280" s="69"/>
      <c r="F280" s="69"/>
      <c r="G280" s="69"/>
      <c r="H280" s="69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1"/>
      <c r="V280" s="71"/>
      <c r="W280" s="71"/>
      <c r="X280" s="72"/>
      <c r="Y280" s="73"/>
      <c r="Z280" s="72"/>
      <c r="AA280" s="73"/>
      <c r="AB280" s="72"/>
      <c r="AC280" s="48"/>
      <c r="AD280" s="15"/>
      <c r="AE280" s="44"/>
      <c r="AF280" s="44"/>
      <c r="AG280" s="58"/>
      <c r="AH280" s="3"/>
      <c r="AI280" s="3"/>
      <c r="AJ280" s="74"/>
      <c r="AK280" s="75"/>
      <c r="AL280" s="75"/>
      <c r="AM280" s="61"/>
      <c r="AN280" s="47"/>
      <c r="AO280" s="47"/>
      <c r="AP280" s="74"/>
      <c r="AQ280" s="61"/>
      <c r="AR280" s="58"/>
      <c r="AS280" s="3"/>
      <c r="AT280" s="3"/>
      <c r="AU280" s="47"/>
      <c r="AV280" s="61"/>
      <c r="AW280" s="61"/>
      <c r="AX280" s="61"/>
      <c r="AY280" s="47"/>
      <c r="AZ280" s="47"/>
      <c r="BA280" s="74"/>
      <c r="BB280" s="48"/>
      <c r="BC280" s="49"/>
      <c r="BD280" s="49"/>
      <c r="BE280" s="49"/>
      <c r="BF280" s="49"/>
      <c r="BG280" s="49"/>
      <c r="BH280" s="49"/>
      <c r="BI280" s="49"/>
      <c r="BJ280" s="49"/>
      <c r="BK280" s="49"/>
      <c r="BL280" s="49"/>
      <c r="BM280" s="49"/>
      <c r="BN280" s="49"/>
      <c r="BO280" s="49"/>
      <c r="BP280" s="49"/>
      <c r="BQ280" s="49"/>
      <c r="BR280" s="49"/>
      <c r="BS280" s="49"/>
      <c r="BT280" s="49"/>
      <c r="BW280" s="59"/>
    </row>
    <row r="281" spans="1:75" s="32" customFormat="1" ht="45">
      <c r="A281" s="10" t="str">
        <f>CONCATENATE(E273," 3-4")</f>
        <v>X 3-4</v>
      </c>
      <c r="B281" s="11"/>
      <c r="C281" s="18"/>
      <c r="D281" s="68"/>
      <c r="E281" s="69"/>
      <c r="F281" s="69"/>
      <c r="G281" s="69"/>
      <c r="H281" s="69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1"/>
      <c r="V281" s="71"/>
      <c r="W281" s="71"/>
      <c r="X281" s="72"/>
      <c r="Y281" s="73"/>
      <c r="Z281" s="72"/>
      <c r="AA281" s="73"/>
      <c r="AB281" s="72"/>
      <c r="AC281" s="48"/>
      <c r="AD281" s="15"/>
      <c r="AE281" s="44"/>
      <c r="AF281" s="44"/>
      <c r="AG281" s="58"/>
      <c r="AH281" s="3"/>
      <c r="AI281" s="3"/>
      <c r="AJ281" s="74"/>
      <c r="AK281" s="75"/>
      <c r="AL281" s="75"/>
      <c r="AM281" s="61"/>
      <c r="AN281" s="47"/>
      <c r="AO281" s="47"/>
      <c r="AP281" s="74"/>
      <c r="AQ281" s="61"/>
      <c r="AR281" s="58"/>
      <c r="AS281" s="3"/>
      <c r="AT281" s="3"/>
      <c r="AU281" s="47"/>
      <c r="AV281" s="61"/>
      <c r="AW281" s="61"/>
      <c r="AX281" s="61"/>
      <c r="AY281" s="47"/>
      <c r="AZ281" s="47"/>
      <c r="BA281" s="74"/>
      <c r="BB281" s="48"/>
      <c r="BC281" s="49"/>
      <c r="BD281" s="49"/>
      <c r="BE281" s="49"/>
      <c r="BF281" s="49"/>
      <c r="BG281" s="49"/>
      <c r="BH281" s="49"/>
      <c r="BI281" s="49"/>
      <c r="BJ281" s="49"/>
      <c r="BK281" s="49"/>
      <c r="BL281" s="49"/>
      <c r="BM281" s="49"/>
      <c r="BN281" s="49"/>
      <c r="BO281" s="49"/>
      <c r="BP281" s="49"/>
      <c r="BQ281" s="49"/>
      <c r="BR281" s="49"/>
      <c r="BS281" s="49"/>
      <c r="BT281" s="49"/>
      <c r="BW281" s="59"/>
    </row>
    <row r="282" spans="1:75" ht="35.25" thickBot="1">
      <c r="A282" s="10" t="str">
        <f>CONCATENATE(E273," 5-4")</f>
        <v>X 5-4</v>
      </c>
    </row>
    <row r="283" spans="1:75" s="32" customFormat="1" ht="90.75" thickBot="1">
      <c r="A283" s="10" t="str">
        <f>CONCATENATE(E283," 1-5")</f>
        <v>X 1-5</v>
      </c>
      <c r="B283" s="11"/>
      <c r="C283" s="18" t="str">
        <f>IF(C273="X","X",IF(C273-$B$1&gt;=[1]vylosovanie!$O$3,"X",C273+1))</f>
        <v>X</v>
      </c>
      <c r="D283" s="3" t="s">
        <v>5</v>
      </c>
      <c r="E283" s="19" t="str">
        <f>IF(C283="X","X",VLOOKUP(C283,[1]vylosovanie!$T$10:$U$99,2,0))</f>
        <v>X</v>
      </c>
      <c r="F283" s="20" t="s">
        <v>6</v>
      </c>
      <c r="G283" s="20" t="s">
        <v>7</v>
      </c>
      <c r="H283" s="20" t="s">
        <v>8</v>
      </c>
      <c r="I283" s="21">
        <v>1</v>
      </c>
      <c r="J283" s="22"/>
      <c r="K283" s="23"/>
      <c r="L283" s="21">
        <v>2</v>
      </c>
      <c r="M283" s="22"/>
      <c r="N283" s="23"/>
      <c r="O283" s="21">
        <v>3</v>
      </c>
      <c r="P283" s="22"/>
      <c r="Q283" s="23"/>
      <c r="R283" s="21">
        <v>4</v>
      </c>
      <c r="S283" s="22"/>
      <c r="T283" s="23"/>
      <c r="U283" s="21">
        <v>5</v>
      </c>
      <c r="V283" s="22"/>
      <c r="W283" s="23"/>
      <c r="X283" s="24" t="s">
        <v>9</v>
      </c>
      <c r="Y283" s="22"/>
      <c r="Z283" s="25"/>
      <c r="AA283" s="26" t="s">
        <v>10</v>
      </c>
      <c r="AB283" s="26" t="s">
        <v>11</v>
      </c>
      <c r="AC283" s="26" t="s">
        <v>12</v>
      </c>
      <c r="AD283" s="15" t="s">
        <v>13</v>
      </c>
      <c r="AE283" s="15"/>
      <c r="AF283" s="15"/>
      <c r="AG283" s="3" t="str">
        <f>IF(C283&lt;10,0,"")</f>
        <v/>
      </c>
      <c r="AH283" s="3" t="s">
        <v>4</v>
      </c>
      <c r="AI283" s="3"/>
      <c r="AJ283" s="27" t="s">
        <v>14</v>
      </c>
      <c r="AK283" s="28" t="s">
        <v>15</v>
      </c>
      <c r="AL283" s="28" t="s">
        <v>16</v>
      </c>
      <c r="AM283" s="29" t="s">
        <v>17</v>
      </c>
      <c r="AN283" s="29" t="s">
        <v>18</v>
      </c>
      <c r="AO283" s="29" t="s">
        <v>18</v>
      </c>
      <c r="AP283" s="29" t="s">
        <v>19</v>
      </c>
      <c r="AQ283" s="30"/>
      <c r="AR283" s="3" t="str">
        <f>IF(C283&lt;10,0,"")</f>
        <v/>
      </c>
      <c r="AS283" s="3" t="s">
        <v>4</v>
      </c>
      <c r="AT283" s="3"/>
      <c r="AU283" s="31" t="s">
        <v>14</v>
      </c>
      <c r="AV283" s="29" t="s">
        <v>15</v>
      </c>
      <c r="AW283" s="29" t="s">
        <v>16</v>
      </c>
      <c r="AX283" s="29" t="s">
        <v>17</v>
      </c>
      <c r="AY283" s="29" t="s">
        <v>18</v>
      </c>
      <c r="AZ283" s="29" t="s">
        <v>18</v>
      </c>
      <c r="BA283" s="29" t="s">
        <v>19</v>
      </c>
      <c r="BC283" s="7">
        <v>1</v>
      </c>
      <c r="BD283" s="7">
        <v>2</v>
      </c>
      <c r="BE283" s="7">
        <v>3</v>
      </c>
      <c r="BF283" s="7">
        <v>4</v>
      </c>
      <c r="BG283" s="7">
        <v>5</v>
      </c>
      <c r="BH283" s="7"/>
      <c r="BI283" s="7" t="s">
        <v>20</v>
      </c>
      <c r="BJ283" s="7"/>
      <c r="BK283" s="7"/>
      <c r="BL283" s="7"/>
      <c r="BM283" s="7"/>
      <c r="BN283" s="7"/>
      <c r="BO283" s="7" t="s">
        <v>21</v>
      </c>
      <c r="BP283" s="7"/>
      <c r="BQ283" s="7"/>
      <c r="BR283" s="7"/>
      <c r="BS283" s="7"/>
      <c r="BT283" s="7"/>
    </row>
    <row r="284" spans="1:75" s="32" customFormat="1" ht="45.75" thickBot="1">
      <c r="A284" s="10" t="str">
        <f>CONCATENATE(E283," 1-4")</f>
        <v>X 1-4</v>
      </c>
      <c r="B284" s="11" t="str">
        <f>CONCATENATE(E283,D284)</f>
        <v>X1</v>
      </c>
      <c r="C284" s="33" t="str">
        <f>$E$1</f>
        <v>MŽ</v>
      </c>
      <c r="D284" s="34">
        <v>1</v>
      </c>
      <c r="E284" s="35" t="str">
        <f>IF(ISERROR(VLOOKUP($B284,[1]vylosovanie!$C$10:$M$269,8,0))=TRUE," ",VLOOKUP($B284,[1]vylosovanie!$C$10:$M$269,8,0))</f>
        <v xml:space="preserve"> </v>
      </c>
      <c r="F284" s="35" t="str">
        <f>IF(ISERROR(VLOOKUP($B284,[1]vylosovanie!$C$10:$M$269,9,0))=TRUE," ",VLOOKUP($B284,[1]vylosovanie!$C$10:$M$269,9,0))</f>
        <v xml:space="preserve"> </v>
      </c>
      <c r="G284" s="35" t="str">
        <f>IF(ISERROR(VLOOKUP($B284,[1]vylosovanie!$C$10:$M$269,10,0))=TRUE," ",VLOOKUP($B284,[1]vylosovanie!$C$10:$M$269,10,0))</f>
        <v xml:space="preserve"> </v>
      </c>
      <c r="H284" s="35" t="str">
        <f>IF(ISERROR(VLOOKUP($B284,[1]vylosovanie!$C$10:$M$269,11,0))=TRUE," ",VLOOKUP($B284,[1]vylosovanie!$C$10:$M$269,11,0))</f>
        <v xml:space="preserve"> </v>
      </c>
      <c r="I284" s="36"/>
      <c r="J284" s="36"/>
      <c r="K284" s="37"/>
      <c r="L284" s="38" t="e">
        <f>VLOOKUP(A286,'[1]zapisy skupiny'!$A$5:$AA$6403,26,0)</f>
        <v>#N/A</v>
      </c>
      <c r="M284" s="38" t="s">
        <v>22</v>
      </c>
      <c r="N284" s="39" t="e">
        <f>VLOOKUP(A286,'[1]zapisy skupiny'!$A$5:$AA$6403,27,0)</f>
        <v>#N/A</v>
      </c>
      <c r="O284" s="38" t="e">
        <f>VLOOKUP(A285,'[1]zapisy skupiny'!$A$5:$AA$6403,26,0)</f>
        <v>#N/A</v>
      </c>
      <c r="P284" s="38" t="s">
        <v>22</v>
      </c>
      <c r="Q284" s="39" t="e">
        <f>VLOOKUP(A285,'[1]zapisy skupiny'!$A$5:$AA$6403,27,0)</f>
        <v>#N/A</v>
      </c>
      <c r="R284" s="38" t="e">
        <f>VLOOKUP(A284,'[1]zapisy skupiny'!$A$5:$AA$6403,26,0)</f>
        <v>#N/A</v>
      </c>
      <c r="S284" s="38" t="s">
        <v>22</v>
      </c>
      <c r="T284" s="39" t="e">
        <f>VLOOKUP(A284,'[1]zapisy skupiny'!$A$5:$AA$6403,27,0)</f>
        <v>#N/A</v>
      </c>
      <c r="U284" s="38" t="e">
        <f>VLOOKUP(A283,'[1]zapisy skupiny'!$A$5:$AA$6403,26,0)</f>
        <v>#N/A</v>
      </c>
      <c r="V284" s="38" t="s">
        <v>22</v>
      </c>
      <c r="W284" s="39" t="e">
        <f>VLOOKUP(A283,'[1]zapisy skupiny'!$A$5:$AA$6403,27,0)</f>
        <v>#N/A</v>
      </c>
      <c r="X284" s="40" t="e">
        <f>SUM(BI284:BM284)</f>
        <v>#N/A</v>
      </c>
      <c r="Y284" s="41" t="s">
        <v>22</v>
      </c>
      <c r="Z284" s="40" t="e">
        <f>SUM(BO284:BS284)</f>
        <v>#N/A</v>
      </c>
      <c r="AA284" s="41" t="e">
        <f>IF((Z284=0)," ",X284/Z284)</f>
        <v>#N/A</v>
      </c>
      <c r="AB284" s="42" t="e">
        <f>IF(AND(SUM(BC284:BG284)=0,OR(E284=0,E284=" ",SUM(BC284:BG288)=0))," ",SUM(BC284:BG284))</f>
        <v>#N/A</v>
      </c>
      <c r="AC284" s="43" t="str">
        <f>IF(ISERROR(RANK(AB284,AB284:AB288,0))=TRUE," ",IF(OR(AND(L284="x",O284="x",R284="x"),AND(L284="x",O284="x",U284="x"),AND(L284="x",R284="x",U284="x"),AND(O284="x",R284="x",U284="x")),0,RANK(AB284,AB284:AB288,0)))</f>
        <v xml:space="preserve"> </v>
      </c>
      <c r="AD284" s="16" t="s">
        <v>23</v>
      </c>
      <c r="AE284" s="44" t="s">
        <v>24</v>
      </c>
      <c r="AF284" s="44"/>
      <c r="AG284" s="3"/>
      <c r="AH284" s="3" t="str">
        <f>CONCATENATE(5,1,AG283,C283,1)</f>
        <v>51X1</v>
      </c>
      <c r="AI284" s="3" t="str">
        <f>E283</f>
        <v>X</v>
      </c>
      <c r="AJ284" s="45">
        <f>IF(C283="X",0,AJ278+1)</f>
        <v>0</v>
      </c>
      <c r="AK284" s="45"/>
      <c r="AL284" s="45" t="s">
        <v>25</v>
      </c>
      <c r="AM284" s="46"/>
      <c r="AN284" s="46" t="e">
        <f>VLOOKUP(CONCATENATE(AI284,MID(AL284,2,1)),[1]vylosovanie!$C$10:$J$209,8,0)</f>
        <v>#N/A</v>
      </c>
      <c r="AO284" s="46" t="e">
        <f>VLOOKUP(CONCATENATE(AI284,RIGHT(AL284,1)),[1]vylosovanie!$C$10:$J$209,8,0)</f>
        <v>#N/A</v>
      </c>
      <c r="AP284" s="45" t="e">
        <f>VLOOKUP(CONCATENATE(AI284,VLOOKUP(AL284,$BW$4:$BX$16,2,0)),[1]vylosovanie!$C$10:$J$209,8,0)</f>
        <v>#N/A</v>
      </c>
      <c r="AQ284" s="47"/>
      <c r="AR284" s="3"/>
      <c r="AS284" s="3" t="str">
        <f>CONCATENATE(5,1,AR283,C283,2)</f>
        <v>51X2</v>
      </c>
      <c r="AT284" s="3" t="str">
        <f>E283</f>
        <v>X</v>
      </c>
      <c r="AU284" s="46">
        <f>IF(AJ284=0,0,AJ284+1)</f>
        <v>0</v>
      </c>
      <c r="AV284" s="46"/>
      <c r="AW284" s="46" t="s">
        <v>26</v>
      </c>
      <c r="AX284" s="46"/>
      <c r="AY284" s="46" t="e">
        <f>VLOOKUP(CONCATENATE(AT284,MID(AW284,2,1)),[1]vylosovanie!$C$10:$J$209,8,0)</f>
        <v>#N/A</v>
      </c>
      <c r="AZ284" s="46" t="e">
        <f>VLOOKUP(CONCATENATE(AT284,RIGHT(AW284,1)),[1]vylosovanie!$C$10:$J$209,8,0)</f>
        <v>#N/A</v>
      </c>
      <c r="BA284" s="45" t="e">
        <f>VLOOKUP(CONCATENATE(AT284,VLOOKUP(AW284,$BW$4:$BX$16,2,0)),[1]vylosovanie!$C$10:$J$209,8,0)</f>
        <v>#N/A</v>
      </c>
      <c r="BB284" s="48"/>
      <c r="BC284" s="28"/>
      <c r="BD284" s="28" t="e">
        <f>IF(OR(L284="x",L284="X",L284=""),0,IF(L284=3,2,1))</f>
        <v>#N/A</v>
      </c>
      <c r="BE284" s="28" t="e">
        <f>IF(OR(O284="x",O284="X",O284=""),0,IF(O284=3,2,1))</f>
        <v>#N/A</v>
      </c>
      <c r="BF284" s="28" t="e">
        <f>IF(OR(R284="x",R284="X",R284=""),0,IF(R284=3,2,1))</f>
        <v>#N/A</v>
      </c>
      <c r="BG284" s="28" t="e">
        <f>IF(OR(U284="x",U284="X",U284=""),0,IF(U284=3,2,1))</f>
        <v>#N/A</v>
      </c>
      <c r="BH284" s="49"/>
      <c r="BI284" s="28"/>
      <c r="BJ284" s="28" t="e">
        <f>IF(OR(L284="x",L284="X"),0,L284)</f>
        <v>#N/A</v>
      </c>
      <c r="BK284" s="28" t="e">
        <f>IF(OR(O284="x",O284="X"),0,O284)</f>
        <v>#N/A</v>
      </c>
      <c r="BL284" s="28" t="e">
        <f>IF(OR(R284="x",R284="X"),0,R284)</f>
        <v>#N/A</v>
      </c>
      <c r="BM284" s="28" t="e">
        <f>IF(OR(U284="x",U284="X"),0,U284)</f>
        <v>#N/A</v>
      </c>
      <c r="BN284" s="49"/>
      <c r="BO284" s="28"/>
      <c r="BP284" s="28" t="e">
        <f>IF(OR(N284="x",N284="X"),0,N284)</f>
        <v>#N/A</v>
      </c>
      <c r="BQ284" s="28" t="e">
        <f>IF(OR(Q284="x",Q284="X"),0,Q284)</f>
        <v>#N/A</v>
      </c>
      <c r="BR284" s="28" t="e">
        <f>IF(OR(T284="x",T284="X"),0,T284)</f>
        <v>#N/A</v>
      </c>
      <c r="BS284" s="28" t="e">
        <f>IF(OR(W284="x",W284="X"),0,W284)</f>
        <v>#N/A</v>
      </c>
      <c r="BT284" s="49"/>
    </row>
    <row r="285" spans="1:75" s="32" customFormat="1" ht="45.75" thickBot="1">
      <c r="A285" s="10" t="str">
        <f>CONCATENATE(E283," 1-3")</f>
        <v>X 1-3</v>
      </c>
      <c r="B285" s="11" t="str">
        <f>CONCATENATE(E283,D285)</f>
        <v>X2</v>
      </c>
      <c r="C285" s="33"/>
      <c r="D285" s="34">
        <v>2</v>
      </c>
      <c r="E285" s="35" t="str">
        <f>IF(ISERROR(VLOOKUP($B285,[1]vylosovanie!$C$10:$M$269,8,0))=TRUE," ",VLOOKUP($B285,[1]vylosovanie!$C$10:$M$269,8,0))</f>
        <v xml:space="preserve"> </v>
      </c>
      <c r="F285" s="35" t="str">
        <f>IF(ISERROR(VLOOKUP($B285,[1]vylosovanie!$C$10:$M$269,9,0))=TRUE," ",VLOOKUP($B285,[1]vylosovanie!$C$10:$M$269,9,0))</f>
        <v xml:space="preserve"> </v>
      </c>
      <c r="G285" s="35" t="str">
        <f>IF(ISERROR(VLOOKUP($B285,[1]vylosovanie!$C$10:$M$269,10,0))=TRUE," ",VLOOKUP($B285,[1]vylosovanie!$C$10:$M$269,10,0))</f>
        <v xml:space="preserve"> </v>
      </c>
      <c r="H285" s="35" t="str">
        <f>IF(ISERROR(VLOOKUP($B285,[1]vylosovanie!$C$10:$M$269,11,0))=TRUE," ",VLOOKUP($B285,[1]vylosovanie!$C$10:$M$269,11,0))</f>
        <v xml:space="preserve"> </v>
      </c>
      <c r="I285" s="50" t="e">
        <f>N284</f>
        <v>#N/A</v>
      </c>
      <c r="J285" s="50" t="s">
        <v>22</v>
      </c>
      <c r="K285" s="51" t="e">
        <f>L284</f>
        <v>#N/A</v>
      </c>
      <c r="L285" s="36"/>
      <c r="M285" s="36"/>
      <c r="N285" s="37"/>
      <c r="O285" s="50" t="e">
        <f>VLOOKUP(A287,'[1]zapisy skupiny'!$A$5:$AA$6403,26,0)</f>
        <v>#N/A</v>
      </c>
      <c r="P285" s="50" t="s">
        <v>22</v>
      </c>
      <c r="Q285" s="51" t="e">
        <f>VLOOKUP(A287,'[1]zapisy skupiny'!$A$5:$AA$6403,27,0)</f>
        <v>#N/A</v>
      </c>
      <c r="R285" s="50" t="e">
        <f>VLOOKUP(A288,'[1]zapisy skupiny'!$A$5:$AA$6403,27,0)</f>
        <v>#N/A</v>
      </c>
      <c r="S285" s="50" t="s">
        <v>22</v>
      </c>
      <c r="T285" s="51" t="e">
        <f>VLOOKUP(A288,'[1]zapisy skupiny'!$A$5:$AA$6403,26,0)</f>
        <v>#N/A</v>
      </c>
      <c r="U285" s="50" t="e">
        <f>VLOOKUP(A290,'[1]zapisy skupiny'!$A$5:$AA$6403,26,0)</f>
        <v>#N/A</v>
      </c>
      <c r="V285" s="50" t="s">
        <v>22</v>
      </c>
      <c r="W285" s="51" t="e">
        <f>VLOOKUP(A290,'[1]zapisy skupiny'!$A$5:$AA$6403,27,0)</f>
        <v>#N/A</v>
      </c>
      <c r="X285" s="52" t="e">
        <f>SUM(BI285:BM285)</f>
        <v>#N/A</v>
      </c>
      <c r="Y285" s="53" t="s">
        <v>22</v>
      </c>
      <c r="Z285" s="52" t="e">
        <f>SUM(BO285:BS285)</f>
        <v>#N/A</v>
      </c>
      <c r="AA285" s="53" t="e">
        <f>IF((Z285=0)," ",X285/Z285)</f>
        <v>#N/A</v>
      </c>
      <c r="AB285" s="54" t="e">
        <f>IF(AND(SUM(BC285:BG285)=0,OR(E285=0,E285=" ",SUM(BC284:BG288)=0))," ",SUM(BC285:BG285))</f>
        <v>#N/A</v>
      </c>
      <c r="AC285" s="55" t="str">
        <f>IF(ISERROR(RANK(AB285,AB284:AB288,0))=TRUE," ",IF(OR(AND(I285="x",O285="x",R285="x"),AND(I285="x",O285="x",U285="x"),AND(I285="x",R285="x",U285="x"),AND(O285="x",R285="x",U285="x")),0,RANK(AB285,AB284:AB288,0)))</f>
        <v xml:space="preserve"> </v>
      </c>
      <c r="AD285" s="16" t="s">
        <v>27</v>
      </c>
      <c r="AE285" s="44" t="s">
        <v>28</v>
      </c>
      <c r="AF285" s="44"/>
      <c r="AG285" s="3"/>
      <c r="AH285" s="3" t="str">
        <f>CONCATENATE(5,2,AG283,C283,1)</f>
        <v>52X1</v>
      </c>
      <c r="AI285" s="3" t="str">
        <f>E283</f>
        <v>X</v>
      </c>
      <c r="AJ285" s="45">
        <f>IF(AU284=0,0,AU284+1)</f>
        <v>0</v>
      </c>
      <c r="AK285" s="45"/>
      <c r="AL285" s="45" t="s">
        <v>29</v>
      </c>
      <c r="AM285" s="46"/>
      <c r="AN285" s="46" t="e">
        <f>VLOOKUP(CONCATENATE(AI285,MID(AL285,2,1)),[1]vylosovanie!$C$10:$J$209,8,0)</f>
        <v>#N/A</v>
      </c>
      <c r="AO285" s="46" t="e">
        <f>VLOOKUP(CONCATENATE(AI285,RIGHT(AL285,1)),[1]vylosovanie!$C$10:$J$209,8,0)</f>
        <v>#N/A</v>
      </c>
      <c r="AP285" s="45" t="e">
        <f>VLOOKUP(CONCATENATE(AI285,VLOOKUP(AL285,$BW$4:$BX$16,2,0)),[1]vylosovanie!$C$10:$J$209,8,0)</f>
        <v>#N/A</v>
      </c>
      <c r="AQ285" s="47"/>
      <c r="AR285" s="3"/>
      <c r="AS285" s="3" t="str">
        <f>CONCATENATE(5,2,AR283,C283,2)</f>
        <v>52X2</v>
      </c>
      <c r="AT285" s="3" t="str">
        <f>E283</f>
        <v>X</v>
      </c>
      <c r="AU285" s="46">
        <f>IF(AJ285=0,0,AJ285+1)</f>
        <v>0</v>
      </c>
      <c r="AV285" s="46"/>
      <c r="AW285" s="46" t="s">
        <v>30</v>
      </c>
      <c r="AX285" s="46"/>
      <c r="AY285" s="46" t="e">
        <f>VLOOKUP(CONCATENATE(AT285,MID(AW285,2,1)),[1]vylosovanie!$C$10:$J$209,8,0)</f>
        <v>#N/A</v>
      </c>
      <c r="AZ285" s="46" t="e">
        <f>VLOOKUP(CONCATENATE(AT285,RIGHT(AW285,1)),[1]vylosovanie!$C$10:$J$209,8,0)</f>
        <v>#N/A</v>
      </c>
      <c r="BA285" s="45" t="e">
        <f>VLOOKUP(CONCATENATE(AT285,VLOOKUP(AW285,$BW$4:$BX$16,2,0)),[1]vylosovanie!$C$10:$J$209,8,0)</f>
        <v>#N/A</v>
      </c>
      <c r="BB285" s="48"/>
      <c r="BC285" s="28" t="e">
        <f>IF(OR(I285="x",I285="X",I285=""),0,IF(I285=3,2,1))</f>
        <v>#N/A</v>
      </c>
      <c r="BD285" s="28"/>
      <c r="BE285" s="28" t="e">
        <f>IF(OR(O285="x",O285="X",O285=""),0,IF(O285=3,2,1))</f>
        <v>#N/A</v>
      </c>
      <c r="BF285" s="28" t="e">
        <f>IF(OR(R285="x",R285="X",R285=""),0,IF(R285=3,2,1))</f>
        <v>#N/A</v>
      </c>
      <c r="BG285" s="28" t="e">
        <f>IF(OR(U285="x",U285="X",U285=""),0,IF(U285=3,2,1))</f>
        <v>#N/A</v>
      </c>
      <c r="BH285" s="49"/>
      <c r="BI285" s="28" t="e">
        <f>IF(OR(I285="x",I285="X"),0,I285)</f>
        <v>#N/A</v>
      </c>
      <c r="BJ285" s="28"/>
      <c r="BK285" s="28" t="e">
        <f>IF(OR(O285="x",O285="X"),0,O285)</f>
        <v>#N/A</v>
      </c>
      <c r="BL285" s="28" t="e">
        <f>IF(OR(R285="x",R285="X"),0,R285)</f>
        <v>#N/A</v>
      </c>
      <c r="BM285" s="28" t="e">
        <f>IF(OR(U285="x",U285="X"),0,U285)</f>
        <v>#N/A</v>
      </c>
      <c r="BN285" s="49"/>
      <c r="BO285" s="28" t="e">
        <f>IF(OR(K285="x",K285="X"),0,K285)</f>
        <v>#N/A</v>
      </c>
      <c r="BP285" s="28"/>
      <c r="BQ285" s="28" t="e">
        <f>IF(OR(Q285="x",Q285="X"),0,Q285)</f>
        <v>#N/A</v>
      </c>
      <c r="BR285" s="28" t="e">
        <f>IF(OR(T285="x",T285="X"),0,T285)</f>
        <v>#N/A</v>
      </c>
      <c r="BS285" s="28" t="e">
        <f>IF(OR(W285="x",W285="X"),0,W285)</f>
        <v>#N/A</v>
      </c>
      <c r="BT285" s="49"/>
    </row>
    <row r="286" spans="1:75" s="32" customFormat="1" ht="45.75" thickBot="1">
      <c r="A286" s="10" t="str">
        <f>CONCATENATE(E283," 1-2")</f>
        <v>X 1-2</v>
      </c>
      <c r="B286" s="11" t="str">
        <f>CONCATENATE(E283,D286)</f>
        <v>X3</v>
      </c>
      <c r="C286" s="33"/>
      <c r="D286" s="34">
        <v>3</v>
      </c>
      <c r="E286" s="35" t="str">
        <f>IF(ISERROR(VLOOKUP($B286,[1]vylosovanie!$C$10:$M$269,8,0))=TRUE," ",VLOOKUP($B286,[1]vylosovanie!$C$10:$M$269,8,0))</f>
        <v xml:space="preserve"> </v>
      </c>
      <c r="F286" s="35" t="str">
        <f>IF(ISERROR(VLOOKUP($B286,[1]vylosovanie!$C$10:$M$269,9,0))=TRUE," ",VLOOKUP($B286,[1]vylosovanie!$C$10:$M$269,9,0))</f>
        <v xml:space="preserve"> </v>
      </c>
      <c r="G286" s="35" t="str">
        <f>IF(ISERROR(VLOOKUP($B286,[1]vylosovanie!$C$10:$M$269,10,0))=TRUE," ",VLOOKUP($B286,[1]vylosovanie!$C$10:$M$269,10,0))</f>
        <v xml:space="preserve"> </v>
      </c>
      <c r="H286" s="35" t="str">
        <f>IF(ISERROR(VLOOKUP($B286,[1]vylosovanie!$C$10:$M$269,11,0))=TRUE," ",VLOOKUP($B286,[1]vylosovanie!$C$10:$M$269,11,0))</f>
        <v xml:space="preserve"> </v>
      </c>
      <c r="I286" s="50" t="e">
        <f>Q284</f>
        <v>#N/A</v>
      </c>
      <c r="J286" s="50" t="s">
        <v>22</v>
      </c>
      <c r="K286" s="51" t="e">
        <f>O284</f>
        <v>#N/A</v>
      </c>
      <c r="L286" s="50" t="e">
        <f>Q285</f>
        <v>#N/A</v>
      </c>
      <c r="M286" s="50" t="s">
        <v>22</v>
      </c>
      <c r="N286" s="51" t="e">
        <f>O285</f>
        <v>#N/A</v>
      </c>
      <c r="O286" s="36"/>
      <c r="P286" s="36"/>
      <c r="Q286" s="37"/>
      <c r="R286" s="50" t="e">
        <f>VLOOKUP(A291,'[1]zapisy skupiny'!$A$5:$AA$6403,26,0)</f>
        <v>#N/A</v>
      </c>
      <c r="S286" s="50" t="s">
        <v>22</v>
      </c>
      <c r="T286" s="51" t="e">
        <f>VLOOKUP(A291,'[1]zapisy skupiny'!$A$5:$AA$6403,27,0)</f>
        <v>#N/A</v>
      </c>
      <c r="U286" s="50" t="e">
        <f>VLOOKUP(A289,'[1]zapisy skupiny'!$A$5:$AA$6403,27,0)</f>
        <v>#N/A</v>
      </c>
      <c r="V286" s="50" t="s">
        <v>22</v>
      </c>
      <c r="W286" s="51" t="e">
        <f>VLOOKUP(A289,'[1]zapisy skupiny'!$A$5:$AA$6403,26,0)</f>
        <v>#N/A</v>
      </c>
      <c r="X286" s="52" t="e">
        <f>SUM(BI286:BM286)</f>
        <v>#N/A</v>
      </c>
      <c r="Y286" s="53" t="s">
        <v>22</v>
      </c>
      <c r="Z286" s="52" t="e">
        <f>SUM(BO286:BS286)</f>
        <v>#N/A</v>
      </c>
      <c r="AA286" s="53" t="e">
        <f>IF((Z286=0)," ",X286/Z286)</f>
        <v>#N/A</v>
      </c>
      <c r="AB286" s="54" t="e">
        <f>IF(AND(SUM(BC286:BG286)=0,OR(E286=0,E286=" ",SUM(BC284:BG288)=0))," ",SUM(BC286:BG286))</f>
        <v>#N/A</v>
      </c>
      <c r="AC286" s="55" t="str">
        <f>IF(ISERROR(RANK(AB286,AB284:AB288,0))=TRUE," ",IF(OR(AND(I286="x",L286="x",R286="x"),AND(I286="x",L286="x",U286="x"),AND(I286="x",R286="x",U286="x"),AND(L286="x",R286="x",U286="x")),0,RANK(AB286,AB284:AB288,0)))</f>
        <v xml:space="preserve"> </v>
      </c>
      <c r="AD286" s="16" t="s">
        <v>31</v>
      </c>
      <c r="AE286" s="44" t="s">
        <v>32</v>
      </c>
      <c r="AF286" s="44"/>
      <c r="AG286" s="3"/>
      <c r="AH286" s="3" t="str">
        <f>CONCATENATE(5,3,AG283,C283,1)</f>
        <v>53X1</v>
      </c>
      <c r="AI286" s="3" t="str">
        <f>E283</f>
        <v>X</v>
      </c>
      <c r="AJ286" s="45">
        <f>IF(AU285=0,0,AU285+1)</f>
        <v>0</v>
      </c>
      <c r="AK286" s="45"/>
      <c r="AL286" s="56" t="s">
        <v>33</v>
      </c>
      <c r="AM286" s="57"/>
      <c r="AN286" s="46" t="e">
        <f>VLOOKUP(CONCATENATE(AI286,MID(AL286,2,1)),[1]vylosovanie!$C$10:$J$209,8,0)</f>
        <v>#N/A</v>
      </c>
      <c r="AO286" s="46" t="e">
        <f>VLOOKUP(CONCATENATE(AI286,RIGHT(AL286,1)),[1]vylosovanie!$C$10:$J$209,8,0)</f>
        <v>#N/A</v>
      </c>
      <c r="AP286" s="45" t="e">
        <f>VLOOKUP(CONCATENATE(AI286,VLOOKUP(AL286,$BW$4:$BX$16,2,0)),[1]vylosovanie!$C$10:$J$209,8,0)</f>
        <v>#N/A</v>
      </c>
      <c r="AQ286" s="47"/>
      <c r="AR286" s="3"/>
      <c r="AS286" s="3" t="str">
        <f>CONCATENATE(5,3,AR283,C283,2)</f>
        <v>53X2</v>
      </c>
      <c r="AT286" s="3" t="str">
        <f>E283</f>
        <v>X</v>
      </c>
      <c r="AU286" s="46">
        <f>IF(AJ286=0,0,AJ286+1)</f>
        <v>0</v>
      </c>
      <c r="AV286" s="46"/>
      <c r="AW286" s="46" t="s">
        <v>34</v>
      </c>
      <c r="AX286" s="46"/>
      <c r="AY286" s="46" t="e">
        <f>VLOOKUP(CONCATENATE(AT286,MID(AW286,2,1)),[1]vylosovanie!$C$10:$J$209,8,0)</f>
        <v>#N/A</v>
      </c>
      <c r="AZ286" s="46" t="e">
        <f>VLOOKUP(CONCATENATE(AT286,RIGHT(AW286,1)),[1]vylosovanie!$C$10:$J$209,8,0)</f>
        <v>#N/A</v>
      </c>
      <c r="BA286" s="45" t="e">
        <f>VLOOKUP(CONCATENATE(AT286,VLOOKUP(AW286,$BW$4:$BX$16,2,0)),[1]vylosovanie!$C$10:$J$209,8,0)</f>
        <v>#N/A</v>
      </c>
      <c r="BB286" s="48"/>
      <c r="BC286" s="28" t="e">
        <f>IF(OR(I286="x",I286="X",I286=""),0,IF(I286=3,2,1))</f>
        <v>#N/A</v>
      </c>
      <c r="BD286" s="28" t="e">
        <f>IF(OR(L286="x",L286="X",L286=""),0,IF(L286=3,2,1))</f>
        <v>#N/A</v>
      </c>
      <c r="BE286" s="28"/>
      <c r="BF286" s="28" t="e">
        <f>IF(OR(R286="x",R286="X",R286=""),0,IF(R286=3,2,1))</f>
        <v>#N/A</v>
      </c>
      <c r="BG286" s="28" t="e">
        <f>IF(OR(U286="x",U286="X",U286=""),0,IF(U286=3,2,1))</f>
        <v>#N/A</v>
      </c>
      <c r="BH286" s="49"/>
      <c r="BI286" s="28" t="e">
        <f>IF(OR(I286="x",I286="X"),0,I286)</f>
        <v>#N/A</v>
      </c>
      <c r="BJ286" s="28" t="e">
        <f>IF(OR(L286="x",L286="X"),0,L286)</f>
        <v>#N/A</v>
      </c>
      <c r="BK286" s="28"/>
      <c r="BL286" s="28" t="e">
        <f>IF(OR(R286="x",R286="X"),0,R286)</f>
        <v>#N/A</v>
      </c>
      <c r="BM286" s="28" t="e">
        <f>IF(OR(U286="x",U286="X"),0,U286)</f>
        <v>#N/A</v>
      </c>
      <c r="BN286" s="49"/>
      <c r="BO286" s="28" t="e">
        <f>IF(OR(K286="x",K286="X"),0,K286)</f>
        <v>#N/A</v>
      </c>
      <c r="BP286" s="28" t="e">
        <f>IF(OR(N286="x",N286="X"),0,N286)</f>
        <v>#N/A</v>
      </c>
      <c r="BQ286" s="28"/>
      <c r="BR286" s="28" t="e">
        <f>IF(OR(T286="x",T286="X"),0,T286)</f>
        <v>#N/A</v>
      </c>
      <c r="BS286" s="28" t="e">
        <f>IF(OR(W286="x",W286="X"),0,W286)</f>
        <v>#N/A</v>
      </c>
      <c r="BT286" s="49"/>
    </row>
    <row r="287" spans="1:75" s="32" customFormat="1" ht="45.75" thickBot="1">
      <c r="A287" s="10" t="str">
        <f>CONCATENATE(E283," 2-3")</f>
        <v>X 2-3</v>
      </c>
      <c r="B287" s="11" t="str">
        <f>CONCATENATE(E283,D287)</f>
        <v>X4</v>
      </c>
      <c r="C287" s="33"/>
      <c r="D287" s="34">
        <v>4</v>
      </c>
      <c r="E287" s="35" t="str">
        <f>IF(ISERROR(VLOOKUP($B287,[1]vylosovanie!$C$10:$M$269,8,0))=TRUE," ",VLOOKUP($B287,[1]vylosovanie!$C$10:$M$269,8,0))</f>
        <v xml:space="preserve"> </v>
      </c>
      <c r="F287" s="35" t="str">
        <f>IF(ISERROR(VLOOKUP($B287,[1]vylosovanie!$C$10:$M$269,9,0))=TRUE," ",VLOOKUP($B287,[1]vylosovanie!$C$10:$M$269,9,0))</f>
        <v xml:space="preserve"> </v>
      </c>
      <c r="G287" s="35" t="str">
        <f>IF(ISERROR(VLOOKUP($B287,[1]vylosovanie!$C$10:$M$269,10,0))=TRUE," ",VLOOKUP($B287,[1]vylosovanie!$C$10:$M$269,10,0))</f>
        <v xml:space="preserve"> </v>
      </c>
      <c r="H287" s="35" t="str">
        <f>IF(ISERROR(VLOOKUP($B287,[1]vylosovanie!$C$10:$M$269,11,0))=TRUE," ",VLOOKUP($B287,[1]vylosovanie!$C$10:$M$269,11,0))</f>
        <v xml:space="preserve"> </v>
      </c>
      <c r="I287" s="50" t="e">
        <f>T284</f>
        <v>#N/A</v>
      </c>
      <c r="J287" s="50" t="s">
        <v>22</v>
      </c>
      <c r="K287" s="51" t="e">
        <f>R284</f>
        <v>#N/A</v>
      </c>
      <c r="L287" s="50" t="e">
        <f>T285</f>
        <v>#N/A</v>
      </c>
      <c r="M287" s="50" t="s">
        <v>22</v>
      </c>
      <c r="N287" s="51" t="e">
        <f>R285</f>
        <v>#N/A</v>
      </c>
      <c r="O287" s="50" t="e">
        <f>T286</f>
        <v>#N/A</v>
      </c>
      <c r="P287" s="50" t="s">
        <v>22</v>
      </c>
      <c r="Q287" s="51" t="e">
        <f>R286</f>
        <v>#N/A</v>
      </c>
      <c r="R287" s="36"/>
      <c r="S287" s="36"/>
      <c r="T287" s="37"/>
      <c r="U287" s="50" t="e">
        <f>VLOOKUP(A292,'[1]zapisy skupiny'!$A$5:$AA$6403,27,0)</f>
        <v>#N/A</v>
      </c>
      <c r="V287" s="50" t="s">
        <v>22</v>
      </c>
      <c r="W287" s="51" t="e">
        <f>VLOOKUP(A292,'[1]zapisy skupiny'!$A$5:$AA$6403,26,0)</f>
        <v>#N/A</v>
      </c>
      <c r="X287" s="52" t="e">
        <f>SUM(BI287:BM287)</f>
        <v>#N/A</v>
      </c>
      <c r="Y287" s="53" t="s">
        <v>22</v>
      </c>
      <c r="Z287" s="52" t="e">
        <f>SUM(BO287:BS287)</f>
        <v>#N/A</v>
      </c>
      <c r="AA287" s="53" t="e">
        <f>IF((Z287=0)," ",X287/Z287)</f>
        <v>#N/A</v>
      </c>
      <c r="AB287" s="54" t="e">
        <f>IF(AND(SUM(BC287:BG287)=0,OR(E287=0,E287=" ",SUM(BC284:BG288)=0))," ",SUM(BC287:BG287))</f>
        <v>#N/A</v>
      </c>
      <c r="AC287" s="55" t="str">
        <f>IF(ISERROR(RANK(AB287,AB284:AB288,0))=TRUE," ",IF(OR(AND(I287="x",L287="x",O287="x"),AND(I287="x",L287="x",U287="x"),AND(I287="x",O287="x",U287="x"),AND(L287="x",O287="x",U287="x")),0,RANK(AB287,AB284:AB288,0)))</f>
        <v xml:space="preserve"> </v>
      </c>
      <c r="AD287" s="16" t="s">
        <v>35</v>
      </c>
      <c r="AE287" s="44" t="s">
        <v>36</v>
      </c>
      <c r="AF287" s="44"/>
      <c r="AG287" s="58"/>
      <c r="AH287" s="3" t="str">
        <f>CONCATENATE(5,4,AG283,C283,1)</f>
        <v>54X1</v>
      </c>
      <c r="AI287" s="3" t="str">
        <f>E283</f>
        <v>X</v>
      </c>
      <c r="AJ287" s="45">
        <f>IF(AU286=0,0,AU286+1)</f>
        <v>0</v>
      </c>
      <c r="AK287" s="59"/>
      <c r="AL287" s="59" t="s">
        <v>37</v>
      </c>
      <c r="AM287" s="60"/>
      <c r="AN287" s="46" t="e">
        <f>VLOOKUP(CONCATENATE(AI287,MID(AL287,2,1)),[1]vylosovanie!$C$10:$J$209,8,0)</f>
        <v>#N/A</v>
      </c>
      <c r="AO287" s="46" t="e">
        <f>VLOOKUP(CONCATENATE(AI287,RIGHT(AL287,1)),[1]vylosovanie!$C$10:$J$209,8,0)</f>
        <v>#N/A</v>
      </c>
      <c r="AP287" s="45" t="e">
        <f>VLOOKUP(CONCATENATE(AI287,VLOOKUP(AL287,$BW$4:$BX$16,2,0)),[1]vylosovanie!$C$10:$J$209,8,0)</f>
        <v>#N/A</v>
      </c>
      <c r="AQ287" s="61"/>
      <c r="AR287" s="58"/>
      <c r="AS287" s="3" t="str">
        <f>CONCATENATE(5,4,AR283,C283,2)</f>
        <v>54X2</v>
      </c>
      <c r="AT287" s="3" t="str">
        <f>E283</f>
        <v>X</v>
      </c>
      <c r="AU287" s="46">
        <f>IF(AJ287=0,0,AJ287+1)</f>
        <v>0</v>
      </c>
      <c r="AV287" s="60"/>
      <c r="AW287" s="60" t="s">
        <v>38</v>
      </c>
      <c r="AX287" s="60"/>
      <c r="AY287" s="46" t="e">
        <f>VLOOKUP(CONCATENATE(AT287,MID(AW287,2,1)),[1]vylosovanie!$C$10:$J$209,8,0)</f>
        <v>#N/A</v>
      </c>
      <c r="AZ287" s="46" t="e">
        <f>VLOOKUP(CONCATENATE(AT287,RIGHT(AW287,1)),[1]vylosovanie!$C$10:$J$209,8,0)</f>
        <v>#N/A</v>
      </c>
      <c r="BA287" s="45" t="e">
        <f>VLOOKUP(CONCATENATE(AT287,VLOOKUP(AW287,$BW$4:$BX$16,2,0)),[1]vylosovanie!$C$10:$J$209,8,0)</f>
        <v>#N/A</v>
      </c>
      <c r="BB287" s="48"/>
      <c r="BC287" s="28" t="e">
        <f>IF(OR(I287="x",I287="X",I287=""),0,IF(I287=3,2,1))</f>
        <v>#N/A</v>
      </c>
      <c r="BD287" s="28" t="e">
        <f>IF(OR(L287="x",L287="X",L287=""),0,IF(L287=3,2,1))</f>
        <v>#N/A</v>
      </c>
      <c r="BE287" s="28" t="e">
        <f>IF(OR(O287="x",O287="X",O287=""),0,IF(O287=3,2,1))</f>
        <v>#N/A</v>
      </c>
      <c r="BF287" s="28"/>
      <c r="BG287" s="28" t="e">
        <f>IF(OR(U287="x",U287="X",U287=""),0,IF(U287=3,2,1))</f>
        <v>#N/A</v>
      </c>
      <c r="BH287" s="49"/>
      <c r="BI287" s="28" t="e">
        <f>IF(OR(I287="x",I287="X"),0,I287)</f>
        <v>#N/A</v>
      </c>
      <c r="BJ287" s="28" t="e">
        <f>IF(OR(L287="x",L287="X"),0,L287)</f>
        <v>#N/A</v>
      </c>
      <c r="BK287" s="28" t="e">
        <f>IF(OR(O287="x",O287="X"),0,O287)</f>
        <v>#N/A</v>
      </c>
      <c r="BL287" s="28"/>
      <c r="BM287" s="28" t="e">
        <f>IF(OR(U287="x",U287="X"),0,U287)</f>
        <v>#N/A</v>
      </c>
      <c r="BN287" s="49"/>
      <c r="BO287" s="28" t="e">
        <f>IF(OR(K287="x",K287="X"),0,K287)</f>
        <v>#N/A</v>
      </c>
      <c r="BP287" s="28" t="e">
        <f>IF(OR(N287="x",N287="X"),0,N287)</f>
        <v>#N/A</v>
      </c>
      <c r="BQ287" s="28" t="e">
        <f>IF(OR(Q287="x",Q287="X"),0,Q287)</f>
        <v>#N/A</v>
      </c>
      <c r="BR287" s="28"/>
      <c r="BS287" s="28" t="e">
        <f>IF(OR(W287="x",W287="X"),0,W287)</f>
        <v>#N/A</v>
      </c>
      <c r="BT287" s="49"/>
    </row>
    <row r="288" spans="1:75" s="32" customFormat="1" ht="45.75" thickBot="1">
      <c r="A288" s="10" t="str">
        <f>CONCATENATE(E283," 4-2")</f>
        <v>X 4-2</v>
      </c>
      <c r="B288" s="11" t="str">
        <f>CONCATENATE(E283,D288)</f>
        <v>X5</v>
      </c>
      <c r="C288" s="18"/>
      <c r="D288" s="34">
        <v>5</v>
      </c>
      <c r="E288" s="35" t="str">
        <f>IF(ISERROR(VLOOKUP($B288,[1]vylosovanie!$C$10:$M$269,8,0))=TRUE," ",VLOOKUP($B288,[1]vylosovanie!$C$10:$M$269,8,0))</f>
        <v xml:space="preserve"> </v>
      </c>
      <c r="F288" s="35" t="str">
        <f>IF(ISERROR(VLOOKUP($B288,[1]vylosovanie!$C$10:$M$269,9,0))=TRUE," ",VLOOKUP($B288,[1]vylosovanie!$C$10:$M$269,9,0))</f>
        <v xml:space="preserve"> </v>
      </c>
      <c r="G288" s="35" t="str">
        <f>IF(ISERROR(VLOOKUP($B288,[1]vylosovanie!$C$10:$M$269,10,0))=TRUE," ",VLOOKUP($B288,[1]vylosovanie!$C$10:$M$269,10,0))</f>
        <v xml:space="preserve"> </v>
      </c>
      <c r="H288" s="35" t="str">
        <f>IF(ISERROR(VLOOKUP($B288,[1]vylosovanie!$C$10:$M$269,11,0))=TRUE," ",VLOOKUP($B288,[1]vylosovanie!$C$10:$M$269,11,0))</f>
        <v xml:space="preserve"> </v>
      </c>
      <c r="I288" s="62" t="e">
        <f>W284</f>
        <v>#N/A</v>
      </c>
      <c r="J288" s="62" t="s">
        <v>22</v>
      </c>
      <c r="K288" s="63" t="e">
        <f>U284</f>
        <v>#N/A</v>
      </c>
      <c r="L288" s="62" t="e">
        <f>W285</f>
        <v>#N/A</v>
      </c>
      <c r="M288" s="62" t="s">
        <v>22</v>
      </c>
      <c r="N288" s="63" t="e">
        <f>U285</f>
        <v>#N/A</v>
      </c>
      <c r="O288" s="62" t="e">
        <f>W286</f>
        <v>#N/A</v>
      </c>
      <c r="P288" s="62" t="s">
        <v>22</v>
      </c>
      <c r="Q288" s="63" t="e">
        <f>U286</f>
        <v>#N/A</v>
      </c>
      <c r="R288" s="62" t="e">
        <f>W287</f>
        <v>#N/A</v>
      </c>
      <c r="S288" s="62" t="s">
        <v>22</v>
      </c>
      <c r="T288" s="63" t="e">
        <f>U287</f>
        <v>#N/A</v>
      </c>
      <c r="U288" s="36"/>
      <c r="V288" s="36"/>
      <c r="W288" s="37"/>
      <c r="X288" s="64" t="e">
        <f>SUM(BI288:BM288)</f>
        <v>#N/A</v>
      </c>
      <c r="Y288" s="65" t="s">
        <v>22</v>
      </c>
      <c r="Z288" s="64" t="e">
        <f>SUM(BO288:BS288)</f>
        <v>#N/A</v>
      </c>
      <c r="AA288" s="65" t="e">
        <f>IF((Z288=0)," ",X288/Z288)</f>
        <v>#N/A</v>
      </c>
      <c r="AB288" s="66" t="e">
        <f>IF(AND(SUM(BC288:BG288)=0,OR(E288=0,E288=" ",SUM(BC284:BG288)=0))," ",SUM(BC288:BG288))</f>
        <v>#N/A</v>
      </c>
      <c r="AC288" s="67" t="str">
        <f>IF(ISERROR(RANK(AB288,AB284:AB288,0))=TRUE," ",IF(OR(AND(I288="x",L288="x",O288="x"),AND(I288="x",L288="x",R288="x"),AND(I288="x",O288="x",R288="x"),AND(L288="x",O288="x",R288="x")),0,RANK(AB288,AB284:AB288,0)))</f>
        <v xml:space="preserve"> </v>
      </c>
      <c r="AD288" s="15" t="s">
        <v>39</v>
      </c>
      <c r="AE288" s="44" t="s">
        <v>40</v>
      </c>
      <c r="AF288" s="44"/>
      <c r="AG288" s="58"/>
      <c r="AH288" s="3" t="str">
        <f>CONCATENATE(5,5,AG283,C283,1)</f>
        <v>55X1</v>
      </c>
      <c r="AI288" s="3" t="str">
        <f>E283</f>
        <v>X</v>
      </c>
      <c r="AJ288" s="45">
        <f>IF(AU287=0,0,AU287+1)</f>
        <v>0</v>
      </c>
      <c r="AK288" s="59"/>
      <c r="AL288" s="59" t="s">
        <v>41</v>
      </c>
      <c r="AM288" s="60"/>
      <c r="AN288" s="46" t="e">
        <f>VLOOKUP(CONCATENATE(AI288,MID(AL288,2,1)),[1]vylosovanie!$C$10:$J$209,8,0)</f>
        <v>#N/A</v>
      </c>
      <c r="AO288" s="46" t="e">
        <f>VLOOKUP(CONCATENATE(AI288,RIGHT(AL288,1)),[1]vylosovanie!$C$10:$J$209,8,0)</f>
        <v>#N/A</v>
      </c>
      <c r="AP288" s="45" t="e">
        <f>VLOOKUP(CONCATENATE(AI288,VLOOKUP(AL288,$BW$4:$BX$16,2,0)),[1]vylosovanie!$C$10:$J$209,8,0)</f>
        <v>#N/A</v>
      </c>
      <c r="AQ288" s="61"/>
      <c r="AR288" s="58"/>
      <c r="AS288" s="3" t="str">
        <f>CONCATENATE(5,5,AR283,C283,2)</f>
        <v>55X2</v>
      </c>
      <c r="AT288" s="3" t="str">
        <f>E283</f>
        <v>X</v>
      </c>
      <c r="AU288" s="46">
        <f>IF(AJ288=0,0,AJ288+1)</f>
        <v>0</v>
      </c>
      <c r="AV288" s="60"/>
      <c r="AW288" s="60" t="s">
        <v>42</v>
      </c>
      <c r="AX288" s="60"/>
      <c r="AY288" s="46" t="e">
        <f>VLOOKUP(CONCATENATE(AT288,MID(AW288,2,1)),[1]vylosovanie!$C$10:$J$209,8,0)</f>
        <v>#N/A</v>
      </c>
      <c r="AZ288" s="46" t="e">
        <f>VLOOKUP(CONCATENATE(AT288,RIGHT(AW288,1)),[1]vylosovanie!$C$10:$J$209,8,0)</f>
        <v>#N/A</v>
      </c>
      <c r="BA288" s="45" t="e">
        <f>VLOOKUP(CONCATENATE(AT288,VLOOKUP(AW288,$BW$4:$BX$16,2,0)),[1]vylosovanie!$C$10:$J$209,8,0)</f>
        <v>#N/A</v>
      </c>
      <c r="BB288" s="48"/>
      <c r="BC288" s="28" t="e">
        <f>IF(OR(I288="x",I288="X",I288=""),0,IF(I288=3,2,1))</f>
        <v>#N/A</v>
      </c>
      <c r="BD288" s="28" t="e">
        <f>IF(OR(L288="x",L288="X",L288=""),0,IF(L288=3,2,1))</f>
        <v>#N/A</v>
      </c>
      <c r="BE288" s="28" t="e">
        <f>IF(OR(O288="x",O288="X",O288=""),0,IF(O288=3,2,1))</f>
        <v>#N/A</v>
      </c>
      <c r="BF288" s="28" t="e">
        <f>IF(OR(R288="x",R288="X",R288=""),0,IF(R288=3,2,1))</f>
        <v>#N/A</v>
      </c>
      <c r="BG288" s="28"/>
      <c r="BH288" s="49"/>
      <c r="BI288" s="28" t="e">
        <f>IF(OR(I288="x",I288="X"),0,I288)</f>
        <v>#N/A</v>
      </c>
      <c r="BJ288" s="28" t="e">
        <f>IF(OR(L288="x",L288="X"),0,L288)</f>
        <v>#N/A</v>
      </c>
      <c r="BK288" s="28" t="e">
        <f>IF(OR(O288="x",O288="X"),0,O288)</f>
        <v>#N/A</v>
      </c>
      <c r="BL288" s="28" t="e">
        <f>IF(OR(R288="x",R288="X"),0,R288)</f>
        <v>#N/A</v>
      </c>
      <c r="BM288" s="28"/>
      <c r="BN288" s="49"/>
      <c r="BO288" s="28" t="e">
        <f>IF(OR(K288="x",K288="X"),0,K288)</f>
        <v>#N/A</v>
      </c>
      <c r="BP288" s="28" t="e">
        <f>IF(OR(N288="x",N288="X"),0,N288)</f>
        <v>#N/A</v>
      </c>
      <c r="BQ288" s="28" t="e">
        <f>IF(OR(Q288="x",Q288="X"),0,Q288)</f>
        <v>#N/A</v>
      </c>
      <c r="BR288" s="28" t="e">
        <f>IF(OR(T288="x",T288="X"),0,T288)</f>
        <v>#N/A</v>
      </c>
      <c r="BS288" s="28"/>
      <c r="BT288" s="49"/>
    </row>
    <row r="289" spans="1:75" s="32" customFormat="1" ht="45">
      <c r="A289" s="10" t="str">
        <f>CONCATENATE(E283," 5-3")</f>
        <v>X 5-3</v>
      </c>
      <c r="B289" s="11"/>
      <c r="C289" s="18"/>
      <c r="D289" s="68"/>
      <c r="E289" s="69"/>
      <c r="F289" s="69"/>
      <c r="G289" s="69"/>
      <c r="H289" s="69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1"/>
      <c r="V289" s="71"/>
      <c r="W289" s="71"/>
      <c r="X289" s="72"/>
      <c r="Y289" s="73"/>
      <c r="Z289" s="72"/>
      <c r="AA289" s="73"/>
      <c r="AB289" s="72"/>
      <c r="AC289" s="48"/>
      <c r="AD289" s="15"/>
      <c r="AE289" s="44"/>
      <c r="AF289" s="44"/>
      <c r="AG289" s="58"/>
      <c r="AH289" s="3"/>
      <c r="AI289" s="3"/>
      <c r="AJ289" s="74"/>
      <c r="AK289" s="75"/>
      <c r="AL289" s="75"/>
      <c r="AM289" s="61"/>
      <c r="AN289" s="47"/>
      <c r="AO289" s="47"/>
      <c r="AP289" s="74"/>
      <c r="AQ289" s="61"/>
      <c r="AR289" s="58"/>
      <c r="AS289" s="3"/>
      <c r="AT289" s="3"/>
      <c r="AU289" s="47"/>
      <c r="AV289" s="61"/>
      <c r="AW289" s="61"/>
      <c r="AX289" s="61"/>
      <c r="AY289" s="47"/>
      <c r="AZ289" s="47"/>
      <c r="BA289" s="74"/>
      <c r="BB289" s="48"/>
      <c r="BC289" s="49"/>
      <c r="BD289" s="49"/>
      <c r="BE289" s="49"/>
      <c r="BF289" s="49"/>
      <c r="BG289" s="49"/>
      <c r="BH289" s="49"/>
      <c r="BI289" s="49"/>
      <c r="BJ289" s="49"/>
      <c r="BK289" s="49"/>
      <c r="BL289" s="49"/>
      <c r="BM289" s="49"/>
      <c r="BN289" s="49"/>
      <c r="BO289" s="49"/>
      <c r="BP289" s="49"/>
      <c r="BQ289" s="49"/>
      <c r="BR289" s="49"/>
      <c r="BS289" s="49"/>
      <c r="BT289" s="49"/>
      <c r="BW289" s="59"/>
    </row>
    <row r="290" spans="1:75" s="32" customFormat="1" ht="45">
      <c r="A290" s="10" t="str">
        <f>CONCATENATE(E283," 2-5")</f>
        <v>X 2-5</v>
      </c>
      <c r="B290" s="11"/>
      <c r="C290" s="18"/>
      <c r="D290" s="68"/>
      <c r="E290" s="69"/>
      <c r="F290" s="69"/>
      <c r="G290" s="69"/>
      <c r="H290" s="69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1"/>
      <c r="V290" s="71"/>
      <c r="W290" s="71"/>
      <c r="X290" s="72"/>
      <c r="Y290" s="73"/>
      <c r="Z290" s="72"/>
      <c r="AA290" s="73"/>
      <c r="AB290" s="72"/>
      <c r="AC290" s="48"/>
      <c r="AD290" s="15"/>
      <c r="AE290" s="44"/>
      <c r="AF290" s="44"/>
      <c r="AG290" s="58"/>
      <c r="AH290" s="3"/>
      <c r="AI290" s="3"/>
      <c r="AJ290" s="74"/>
      <c r="AK290" s="75"/>
      <c r="AL290" s="75"/>
      <c r="AM290" s="61"/>
      <c r="AN290" s="47"/>
      <c r="AO290" s="47"/>
      <c r="AP290" s="74"/>
      <c r="AQ290" s="61"/>
      <c r="AR290" s="58"/>
      <c r="AS290" s="3"/>
      <c r="AT290" s="3"/>
      <c r="AU290" s="47"/>
      <c r="AV290" s="61"/>
      <c r="AW290" s="61"/>
      <c r="AX290" s="61"/>
      <c r="AY290" s="47"/>
      <c r="AZ290" s="47"/>
      <c r="BA290" s="74"/>
      <c r="BB290" s="48"/>
      <c r="BC290" s="49"/>
      <c r="BD290" s="49"/>
      <c r="BE290" s="49"/>
      <c r="BF290" s="49"/>
      <c r="BG290" s="49"/>
      <c r="BH290" s="49"/>
      <c r="BI290" s="49"/>
      <c r="BJ290" s="49"/>
      <c r="BK290" s="49"/>
      <c r="BL290" s="49"/>
      <c r="BM290" s="49"/>
      <c r="BN290" s="49"/>
      <c r="BO290" s="49"/>
      <c r="BP290" s="49"/>
      <c r="BQ290" s="49"/>
      <c r="BR290" s="49"/>
      <c r="BS290" s="49"/>
      <c r="BT290" s="49"/>
      <c r="BW290" s="59"/>
    </row>
    <row r="291" spans="1:75" s="32" customFormat="1" ht="45">
      <c r="A291" s="10" t="str">
        <f>CONCATENATE(E283," 3-4")</f>
        <v>X 3-4</v>
      </c>
      <c r="B291" s="11"/>
      <c r="C291" s="18"/>
      <c r="D291" s="68"/>
      <c r="E291" s="69"/>
      <c r="F291" s="69"/>
      <c r="G291" s="69"/>
      <c r="H291" s="69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1"/>
      <c r="V291" s="71"/>
      <c r="W291" s="71"/>
      <c r="X291" s="72"/>
      <c r="Y291" s="73"/>
      <c r="Z291" s="72"/>
      <c r="AA291" s="73"/>
      <c r="AB291" s="72"/>
      <c r="AC291" s="48"/>
      <c r="AD291" s="15"/>
      <c r="AE291" s="44"/>
      <c r="AF291" s="44"/>
      <c r="AG291" s="58"/>
      <c r="AH291" s="3"/>
      <c r="AI291" s="3"/>
      <c r="AJ291" s="74"/>
      <c r="AK291" s="75"/>
      <c r="AL291" s="75"/>
      <c r="AM291" s="61"/>
      <c r="AN291" s="47"/>
      <c r="AO291" s="47"/>
      <c r="AP291" s="74"/>
      <c r="AQ291" s="61"/>
      <c r="AR291" s="58"/>
      <c r="AS291" s="3"/>
      <c r="AT291" s="3"/>
      <c r="AU291" s="47"/>
      <c r="AV291" s="61"/>
      <c r="AW291" s="61"/>
      <c r="AX291" s="61"/>
      <c r="AY291" s="47"/>
      <c r="AZ291" s="47"/>
      <c r="BA291" s="74"/>
      <c r="BB291" s="48"/>
      <c r="BC291" s="49"/>
      <c r="BD291" s="49"/>
      <c r="BE291" s="49"/>
      <c r="BF291" s="49"/>
      <c r="BG291" s="49"/>
      <c r="BH291" s="49"/>
      <c r="BI291" s="49"/>
      <c r="BJ291" s="49"/>
      <c r="BK291" s="49"/>
      <c r="BL291" s="49"/>
      <c r="BM291" s="49"/>
      <c r="BN291" s="49"/>
      <c r="BO291" s="49"/>
      <c r="BP291" s="49"/>
      <c r="BQ291" s="49"/>
      <c r="BR291" s="49"/>
      <c r="BS291" s="49"/>
      <c r="BT291" s="49"/>
      <c r="BW291" s="59"/>
    </row>
    <row r="292" spans="1:75" ht="35.25" thickBot="1">
      <c r="A292" s="10" t="str">
        <f>CONCATENATE(E283," 5-4")</f>
        <v>X 5-4</v>
      </c>
    </row>
    <row r="293" spans="1:75" s="32" customFormat="1" ht="90.75" thickBot="1">
      <c r="A293" s="10" t="str">
        <f>CONCATENATE(E293," 1-5")</f>
        <v>X 1-5</v>
      </c>
      <c r="B293" s="11"/>
      <c r="C293" s="18" t="str">
        <f>IF(C283="X","X",IF(C283-$B$1&gt;=[1]vylosovanie!$O$3,"X",C283+1))</f>
        <v>X</v>
      </c>
      <c r="D293" s="3" t="s">
        <v>5</v>
      </c>
      <c r="E293" s="19" t="str">
        <f>IF(C293="X","X",VLOOKUP(C293,[1]vylosovanie!$T$10:$U$99,2,0))</f>
        <v>X</v>
      </c>
      <c r="F293" s="20" t="s">
        <v>6</v>
      </c>
      <c r="G293" s="20" t="s">
        <v>7</v>
      </c>
      <c r="H293" s="20" t="s">
        <v>8</v>
      </c>
      <c r="I293" s="21">
        <v>1</v>
      </c>
      <c r="J293" s="22"/>
      <c r="K293" s="23"/>
      <c r="L293" s="21">
        <v>2</v>
      </c>
      <c r="M293" s="22"/>
      <c r="N293" s="23"/>
      <c r="O293" s="21">
        <v>3</v>
      </c>
      <c r="P293" s="22"/>
      <c r="Q293" s="23"/>
      <c r="R293" s="21">
        <v>4</v>
      </c>
      <c r="S293" s="22"/>
      <c r="T293" s="23"/>
      <c r="U293" s="21">
        <v>5</v>
      </c>
      <c r="V293" s="22"/>
      <c r="W293" s="23"/>
      <c r="X293" s="24" t="s">
        <v>9</v>
      </c>
      <c r="Y293" s="22"/>
      <c r="Z293" s="25"/>
      <c r="AA293" s="26" t="s">
        <v>10</v>
      </c>
      <c r="AB293" s="26" t="s">
        <v>11</v>
      </c>
      <c r="AC293" s="26" t="s">
        <v>12</v>
      </c>
      <c r="AD293" s="15" t="s">
        <v>13</v>
      </c>
      <c r="AE293" s="15"/>
      <c r="AF293" s="15"/>
      <c r="AG293" s="3" t="str">
        <f>IF(C293&lt;10,0,"")</f>
        <v/>
      </c>
      <c r="AH293" s="3" t="s">
        <v>4</v>
      </c>
      <c r="AI293" s="3"/>
      <c r="AJ293" s="27" t="s">
        <v>14</v>
      </c>
      <c r="AK293" s="28" t="s">
        <v>15</v>
      </c>
      <c r="AL293" s="28" t="s">
        <v>16</v>
      </c>
      <c r="AM293" s="29" t="s">
        <v>17</v>
      </c>
      <c r="AN293" s="29" t="s">
        <v>18</v>
      </c>
      <c r="AO293" s="29" t="s">
        <v>18</v>
      </c>
      <c r="AP293" s="29" t="s">
        <v>19</v>
      </c>
      <c r="AQ293" s="30"/>
      <c r="AR293" s="3" t="str">
        <f>IF(C293&lt;10,0,"")</f>
        <v/>
      </c>
      <c r="AS293" s="3" t="s">
        <v>4</v>
      </c>
      <c r="AT293" s="3"/>
      <c r="AU293" s="31" t="s">
        <v>14</v>
      </c>
      <c r="AV293" s="29" t="s">
        <v>15</v>
      </c>
      <c r="AW293" s="29" t="s">
        <v>16</v>
      </c>
      <c r="AX293" s="29" t="s">
        <v>17</v>
      </c>
      <c r="AY293" s="29" t="s">
        <v>18</v>
      </c>
      <c r="AZ293" s="29" t="s">
        <v>18</v>
      </c>
      <c r="BA293" s="29" t="s">
        <v>19</v>
      </c>
      <c r="BC293" s="7">
        <v>1</v>
      </c>
      <c r="BD293" s="7">
        <v>2</v>
      </c>
      <c r="BE293" s="7">
        <v>3</v>
      </c>
      <c r="BF293" s="7">
        <v>4</v>
      </c>
      <c r="BG293" s="7">
        <v>5</v>
      </c>
      <c r="BH293" s="7"/>
      <c r="BI293" s="7" t="s">
        <v>20</v>
      </c>
      <c r="BJ293" s="7"/>
      <c r="BK293" s="7"/>
      <c r="BL293" s="7"/>
      <c r="BM293" s="7"/>
      <c r="BN293" s="7"/>
      <c r="BO293" s="7" t="s">
        <v>21</v>
      </c>
      <c r="BP293" s="7"/>
      <c r="BQ293" s="7"/>
      <c r="BR293" s="7"/>
      <c r="BS293" s="7"/>
      <c r="BT293" s="7"/>
    </row>
    <row r="294" spans="1:75" s="32" customFormat="1" ht="45.75" thickBot="1">
      <c r="A294" s="10" t="str">
        <f>CONCATENATE(E293," 1-4")</f>
        <v>X 1-4</v>
      </c>
      <c r="B294" s="11" t="str">
        <f>CONCATENATE(E293,D294)</f>
        <v>X1</v>
      </c>
      <c r="C294" s="33" t="str">
        <f>$E$1</f>
        <v>MŽ</v>
      </c>
      <c r="D294" s="34">
        <v>1</v>
      </c>
      <c r="E294" s="35" t="str">
        <f>IF(ISERROR(VLOOKUP($B294,[1]vylosovanie!$C$10:$M$269,8,0))=TRUE," ",VLOOKUP($B294,[1]vylosovanie!$C$10:$M$269,8,0))</f>
        <v xml:space="preserve"> </v>
      </c>
      <c r="F294" s="35" t="str">
        <f>IF(ISERROR(VLOOKUP($B294,[1]vylosovanie!$C$10:$M$269,9,0))=TRUE," ",VLOOKUP($B294,[1]vylosovanie!$C$10:$M$269,9,0))</f>
        <v xml:space="preserve"> </v>
      </c>
      <c r="G294" s="35" t="str">
        <f>IF(ISERROR(VLOOKUP($B294,[1]vylosovanie!$C$10:$M$269,10,0))=TRUE," ",VLOOKUP($B294,[1]vylosovanie!$C$10:$M$269,10,0))</f>
        <v xml:space="preserve"> </v>
      </c>
      <c r="H294" s="35" t="str">
        <f>IF(ISERROR(VLOOKUP($B294,[1]vylosovanie!$C$10:$M$269,11,0))=TRUE," ",VLOOKUP($B294,[1]vylosovanie!$C$10:$M$269,11,0))</f>
        <v xml:space="preserve"> </v>
      </c>
      <c r="I294" s="36"/>
      <c r="J294" s="36"/>
      <c r="K294" s="37"/>
      <c r="L294" s="38" t="e">
        <f>VLOOKUP(A296,'[1]zapisy skupiny'!$A$5:$AA$6403,26,0)</f>
        <v>#N/A</v>
      </c>
      <c r="M294" s="38" t="s">
        <v>22</v>
      </c>
      <c r="N294" s="39" t="e">
        <f>VLOOKUP(A296,'[1]zapisy skupiny'!$A$5:$AA$6403,27,0)</f>
        <v>#N/A</v>
      </c>
      <c r="O294" s="38" t="e">
        <f>VLOOKUP(A295,'[1]zapisy skupiny'!$A$5:$AA$6403,26,0)</f>
        <v>#N/A</v>
      </c>
      <c r="P294" s="38" t="s">
        <v>22</v>
      </c>
      <c r="Q294" s="39" t="e">
        <f>VLOOKUP(A295,'[1]zapisy skupiny'!$A$5:$AA$6403,27,0)</f>
        <v>#N/A</v>
      </c>
      <c r="R294" s="38" t="e">
        <f>VLOOKUP(A294,'[1]zapisy skupiny'!$A$5:$AA$6403,26,0)</f>
        <v>#N/A</v>
      </c>
      <c r="S294" s="38" t="s">
        <v>22</v>
      </c>
      <c r="T294" s="39" t="e">
        <f>VLOOKUP(A294,'[1]zapisy skupiny'!$A$5:$AA$6403,27,0)</f>
        <v>#N/A</v>
      </c>
      <c r="U294" s="38" t="e">
        <f>VLOOKUP(A293,'[1]zapisy skupiny'!$A$5:$AA$6403,26,0)</f>
        <v>#N/A</v>
      </c>
      <c r="V294" s="38" t="s">
        <v>22</v>
      </c>
      <c r="W294" s="39" t="e">
        <f>VLOOKUP(A293,'[1]zapisy skupiny'!$A$5:$AA$6403,27,0)</f>
        <v>#N/A</v>
      </c>
      <c r="X294" s="40" t="e">
        <f>SUM(BI294:BM294)</f>
        <v>#N/A</v>
      </c>
      <c r="Y294" s="41" t="s">
        <v>22</v>
      </c>
      <c r="Z294" s="40" t="e">
        <f>SUM(BO294:BS294)</f>
        <v>#N/A</v>
      </c>
      <c r="AA294" s="41" t="e">
        <f>IF((Z294=0)," ",X294/Z294)</f>
        <v>#N/A</v>
      </c>
      <c r="AB294" s="42" t="e">
        <f>IF(AND(SUM(BC294:BG294)=0,OR(E294=0,E294=" ",SUM(BC294:BG298)=0))," ",SUM(BC294:BG294))</f>
        <v>#N/A</v>
      </c>
      <c r="AC294" s="43" t="str">
        <f>IF(ISERROR(RANK(AB294,AB294:AB298,0))=TRUE," ",IF(OR(AND(L294="x",O294="x",R294="x"),AND(L294="x",O294="x",U294="x"),AND(L294="x",R294="x",U294="x"),AND(O294="x",R294="x",U294="x")),0,RANK(AB294,AB294:AB298,0)))</f>
        <v xml:space="preserve"> </v>
      </c>
      <c r="AD294" s="16" t="s">
        <v>23</v>
      </c>
      <c r="AE294" s="44" t="s">
        <v>24</v>
      </c>
      <c r="AF294" s="44"/>
      <c r="AG294" s="3"/>
      <c r="AH294" s="3" t="str">
        <f>CONCATENATE(5,1,AG293,C293,1)</f>
        <v>51X1</v>
      </c>
      <c r="AI294" s="3" t="str">
        <f>E293</f>
        <v>X</v>
      </c>
      <c r="AJ294" s="45">
        <f>IF(C293="X",0,AJ288+1)</f>
        <v>0</v>
      </c>
      <c r="AK294" s="45"/>
      <c r="AL294" s="45" t="s">
        <v>25</v>
      </c>
      <c r="AM294" s="46"/>
      <c r="AN294" s="46" t="e">
        <f>VLOOKUP(CONCATENATE(AI294,MID(AL294,2,1)),[1]vylosovanie!$C$10:$J$209,8,0)</f>
        <v>#N/A</v>
      </c>
      <c r="AO294" s="46" t="e">
        <f>VLOOKUP(CONCATENATE(AI294,RIGHT(AL294,1)),[1]vylosovanie!$C$10:$J$209,8,0)</f>
        <v>#N/A</v>
      </c>
      <c r="AP294" s="45" t="e">
        <f>VLOOKUP(CONCATENATE(AI294,VLOOKUP(AL294,$BW$4:$BX$16,2,0)),[1]vylosovanie!$C$10:$J$209,8,0)</f>
        <v>#N/A</v>
      </c>
      <c r="AQ294" s="47"/>
      <c r="AR294" s="3"/>
      <c r="AS294" s="3" t="str">
        <f>CONCATENATE(5,1,AR293,C293,2)</f>
        <v>51X2</v>
      </c>
      <c r="AT294" s="3" t="str">
        <f>E293</f>
        <v>X</v>
      </c>
      <c r="AU294" s="46">
        <f>IF(AJ294=0,0,AJ294+1)</f>
        <v>0</v>
      </c>
      <c r="AV294" s="46"/>
      <c r="AW294" s="46" t="s">
        <v>26</v>
      </c>
      <c r="AX294" s="46"/>
      <c r="AY294" s="46" t="e">
        <f>VLOOKUP(CONCATENATE(AT294,MID(AW294,2,1)),[1]vylosovanie!$C$10:$J$209,8,0)</f>
        <v>#N/A</v>
      </c>
      <c r="AZ294" s="46" t="e">
        <f>VLOOKUP(CONCATENATE(AT294,RIGHT(AW294,1)),[1]vylosovanie!$C$10:$J$209,8,0)</f>
        <v>#N/A</v>
      </c>
      <c r="BA294" s="45" t="e">
        <f>VLOOKUP(CONCATENATE(AT294,VLOOKUP(AW294,$BW$4:$BX$16,2,0)),[1]vylosovanie!$C$10:$J$209,8,0)</f>
        <v>#N/A</v>
      </c>
      <c r="BB294" s="48"/>
      <c r="BC294" s="28"/>
      <c r="BD294" s="28" t="e">
        <f>IF(OR(L294="x",L294="X",L294=""),0,IF(L294=3,2,1))</f>
        <v>#N/A</v>
      </c>
      <c r="BE294" s="28" t="e">
        <f>IF(OR(O294="x",O294="X",O294=""),0,IF(O294=3,2,1))</f>
        <v>#N/A</v>
      </c>
      <c r="BF294" s="28" t="e">
        <f>IF(OR(R294="x",R294="X",R294=""),0,IF(R294=3,2,1))</f>
        <v>#N/A</v>
      </c>
      <c r="BG294" s="28" t="e">
        <f>IF(OR(U294="x",U294="X",U294=""),0,IF(U294=3,2,1))</f>
        <v>#N/A</v>
      </c>
      <c r="BH294" s="49"/>
      <c r="BI294" s="28"/>
      <c r="BJ294" s="28" t="e">
        <f>IF(OR(L294="x",L294="X"),0,L294)</f>
        <v>#N/A</v>
      </c>
      <c r="BK294" s="28" t="e">
        <f>IF(OR(O294="x",O294="X"),0,O294)</f>
        <v>#N/A</v>
      </c>
      <c r="BL294" s="28" t="e">
        <f>IF(OR(R294="x",R294="X"),0,R294)</f>
        <v>#N/A</v>
      </c>
      <c r="BM294" s="28" t="e">
        <f>IF(OR(U294="x",U294="X"),0,U294)</f>
        <v>#N/A</v>
      </c>
      <c r="BN294" s="49"/>
      <c r="BO294" s="28"/>
      <c r="BP294" s="28" t="e">
        <f>IF(OR(N294="x",N294="X"),0,N294)</f>
        <v>#N/A</v>
      </c>
      <c r="BQ294" s="28" t="e">
        <f>IF(OR(Q294="x",Q294="X"),0,Q294)</f>
        <v>#N/A</v>
      </c>
      <c r="BR294" s="28" t="e">
        <f>IF(OR(T294="x",T294="X"),0,T294)</f>
        <v>#N/A</v>
      </c>
      <c r="BS294" s="28" t="e">
        <f>IF(OR(W294="x",W294="X"),0,W294)</f>
        <v>#N/A</v>
      </c>
      <c r="BT294" s="49"/>
    </row>
    <row r="295" spans="1:75" s="32" customFormat="1" ht="45.75" thickBot="1">
      <c r="A295" s="10" t="str">
        <f>CONCATENATE(E293," 1-3")</f>
        <v>X 1-3</v>
      </c>
      <c r="B295" s="11" t="str">
        <f>CONCATENATE(E293,D295)</f>
        <v>X2</v>
      </c>
      <c r="C295" s="33"/>
      <c r="D295" s="34">
        <v>2</v>
      </c>
      <c r="E295" s="35" t="str">
        <f>IF(ISERROR(VLOOKUP($B295,[1]vylosovanie!$C$10:$M$269,8,0))=TRUE," ",VLOOKUP($B295,[1]vylosovanie!$C$10:$M$269,8,0))</f>
        <v xml:space="preserve"> </v>
      </c>
      <c r="F295" s="35" t="str">
        <f>IF(ISERROR(VLOOKUP($B295,[1]vylosovanie!$C$10:$M$269,9,0))=TRUE," ",VLOOKUP($B295,[1]vylosovanie!$C$10:$M$269,9,0))</f>
        <v xml:space="preserve"> </v>
      </c>
      <c r="G295" s="35" t="str">
        <f>IF(ISERROR(VLOOKUP($B295,[1]vylosovanie!$C$10:$M$269,10,0))=TRUE," ",VLOOKUP($B295,[1]vylosovanie!$C$10:$M$269,10,0))</f>
        <v xml:space="preserve"> </v>
      </c>
      <c r="H295" s="35" t="str">
        <f>IF(ISERROR(VLOOKUP($B295,[1]vylosovanie!$C$10:$M$269,11,0))=TRUE," ",VLOOKUP($B295,[1]vylosovanie!$C$10:$M$269,11,0))</f>
        <v xml:space="preserve"> </v>
      </c>
      <c r="I295" s="50" t="e">
        <f>N294</f>
        <v>#N/A</v>
      </c>
      <c r="J295" s="50" t="s">
        <v>22</v>
      </c>
      <c r="K295" s="51" t="e">
        <f>L294</f>
        <v>#N/A</v>
      </c>
      <c r="L295" s="36"/>
      <c r="M295" s="36"/>
      <c r="N295" s="37"/>
      <c r="O295" s="50" t="e">
        <f>VLOOKUP(A297,'[1]zapisy skupiny'!$A$5:$AA$6403,26,0)</f>
        <v>#N/A</v>
      </c>
      <c r="P295" s="50" t="s">
        <v>22</v>
      </c>
      <c r="Q295" s="51" t="e">
        <f>VLOOKUP(A297,'[1]zapisy skupiny'!$A$5:$AA$6403,27,0)</f>
        <v>#N/A</v>
      </c>
      <c r="R295" s="50" t="e">
        <f>VLOOKUP(A298,'[1]zapisy skupiny'!$A$5:$AA$6403,27,0)</f>
        <v>#N/A</v>
      </c>
      <c r="S295" s="50" t="s">
        <v>22</v>
      </c>
      <c r="T295" s="51" t="e">
        <f>VLOOKUP(A298,'[1]zapisy skupiny'!$A$5:$AA$6403,26,0)</f>
        <v>#N/A</v>
      </c>
      <c r="U295" s="50" t="e">
        <f>VLOOKUP(A300,'[1]zapisy skupiny'!$A$5:$AA$6403,26,0)</f>
        <v>#N/A</v>
      </c>
      <c r="V295" s="50" t="s">
        <v>22</v>
      </c>
      <c r="W295" s="51" t="e">
        <f>VLOOKUP(A300,'[1]zapisy skupiny'!$A$5:$AA$6403,27,0)</f>
        <v>#N/A</v>
      </c>
      <c r="X295" s="52" t="e">
        <f>SUM(BI295:BM295)</f>
        <v>#N/A</v>
      </c>
      <c r="Y295" s="53" t="s">
        <v>22</v>
      </c>
      <c r="Z295" s="52" t="e">
        <f>SUM(BO295:BS295)</f>
        <v>#N/A</v>
      </c>
      <c r="AA295" s="53" t="e">
        <f>IF((Z295=0)," ",X295/Z295)</f>
        <v>#N/A</v>
      </c>
      <c r="AB295" s="54" t="e">
        <f>IF(AND(SUM(BC295:BG295)=0,OR(E295=0,E295=" ",SUM(BC294:BG298)=0))," ",SUM(BC295:BG295))</f>
        <v>#N/A</v>
      </c>
      <c r="AC295" s="55" t="str">
        <f>IF(ISERROR(RANK(AB295,AB294:AB298,0))=TRUE," ",IF(OR(AND(I295="x",O295="x",R295="x"),AND(I295="x",O295="x",U295="x"),AND(I295="x",R295="x",U295="x"),AND(O295="x",R295="x",U295="x")),0,RANK(AB295,AB294:AB298,0)))</f>
        <v xml:space="preserve"> </v>
      </c>
      <c r="AD295" s="16" t="s">
        <v>27</v>
      </c>
      <c r="AE295" s="44" t="s">
        <v>28</v>
      </c>
      <c r="AF295" s="44"/>
      <c r="AG295" s="3"/>
      <c r="AH295" s="3" t="str">
        <f>CONCATENATE(5,2,AG293,C293,1)</f>
        <v>52X1</v>
      </c>
      <c r="AI295" s="3" t="str">
        <f>E293</f>
        <v>X</v>
      </c>
      <c r="AJ295" s="45">
        <f>IF(AU294=0,0,AU294+1)</f>
        <v>0</v>
      </c>
      <c r="AK295" s="45"/>
      <c r="AL295" s="45" t="s">
        <v>29</v>
      </c>
      <c r="AM295" s="46"/>
      <c r="AN295" s="46" t="e">
        <f>VLOOKUP(CONCATENATE(AI295,MID(AL295,2,1)),[1]vylosovanie!$C$10:$J$209,8,0)</f>
        <v>#N/A</v>
      </c>
      <c r="AO295" s="46" t="e">
        <f>VLOOKUP(CONCATENATE(AI295,RIGHT(AL295,1)),[1]vylosovanie!$C$10:$J$209,8,0)</f>
        <v>#N/A</v>
      </c>
      <c r="AP295" s="45" t="e">
        <f>VLOOKUP(CONCATENATE(AI295,VLOOKUP(AL295,$BW$4:$BX$16,2,0)),[1]vylosovanie!$C$10:$J$209,8,0)</f>
        <v>#N/A</v>
      </c>
      <c r="AQ295" s="47"/>
      <c r="AR295" s="3"/>
      <c r="AS295" s="3" t="str">
        <f>CONCATENATE(5,2,AR293,C293,2)</f>
        <v>52X2</v>
      </c>
      <c r="AT295" s="3" t="str">
        <f>E293</f>
        <v>X</v>
      </c>
      <c r="AU295" s="46">
        <f>IF(AJ295=0,0,AJ295+1)</f>
        <v>0</v>
      </c>
      <c r="AV295" s="46"/>
      <c r="AW295" s="46" t="s">
        <v>30</v>
      </c>
      <c r="AX295" s="46"/>
      <c r="AY295" s="46" t="e">
        <f>VLOOKUP(CONCATENATE(AT295,MID(AW295,2,1)),[1]vylosovanie!$C$10:$J$209,8,0)</f>
        <v>#N/A</v>
      </c>
      <c r="AZ295" s="46" t="e">
        <f>VLOOKUP(CONCATENATE(AT295,RIGHT(AW295,1)),[1]vylosovanie!$C$10:$J$209,8,0)</f>
        <v>#N/A</v>
      </c>
      <c r="BA295" s="45" t="e">
        <f>VLOOKUP(CONCATENATE(AT295,VLOOKUP(AW295,$BW$4:$BX$16,2,0)),[1]vylosovanie!$C$10:$J$209,8,0)</f>
        <v>#N/A</v>
      </c>
      <c r="BB295" s="48"/>
      <c r="BC295" s="28" t="e">
        <f>IF(OR(I295="x",I295="X",I295=""),0,IF(I295=3,2,1))</f>
        <v>#N/A</v>
      </c>
      <c r="BD295" s="28"/>
      <c r="BE295" s="28" t="e">
        <f>IF(OR(O295="x",O295="X",O295=""),0,IF(O295=3,2,1))</f>
        <v>#N/A</v>
      </c>
      <c r="BF295" s="28" t="e">
        <f>IF(OR(R295="x",R295="X",R295=""),0,IF(R295=3,2,1))</f>
        <v>#N/A</v>
      </c>
      <c r="BG295" s="28" t="e">
        <f>IF(OR(U295="x",U295="X",U295=""),0,IF(U295=3,2,1))</f>
        <v>#N/A</v>
      </c>
      <c r="BH295" s="49"/>
      <c r="BI295" s="28" t="e">
        <f>IF(OR(I295="x",I295="X"),0,I295)</f>
        <v>#N/A</v>
      </c>
      <c r="BJ295" s="28"/>
      <c r="BK295" s="28" t="e">
        <f>IF(OR(O295="x",O295="X"),0,O295)</f>
        <v>#N/A</v>
      </c>
      <c r="BL295" s="28" t="e">
        <f>IF(OR(R295="x",R295="X"),0,R295)</f>
        <v>#N/A</v>
      </c>
      <c r="BM295" s="28" t="e">
        <f>IF(OR(U295="x",U295="X"),0,U295)</f>
        <v>#N/A</v>
      </c>
      <c r="BN295" s="49"/>
      <c r="BO295" s="28" t="e">
        <f>IF(OR(K295="x",K295="X"),0,K295)</f>
        <v>#N/A</v>
      </c>
      <c r="BP295" s="28"/>
      <c r="BQ295" s="28" t="e">
        <f>IF(OR(Q295="x",Q295="X"),0,Q295)</f>
        <v>#N/A</v>
      </c>
      <c r="BR295" s="28" t="e">
        <f>IF(OR(T295="x",T295="X"),0,T295)</f>
        <v>#N/A</v>
      </c>
      <c r="BS295" s="28" t="e">
        <f>IF(OR(W295="x",W295="X"),0,W295)</f>
        <v>#N/A</v>
      </c>
      <c r="BT295" s="49"/>
    </row>
    <row r="296" spans="1:75" s="32" customFormat="1" ht="45.75" thickBot="1">
      <c r="A296" s="10" t="str">
        <f>CONCATENATE(E293," 1-2")</f>
        <v>X 1-2</v>
      </c>
      <c r="B296" s="11" t="str">
        <f>CONCATENATE(E293,D296)</f>
        <v>X3</v>
      </c>
      <c r="C296" s="33"/>
      <c r="D296" s="34">
        <v>3</v>
      </c>
      <c r="E296" s="35" t="str">
        <f>IF(ISERROR(VLOOKUP($B296,[1]vylosovanie!$C$10:$M$269,8,0))=TRUE," ",VLOOKUP($B296,[1]vylosovanie!$C$10:$M$269,8,0))</f>
        <v xml:space="preserve"> </v>
      </c>
      <c r="F296" s="35" t="str">
        <f>IF(ISERROR(VLOOKUP($B296,[1]vylosovanie!$C$10:$M$269,9,0))=TRUE," ",VLOOKUP($B296,[1]vylosovanie!$C$10:$M$269,9,0))</f>
        <v xml:space="preserve"> </v>
      </c>
      <c r="G296" s="35" t="str">
        <f>IF(ISERROR(VLOOKUP($B296,[1]vylosovanie!$C$10:$M$269,10,0))=TRUE," ",VLOOKUP($B296,[1]vylosovanie!$C$10:$M$269,10,0))</f>
        <v xml:space="preserve"> </v>
      </c>
      <c r="H296" s="35" t="str">
        <f>IF(ISERROR(VLOOKUP($B296,[1]vylosovanie!$C$10:$M$269,11,0))=TRUE," ",VLOOKUP($B296,[1]vylosovanie!$C$10:$M$269,11,0))</f>
        <v xml:space="preserve"> </v>
      </c>
      <c r="I296" s="50" t="e">
        <f>Q294</f>
        <v>#N/A</v>
      </c>
      <c r="J296" s="50" t="s">
        <v>22</v>
      </c>
      <c r="K296" s="51" t="e">
        <f>O294</f>
        <v>#N/A</v>
      </c>
      <c r="L296" s="50" t="e">
        <f>Q295</f>
        <v>#N/A</v>
      </c>
      <c r="M296" s="50" t="s">
        <v>22</v>
      </c>
      <c r="N296" s="51" t="e">
        <f>O295</f>
        <v>#N/A</v>
      </c>
      <c r="O296" s="36"/>
      <c r="P296" s="36"/>
      <c r="Q296" s="37"/>
      <c r="R296" s="50" t="e">
        <f>VLOOKUP(A301,'[1]zapisy skupiny'!$A$5:$AA$6403,26,0)</f>
        <v>#N/A</v>
      </c>
      <c r="S296" s="50" t="s">
        <v>22</v>
      </c>
      <c r="T296" s="51" t="e">
        <f>VLOOKUP(A301,'[1]zapisy skupiny'!$A$5:$AA$6403,27,0)</f>
        <v>#N/A</v>
      </c>
      <c r="U296" s="50" t="e">
        <f>VLOOKUP(A299,'[1]zapisy skupiny'!$A$5:$AA$6403,27,0)</f>
        <v>#N/A</v>
      </c>
      <c r="V296" s="50" t="s">
        <v>22</v>
      </c>
      <c r="W296" s="51" t="e">
        <f>VLOOKUP(A299,'[1]zapisy skupiny'!$A$5:$AA$6403,26,0)</f>
        <v>#N/A</v>
      </c>
      <c r="X296" s="52" t="e">
        <f>SUM(BI296:BM296)</f>
        <v>#N/A</v>
      </c>
      <c r="Y296" s="53" t="s">
        <v>22</v>
      </c>
      <c r="Z296" s="52" t="e">
        <f>SUM(BO296:BS296)</f>
        <v>#N/A</v>
      </c>
      <c r="AA296" s="53" t="e">
        <f>IF((Z296=0)," ",X296/Z296)</f>
        <v>#N/A</v>
      </c>
      <c r="AB296" s="54" t="e">
        <f>IF(AND(SUM(BC296:BG296)=0,OR(E296=0,E296=" ",SUM(BC294:BG298)=0))," ",SUM(BC296:BG296))</f>
        <v>#N/A</v>
      </c>
      <c r="AC296" s="55" t="str">
        <f>IF(ISERROR(RANK(AB296,AB294:AB298,0))=TRUE," ",IF(OR(AND(I296="x",L296="x",R296="x"),AND(I296="x",L296="x",U296="x"),AND(I296="x",R296="x",U296="x"),AND(L296="x",R296="x",U296="x")),0,RANK(AB296,AB294:AB298,0)))</f>
        <v xml:space="preserve"> </v>
      </c>
      <c r="AD296" s="16" t="s">
        <v>31</v>
      </c>
      <c r="AE296" s="44" t="s">
        <v>32</v>
      </c>
      <c r="AF296" s="44"/>
      <c r="AG296" s="3"/>
      <c r="AH296" s="3" t="str">
        <f>CONCATENATE(5,3,AG293,C293,1)</f>
        <v>53X1</v>
      </c>
      <c r="AI296" s="3" t="str">
        <f>E293</f>
        <v>X</v>
      </c>
      <c r="AJ296" s="45">
        <f>IF(AU295=0,0,AU295+1)</f>
        <v>0</v>
      </c>
      <c r="AK296" s="45"/>
      <c r="AL296" s="56" t="s">
        <v>33</v>
      </c>
      <c r="AM296" s="57"/>
      <c r="AN296" s="46" t="e">
        <f>VLOOKUP(CONCATENATE(AI296,MID(AL296,2,1)),[1]vylosovanie!$C$10:$J$209,8,0)</f>
        <v>#N/A</v>
      </c>
      <c r="AO296" s="46" t="e">
        <f>VLOOKUP(CONCATENATE(AI296,RIGHT(AL296,1)),[1]vylosovanie!$C$10:$J$209,8,0)</f>
        <v>#N/A</v>
      </c>
      <c r="AP296" s="45" t="e">
        <f>VLOOKUP(CONCATENATE(AI296,VLOOKUP(AL296,$BW$4:$BX$16,2,0)),[1]vylosovanie!$C$10:$J$209,8,0)</f>
        <v>#N/A</v>
      </c>
      <c r="AQ296" s="47"/>
      <c r="AR296" s="3"/>
      <c r="AS296" s="3" t="str">
        <f>CONCATENATE(5,3,AR293,C293,2)</f>
        <v>53X2</v>
      </c>
      <c r="AT296" s="3" t="str">
        <f>E293</f>
        <v>X</v>
      </c>
      <c r="AU296" s="46">
        <f>IF(AJ296=0,0,AJ296+1)</f>
        <v>0</v>
      </c>
      <c r="AV296" s="46"/>
      <c r="AW296" s="46" t="s">
        <v>34</v>
      </c>
      <c r="AX296" s="46"/>
      <c r="AY296" s="46" t="e">
        <f>VLOOKUP(CONCATENATE(AT296,MID(AW296,2,1)),[1]vylosovanie!$C$10:$J$209,8,0)</f>
        <v>#N/A</v>
      </c>
      <c r="AZ296" s="46" t="e">
        <f>VLOOKUP(CONCATENATE(AT296,RIGHT(AW296,1)),[1]vylosovanie!$C$10:$J$209,8,0)</f>
        <v>#N/A</v>
      </c>
      <c r="BA296" s="45" t="e">
        <f>VLOOKUP(CONCATENATE(AT296,VLOOKUP(AW296,$BW$4:$BX$16,2,0)),[1]vylosovanie!$C$10:$J$209,8,0)</f>
        <v>#N/A</v>
      </c>
      <c r="BB296" s="48"/>
      <c r="BC296" s="28" t="e">
        <f>IF(OR(I296="x",I296="X",I296=""),0,IF(I296=3,2,1))</f>
        <v>#N/A</v>
      </c>
      <c r="BD296" s="28" t="e">
        <f>IF(OR(L296="x",L296="X",L296=""),0,IF(L296=3,2,1))</f>
        <v>#N/A</v>
      </c>
      <c r="BE296" s="28"/>
      <c r="BF296" s="28" t="e">
        <f>IF(OR(R296="x",R296="X",R296=""),0,IF(R296=3,2,1))</f>
        <v>#N/A</v>
      </c>
      <c r="BG296" s="28" t="e">
        <f>IF(OR(U296="x",U296="X",U296=""),0,IF(U296=3,2,1))</f>
        <v>#N/A</v>
      </c>
      <c r="BH296" s="49"/>
      <c r="BI296" s="28" t="e">
        <f>IF(OR(I296="x",I296="X"),0,I296)</f>
        <v>#N/A</v>
      </c>
      <c r="BJ296" s="28" t="e">
        <f>IF(OR(L296="x",L296="X"),0,L296)</f>
        <v>#N/A</v>
      </c>
      <c r="BK296" s="28"/>
      <c r="BL296" s="28" t="e">
        <f>IF(OR(R296="x",R296="X"),0,R296)</f>
        <v>#N/A</v>
      </c>
      <c r="BM296" s="28" t="e">
        <f>IF(OR(U296="x",U296="X"),0,U296)</f>
        <v>#N/A</v>
      </c>
      <c r="BN296" s="49"/>
      <c r="BO296" s="28" t="e">
        <f>IF(OR(K296="x",K296="X"),0,K296)</f>
        <v>#N/A</v>
      </c>
      <c r="BP296" s="28" t="e">
        <f>IF(OR(N296="x",N296="X"),0,N296)</f>
        <v>#N/A</v>
      </c>
      <c r="BQ296" s="28"/>
      <c r="BR296" s="28" t="e">
        <f>IF(OR(T296="x",T296="X"),0,T296)</f>
        <v>#N/A</v>
      </c>
      <c r="BS296" s="28" t="e">
        <f>IF(OR(W296="x",W296="X"),0,W296)</f>
        <v>#N/A</v>
      </c>
      <c r="BT296" s="49"/>
    </row>
    <row r="297" spans="1:75" s="32" customFormat="1" ht="45.75" thickBot="1">
      <c r="A297" s="10" t="str">
        <f>CONCATENATE(E293," 2-3")</f>
        <v>X 2-3</v>
      </c>
      <c r="B297" s="11" t="str">
        <f>CONCATENATE(E293,D297)</f>
        <v>X4</v>
      </c>
      <c r="C297" s="33"/>
      <c r="D297" s="34">
        <v>4</v>
      </c>
      <c r="E297" s="35" t="str">
        <f>IF(ISERROR(VLOOKUP($B297,[1]vylosovanie!$C$10:$M$269,8,0))=TRUE," ",VLOOKUP($B297,[1]vylosovanie!$C$10:$M$269,8,0))</f>
        <v xml:space="preserve"> </v>
      </c>
      <c r="F297" s="35" t="str">
        <f>IF(ISERROR(VLOOKUP($B297,[1]vylosovanie!$C$10:$M$269,9,0))=TRUE," ",VLOOKUP($B297,[1]vylosovanie!$C$10:$M$269,9,0))</f>
        <v xml:space="preserve"> </v>
      </c>
      <c r="G297" s="35" t="str">
        <f>IF(ISERROR(VLOOKUP($B297,[1]vylosovanie!$C$10:$M$269,10,0))=TRUE," ",VLOOKUP($B297,[1]vylosovanie!$C$10:$M$269,10,0))</f>
        <v xml:space="preserve"> </v>
      </c>
      <c r="H297" s="35" t="str">
        <f>IF(ISERROR(VLOOKUP($B297,[1]vylosovanie!$C$10:$M$269,11,0))=TRUE," ",VLOOKUP($B297,[1]vylosovanie!$C$10:$M$269,11,0))</f>
        <v xml:space="preserve"> </v>
      </c>
      <c r="I297" s="50" t="e">
        <f>T294</f>
        <v>#N/A</v>
      </c>
      <c r="J297" s="50" t="s">
        <v>22</v>
      </c>
      <c r="K297" s="51" t="e">
        <f>R294</f>
        <v>#N/A</v>
      </c>
      <c r="L297" s="50" t="e">
        <f>T295</f>
        <v>#N/A</v>
      </c>
      <c r="M297" s="50" t="s">
        <v>22</v>
      </c>
      <c r="N297" s="51" t="e">
        <f>R295</f>
        <v>#N/A</v>
      </c>
      <c r="O297" s="50" t="e">
        <f>T296</f>
        <v>#N/A</v>
      </c>
      <c r="P297" s="50" t="s">
        <v>22</v>
      </c>
      <c r="Q297" s="51" t="e">
        <f>R296</f>
        <v>#N/A</v>
      </c>
      <c r="R297" s="36"/>
      <c r="S297" s="36"/>
      <c r="T297" s="37"/>
      <c r="U297" s="50" t="e">
        <f>VLOOKUP(A302,'[1]zapisy skupiny'!$A$5:$AA$6403,27,0)</f>
        <v>#N/A</v>
      </c>
      <c r="V297" s="50" t="s">
        <v>22</v>
      </c>
      <c r="W297" s="51" t="e">
        <f>VLOOKUP(A302,'[1]zapisy skupiny'!$A$5:$AA$6403,26,0)</f>
        <v>#N/A</v>
      </c>
      <c r="X297" s="52" t="e">
        <f>SUM(BI297:BM297)</f>
        <v>#N/A</v>
      </c>
      <c r="Y297" s="53" t="s">
        <v>22</v>
      </c>
      <c r="Z297" s="52" t="e">
        <f>SUM(BO297:BS297)</f>
        <v>#N/A</v>
      </c>
      <c r="AA297" s="53" t="e">
        <f>IF((Z297=0)," ",X297/Z297)</f>
        <v>#N/A</v>
      </c>
      <c r="AB297" s="54" t="e">
        <f>IF(AND(SUM(BC297:BG297)=0,OR(E297=0,E297=" ",SUM(BC294:BG298)=0))," ",SUM(BC297:BG297))</f>
        <v>#N/A</v>
      </c>
      <c r="AC297" s="55" t="str">
        <f>IF(ISERROR(RANK(AB297,AB294:AB298,0))=TRUE," ",IF(OR(AND(I297="x",L297="x",O297="x"),AND(I297="x",L297="x",U297="x"),AND(I297="x",O297="x",U297="x"),AND(L297="x",O297="x",U297="x")),0,RANK(AB297,AB294:AB298,0)))</f>
        <v xml:space="preserve"> </v>
      </c>
      <c r="AD297" s="16" t="s">
        <v>35</v>
      </c>
      <c r="AE297" s="44" t="s">
        <v>36</v>
      </c>
      <c r="AF297" s="44"/>
      <c r="AG297" s="58"/>
      <c r="AH297" s="3" t="str">
        <f>CONCATENATE(5,4,AG293,C293,1)</f>
        <v>54X1</v>
      </c>
      <c r="AI297" s="3" t="str">
        <f>E293</f>
        <v>X</v>
      </c>
      <c r="AJ297" s="45">
        <f>IF(AU296=0,0,AU296+1)</f>
        <v>0</v>
      </c>
      <c r="AK297" s="59"/>
      <c r="AL297" s="59" t="s">
        <v>37</v>
      </c>
      <c r="AM297" s="60"/>
      <c r="AN297" s="46" t="e">
        <f>VLOOKUP(CONCATENATE(AI297,MID(AL297,2,1)),[1]vylosovanie!$C$10:$J$209,8,0)</f>
        <v>#N/A</v>
      </c>
      <c r="AO297" s="46" t="e">
        <f>VLOOKUP(CONCATENATE(AI297,RIGHT(AL297,1)),[1]vylosovanie!$C$10:$J$209,8,0)</f>
        <v>#N/A</v>
      </c>
      <c r="AP297" s="45" t="e">
        <f>VLOOKUP(CONCATENATE(AI297,VLOOKUP(AL297,$BW$4:$BX$16,2,0)),[1]vylosovanie!$C$10:$J$209,8,0)</f>
        <v>#N/A</v>
      </c>
      <c r="AQ297" s="61"/>
      <c r="AR297" s="58"/>
      <c r="AS297" s="3" t="str">
        <f>CONCATENATE(5,4,AR293,C293,2)</f>
        <v>54X2</v>
      </c>
      <c r="AT297" s="3" t="str">
        <f>E293</f>
        <v>X</v>
      </c>
      <c r="AU297" s="46">
        <f>IF(AJ297=0,0,AJ297+1)</f>
        <v>0</v>
      </c>
      <c r="AV297" s="60"/>
      <c r="AW297" s="60" t="s">
        <v>38</v>
      </c>
      <c r="AX297" s="60"/>
      <c r="AY297" s="46" t="e">
        <f>VLOOKUP(CONCATENATE(AT297,MID(AW297,2,1)),[1]vylosovanie!$C$10:$J$209,8,0)</f>
        <v>#N/A</v>
      </c>
      <c r="AZ297" s="46" t="e">
        <f>VLOOKUP(CONCATENATE(AT297,RIGHT(AW297,1)),[1]vylosovanie!$C$10:$J$209,8,0)</f>
        <v>#N/A</v>
      </c>
      <c r="BA297" s="45" t="e">
        <f>VLOOKUP(CONCATENATE(AT297,VLOOKUP(AW297,$BW$4:$BX$16,2,0)),[1]vylosovanie!$C$10:$J$209,8,0)</f>
        <v>#N/A</v>
      </c>
      <c r="BB297" s="48"/>
      <c r="BC297" s="28" t="e">
        <f>IF(OR(I297="x",I297="X",I297=""),0,IF(I297=3,2,1))</f>
        <v>#N/A</v>
      </c>
      <c r="BD297" s="28" t="e">
        <f>IF(OR(L297="x",L297="X",L297=""),0,IF(L297=3,2,1))</f>
        <v>#N/A</v>
      </c>
      <c r="BE297" s="28" t="e">
        <f>IF(OR(O297="x",O297="X",O297=""),0,IF(O297=3,2,1))</f>
        <v>#N/A</v>
      </c>
      <c r="BF297" s="28"/>
      <c r="BG297" s="28" t="e">
        <f>IF(OR(U297="x",U297="X",U297=""),0,IF(U297=3,2,1))</f>
        <v>#N/A</v>
      </c>
      <c r="BH297" s="49"/>
      <c r="BI297" s="28" t="e">
        <f>IF(OR(I297="x",I297="X"),0,I297)</f>
        <v>#N/A</v>
      </c>
      <c r="BJ297" s="28" t="e">
        <f>IF(OR(L297="x",L297="X"),0,L297)</f>
        <v>#N/A</v>
      </c>
      <c r="BK297" s="28" t="e">
        <f>IF(OR(O297="x",O297="X"),0,O297)</f>
        <v>#N/A</v>
      </c>
      <c r="BL297" s="28"/>
      <c r="BM297" s="28" t="e">
        <f>IF(OR(U297="x",U297="X"),0,U297)</f>
        <v>#N/A</v>
      </c>
      <c r="BN297" s="49"/>
      <c r="BO297" s="28" t="e">
        <f>IF(OR(K297="x",K297="X"),0,K297)</f>
        <v>#N/A</v>
      </c>
      <c r="BP297" s="28" t="e">
        <f>IF(OR(N297="x",N297="X"),0,N297)</f>
        <v>#N/A</v>
      </c>
      <c r="BQ297" s="28" t="e">
        <f>IF(OR(Q297="x",Q297="X"),0,Q297)</f>
        <v>#N/A</v>
      </c>
      <c r="BR297" s="28"/>
      <c r="BS297" s="28" t="e">
        <f>IF(OR(W297="x",W297="X"),0,W297)</f>
        <v>#N/A</v>
      </c>
      <c r="BT297" s="49"/>
    </row>
    <row r="298" spans="1:75" s="32" customFormat="1" ht="45.75" thickBot="1">
      <c r="A298" s="10" t="str">
        <f>CONCATENATE(E293," 4-2")</f>
        <v>X 4-2</v>
      </c>
      <c r="B298" s="11" t="str">
        <f>CONCATENATE(E293,D298)</f>
        <v>X5</v>
      </c>
      <c r="C298" s="18"/>
      <c r="D298" s="34">
        <v>5</v>
      </c>
      <c r="E298" s="35" t="str">
        <f>IF(ISERROR(VLOOKUP($B298,[1]vylosovanie!$C$10:$M$269,8,0))=TRUE," ",VLOOKUP($B298,[1]vylosovanie!$C$10:$M$269,8,0))</f>
        <v xml:space="preserve"> </v>
      </c>
      <c r="F298" s="35" t="str">
        <f>IF(ISERROR(VLOOKUP($B298,[1]vylosovanie!$C$10:$M$269,9,0))=TRUE," ",VLOOKUP($B298,[1]vylosovanie!$C$10:$M$269,9,0))</f>
        <v xml:space="preserve"> </v>
      </c>
      <c r="G298" s="35" t="str">
        <f>IF(ISERROR(VLOOKUP($B298,[1]vylosovanie!$C$10:$M$269,10,0))=TRUE," ",VLOOKUP($B298,[1]vylosovanie!$C$10:$M$269,10,0))</f>
        <v xml:space="preserve"> </v>
      </c>
      <c r="H298" s="35" t="str">
        <f>IF(ISERROR(VLOOKUP($B298,[1]vylosovanie!$C$10:$M$269,11,0))=TRUE," ",VLOOKUP($B298,[1]vylosovanie!$C$10:$M$269,11,0))</f>
        <v xml:space="preserve"> </v>
      </c>
      <c r="I298" s="62" t="e">
        <f>W294</f>
        <v>#N/A</v>
      </c>
      <c r="J298" s="62" t="s">
        <v>22</v>
      </c>
      <c r="K298" s="63" t="e">
        <f>U294</f>
        <v>#N/A</v>
      </c>
      <c r="L298" s="62" t="e">
        <f>W295</f>
        <v>#N/A</v>
      </c>
      <c r="M298" s="62" t="s">
        <v>22</v>
      </c>
      <c r="N298" s="63" t="e">
        <f>U295</f>
        <v>#N/A</v>
      </c>
      <c r="O298" s="62" t="e">
        <f>W296</f>
        <v>#N/A</v>
      </c>
      <c r="P298" s="62" t="s">
        <v>22</v>
      </c>
      <c r="Q298" s="63" t="e">
        <f>U296</f>
        <v>#N/A</v>
      </c>
      <c r="R298" s="62" t="e">
        <f>W297</f>
        <v>#N/A</v>
      </c>
      <c r="S298" s="62" t="s">
        <v>22</v>
      </c>
      <c r="T298" s="63" t="e">
        <f>U297</f>
        <v>#N/A</v>
      </c>
      <c r="U298" s="36"/>
      <c r="V298" s="36"/>
      <c r="W298" s="37"/>
      <c r="X298" s="64" t="e">
        <f>SUM(BI298:BM298)</f>
        <v>#N/A</v>
      </c>
      <c r="Y298" s="65" t="s">
        <v>22</v>
      </c>
      <c r="Z298" s="64" t="e">
        <f>SUM(BO298:BS298)</f>
        <v>#N/A</v>
      </c>
      <c r="AA298" s="65" t="e">
        <f>IF((Z298=0)," ",X298/Z298)</f>
        <v>#N/A</v>
      </c>
      <c r="AB298" s="66" t="e">
        <f>IF(AND(SUM(BC298:BG298)=0,OR(E298=0,E298=" ",SUM(BC294:BG298)=0))," ",SUM(BC298:BG298))</f>
        <v>#N/A</v>
      </c>
      <c r="AC298" s="67" t="str">
        <f>IF(ISERROR(RANK(AB298,AB294:AB298,0))=TRUE," ",IF(OR(AND(I298="x",L298="x",O298="x"),AND(I298="x",L298="x",R298="x"),AND(I298="x",O298="x",R298="x"),AND(L298="x",O298="x",R298="x")),0,RANK(AB298,AB294:AB298,0)))</f>
        <v xml:space="preserve"> </v>
      </c>
      <c r="AD298" s="15" t="s">
        <v>39</v>
      </c>
      <c r="AE298" s="44" t="s">
        <v>40</v>
      </c>
      <c r="AF298" s="44"/>
      <c r="AG298" s="58"/>
      <c r="AH298" s="3" t="str">
        <f>CONCATENATE(5,5,AG293,C293,1)</f>
        <v>55X1</v>
      </c>
      <c r="AI298" s="3" t="str">
        <f>E293</f>
        <v>X</v>
      </c>
      <c r="AJ298" s="45">
        <f>IF(AU297=0,0,AU297+1)</f>
        <v>0</v>
      </c>
      <c r="AK298" s="59"/>
      <c r="AL298" s="59" t="s">
        <v>41</v>
      </c>
      <c r="AM298" s="60"/>
      <c r="AN298" s="46" t="e">
        <f>VLOOKUP(CONCATENATE(AI298,MID(AL298,2,1)),[1]vylosovanie!$C$10:$J$209,8,0)</f>
        <v>#N/A</v>
      </c>
      <c r="AO298" s="46" t="e">
        <f>VLOOKUP(CONCATENATE(AI298,RIGHT(AL298,1)),[1]vylosovanie!$C$10:$J$209,8,0)</f>
        <v>#N/A</v>
      </c>
      <c r="AP298" s="45" t="e">
        <f>VLOOKUP(CONCATENATE(AI298,VLOOKUP(AL298,$BW$4:$BX$16,2,0)),[1]vylosovanie!$C$10:$J$209,8,0)</f>
        <v>#N/A</v>
      </c>
      <c r="AQ298" s="61"/>
      <c r="AR298" s="58"/>
      <c r="AS298" s="3" t="str">
        <f>CONCATENATE(5,5,AR293,C293,2)</f>
        <v>55X2</v>
      </c>
      <c r="AT298" s="3" t="str">
        <f>E293</f>
        <v>X</v>
      </c>
      <c r="AU298" s="46">
        <f>IF(AJ298=0,0,AJ298+1)</f>
        <v>0</v>
      </c>
      <c r="AV298" s="60"/>
      <c r="AW298" s="60" t="s">
        <v>42</v>
      </c>
      <c r="AX298" s="60"/>
      <c r="AY298" s="46" t="e">
        <f>VLOOKUP(CONCATENATE(AT298,MID(AW298,2,1)),[1]vylosovanie!$C$10:$J$209,8,0)</f>
        <v>#N/A</v>
      </c>
      <c r="AZ298" s="46" t="e">
        <f>VLOOKUP(CONCATENATE(AT298,RIGHT(AW298,1)),[1]vylosovanie!$C$10:$J$209,8,0)</f>
        <v>#N/A</v>
      </c>
      <c r="BA298" s="45" t="e">
        <f>VLOOKUP(CONCATENATE(AT298,VLOOKUP(AW298,$BW$4:$BX$16,2,0)),[1]vylosovanie!$C$10:$J$209,8,0)</f>
        <v>#N/A</v>
      </c>
      <c r="BB298" s="48"/>
      <c r="BC298" s="28" t="e">
        <f>IF(OR(I298="x",I298="X",I298=""),0,IF(I298=3,2,1))</f>
        <v>#N/A</v>
      </c>
      <c r="BD298" s="28" t="e">
        <f>IF(OR(L298="x",L298="X",L298=""),0,IF(L298=3,2,1))</f>
        <v>#N/A</v>
      </c>
      <c r="BE298" s="28" t="e">
        <f>IF(OR(O298="x",O298="X",O298=""),0,IF(O298=3,2,1))</f>
        <v>#N/A</v>
      </c>
      <c r="BF298" s="28" t="e">
        <f>IF(OR(R298="x",R298="X",R298=""),0,IF(R298=3,2,1))</f>
        <v>#N/A</v>
      </c>
      <c r="BG298" s="28"/>
      <c r="BH298" s="49"/>
      <c r="BI298" s="28" t="e">
        <f>IF(OR(I298="x",I298="X"),0,I298)</f>
        <v>#N/A</v>
      </c>
      <c r="BJ298" s="28" t="e">
        <f>IF(OR(L298="x",L298="X"),0,L298)</f>
        <v>#N/A</v>
      </c>
      <c r="BK298" s="28" t="e">
        <f>IF(OR(O298="x",O298="X"),0,O298)</f>
        <v>#N/A</v>
      </c>
      <c r="BL298" s="28" t="e">
        <f>IF(OR(R298="x",R298="X"),0,R298)</f>
        <v>#N/A</v>
      </c>
      <c r="BM298" s="28"/>
      <c r="BN298" s="49"/>
      <c r="BO298" s="28" t="e">
        <f>IF(OR(K298="x",K298="X"),0,K298)</f>
        <v>#N/A</v>
      </c>
      <c r="BP298" s="28" t="e">
        <f>IF(OR(N298="x",N298="X"),0,N298)</f>
        <v>#N/A</v>
      </c>
      <c r="BQ298" s="28" t="e">
        <f>IF(OR(Q298="x",Q298="X"),0,Q298)</f>
        <v>#N/A</v>
      </c>
      <c r="BR298" s="28" t="e">
        <f>IF(OR(T298="x",T298="X"),0,T298)</f>
        <v>#N/A</v>
      </c>
      <c r="BS298" s="28"/>
      <c r="BT298" s="49"/>
    </row>
    <row r="299" spans="1:75" ht="45">
      <c r="A299" s="10" t="str">
        <f>CONCATENATE(E293," 5-3")</f>
        <v>X 5-3</v>
      </c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1"/>
      <c r="V299" s="71"/>
      <c r="W299" s="71"/>
      <c r="BC299" s="49"/>
      <c r="BD299" s="49"/>
      <c r="BE299" s="49"/>
      <c r="BF299" s="49"/>
      <c r="BG299" s="49"/>
    </row>
    <row r="300" spans="1:75" ht="45">
      <c r="A300" s="10" t="str">
        <f>CONCATENATE(E293," 2-5")</f>
        <v>X 2-5</v>
      </c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1"/>
      <c r="V300" s="71"/>
      <c r="W300" s="71"/>
      <c r="AD300" s="15" t="s">
        <v>13</v>
      </c>
      <c r="AE300" s="15"/>
      <c r="AG300" t="str">
        <f t="shared" ref="AG300:AP305" si="0">AR3</f>
        <v/>
      </c>
      <c r="AH300" t="str">
        <f t="shared" si="0"/>
        <v>kod</v>
      </c>
      <c r="AI300">
        <f t="shared" si="0"/>
        <v>0</v>
      </c>
      <c r="AJ300" t="str">
        <f t="shared" si="0"/>
        <v>č.zapasu</v>
      </c>
      <c r="AK300" t="str">
        <f t="shared" si="0"/>
        <v>čas</v>
      </c>
      <c r="AL300" t="str">
        <f t="shared" si="0"/>
        <v>zápas</v>
      </c>
      <c r="AM300" t="str">
        <f t="shared" si="0"/>
        <v>stôl</v>
      </c>
      <c r="AN300" t="str">
        <f t="shared" si="0"/>
        <v>meno</v>
      </c>
      <c r="AO300" t="str">
        <f t="shared" si="0"/>
        <v>meno</v>
      </c>
      <c r="AP300" t="str">
        <f t="shared" si="0"/>
        <v>rozhodca</v>
      </c>
      <c r="AQ300" s="76"/>
      <c r="AR300" s="76"/>
      <c r="AS300" s="76"/>
      <c r="AT300" s="77"/>
      <c r="AU300" s="78"/>
      <c r="AV300" s="76"/>
      <c r="AW300" s="76"/>
      <c r="AX300" s="76"/>
      <c r="AY300" s="76"/>
      <c r="AZ300" s="76"/>
      <c r="BA300" s="76"/>
      <c r="BC300" s="49"/>
      <c r="BD300" s="49"/>
      <c r="BE300" s="49"/>
      <c r="BF300" s="49"/>
      <c r="BG300" s="49"/>
    </row>
    <row r="301" spans="1:75" ht="45">
      <c r="A301" s="10" t="str">
        <f>CONCATENATE(E293," 3-4")</f>
        <v>X 3-4</v>
      </c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1"/>
      <c r="V301" s="71"/>
      <c r="W301" s="71"/>
      <c r="AD301" s="16" t="s">
        <v>23</v>
      </c>
      <c r="AE301" s="44" t="s">
        <v>24</v>
      </c>
      <c r="AG301">
        <f t="shared" si="0"/>
        <v>0</v>
      </c>
      <c r="AH301" t="str">
        <f t="shared" si="0"/>
        <v>51102</v>
      </c>
      <c r="AI301" t="str">
        <f t="shared" si="0"/>
        <v>J</v>
      </c>
      <c r="AJ301">
        <f t="shared" si="0"/>
        <v>2</v>
      </c>
      <c r="AK301">
        <f t="shared" si="0"/>
        <v>0</v>
      </c>
      <c r="AL301" t="str">
        <f t="shared" si="0"/>
        <v xml:space="preserve"> 4-2</v>
      </c>
      <c r="AM301">
        <f t="shared" si="0"/>
        <v>0</v>
      </c>
      <c r="AN301" t="str">
        <f t="shared" si="0"/>
        <v>HAVIERNIKOVÁ LINDA</v>
      </c>
      <c r="AO301" t="str">
        <f t="shared" si="0"/>
        <v>FERENČÍKOVÁ SÁRA</v>
      </c>
      <c r="AP301" t="str">
        <f t="shared" si="0"/>
        <v>KUCHARÍKOVÁ VIKTÓRIA</v>
      </c>
      <c r="AQ301" s="79"/>
      <c r="AR301" s="79"/>
      <c r="AS301" s="79"/>
      <c r="AT301" s="77"/>
      <c r="AU301" s="79"/>
      <c r="AV301" s="79"/>
      <c r="AW301" s="79"/>
      <c r="AX301" s="79"/>
      <c r="AY301" s="80"/>
      <c r="AZ301" s="80"/>
      <c r="BA301" s="79"/>
      <c r="BC301" s="49"/>
      <c r="BD301" s="49"/>
      <c r="BE301" s="49"/>
      <c r="BF301" s="49"/>
      <c r="BG301" s="49"/>
    </row>
    <row r="302" spans="1:75">
      <c r="A302" s="10" t="str">
        <f>CONCATENATE(E293," 5-4")</f>
        <v>X 5-4</v>
      </c>
      <c r="AD302" s="16" t="s">
        <v>27</v>
      </c>
      <c r="AE302" s="44" t="s">
        <v>28</v>
      </c>
      <c r="AG302">
        <f t="shared" si="0"/>
        <v>0</v>
      </c>
      <c r="AH302" t="str">
        <f t="shared" si="0"/>
        <v>52102</v>
      </c>
      <c r="AI302" t="str">
        <f t="shared" si="0"/>
        <v>J</v>
      </c>
      <c r="AJ302">
        <f t="shared" si="0"/>
        <v>4</v>
      </c>
      <c r="AK302">
        <f t="shared" si="0"/>
        <v>0</v>
      </c>
      <c r="AL302" t="str">
        <f t="shared" si="0"/>
        <v xml:space="preserve"> 5-4</v>
      </c>
      <c r="AM302">
        <f t="shared" si="0"/>
        <v>0</v>
      </c>
      <c r="AN302" t="str">
        <f t="shared" si="0"/>
        <v>KUCHARÍKOVÁ VIKTÓRIA</v>
      </c>
      <c r="AO302" t="str">
        <f t="shared" si="0"/>
        <v>HAVIERNIKOVÁ LINDA</v>
      </c>
      <c r="AP302" t="str">
        <f t="shared" si="0"/>
        <v>KOTESOVÁ ADELA</v>
      </c>
      <c r="AQ302" s="79"/>
      <c r="AR302" s="79"/>
      <c r="AS302" s="79"/>
      <c r="AT302" s="77"/>
      <c r="AU302" s="79"/>
      <c r="AV302" s="79"/>
      <c r="AW302" s="79"/>
      <c r="AX302" s="79"/>
      <c r="AY302" s="80"/>
      <c r="AZ302" s="80"/>
      <c r="BA302" s="79"/>
    </row>
    <row r="303" spans="1:75">
      <c r="AD303" s="16" t="s">
        <v>31</v>
      </c>
      <c r="AE303" s="44" t="s">
        <v>32</v>
      </c>
      <c r="AG303">
        <f t="shared" si="0"/>
        <v>0</v>
      </c>
      <c r="AH303" t="str">
        <f t="shared" si="0"/>
        <v>53102</v>
      </c>
      <c r="AI303" t="str">
        <f t="shared" si="0"/>
        <v>J</v>
      </c>
      <c r="AJ303">
        <f t="shared" si="0"/>
        <v>6</v>
      </c>
      <c r="AK303">
        <f t="shared" si="0"/>
        <v>0</v>
      </c>
      <c r="AL303" t="str">
        <f t="shared" si="0"/>
        <v xml:space="preserve"> 3-4</v>
      </c>
      <c r="AM303">
        <f t="shared" si="0"/>
        <v>0</v>
      </c>
      <c r="AN303" t="str">
        <f t="shared" si="0"/>
        <v>KOTESOVÁ ADELA</v>
      </c>
      <c r="AO303" t="str">
        <f t="shared" si="0"/>
        <v>HAVIERNIKOVÁ LINDA</v>
      </c>
      <c r="AP303" t="str">
        <f t="shared" si="0"/>
        <v>FERENČÍKOVÁ SÁRA</v>
      </c>
      <c r="AQ303" s="79"/>
      <c r="AR303" s="79"/>
      <c r="AS303" s="79"/>
      <c r="AT303" s="77"/>
      <c r="AU303" s="79"/>
      <c r="AV303" s="79"/>
      <c r="AW303" s="79"/>
      <c r="AX303" s="79"/>
      <c r="AY303" s="80"/>
      <c r="AZ303" s="80"/>
      <c r="BA303" s="79"/>
    </row>
    <row r="304" spans="1:75">
      <c r="AD304" s="16" t="s">
        <v>35</v>
      </c>
      <c r="AE304" s="44" t="s">
        <v>36</v>
      </c>
      <c r="AG304">
        <f t="shared" si="0"/>
        <v>0</v>
      </c>
      <c r="AH304" t="str">
        <f t="shared" si="0"/>
        <v>54102</v>
      </c>
      <c r="AI304" t="str">
        <f t="shared" si="0"/>
        <v>J</v>
      </c>
      <c r="AJ304">
        <f t="shared" si="0"/>
        <v>8</v>
      </c>
      <c r="AK304">
        <f t="shared" si="0"/>
        <v>0</v>
      </c>
      <c r="AL304" t="str">
        <f t="shared" si="0"/>
        <v xml:space="preserve"> 2-5</v>
      </c>
      <c r="AM304">
        <f t="shared" si="0"/>
        <v>0</v>
      </c>
      <c r="AN304" t="str">
        <f t="shared" si="0"/>
        <v>FERENČÍKOVÁ SÁRA</v>
      </c>
      <c r="AO304" t="str">
        <f t="shared" si="0"/>
        <v>KUCHARÍKOVÁ VIKTÓRIA</v>
      </c>
      <c r="AP304" t="str">
        <f t="shared" si="0"/>
        <v>HAVIERNIKOVÁ LINDA</v>
      </c>
      <c r="AQ304" s="81"/>
      <c r="AR304" s="81"/>
      <c r="AS304" s="81"/>
      <c r="AT304" s="77"/>
      <c r="AU304" s="79"/>
      <c r="AV304" s="81"/>
      <c r="AW304" s="81"/>
      <c r="AX304" s="81"/>
      <c r="AY304" s="82"/>
      <c r="AZ304" s="82"/>
      <c r="BA304" s="81"/>
    </row>
    <row r="305" spans="30:53">
      <c r="AD305" s="15" t="s">
        <v>39</v>
      </c>
      <c r="AE305" s="44" t="s">
        <v>40</v>
      </c>
      <c r="AG305">
        <f t="shared" si="0"/>
        <v>0</v>
      </c>
      <c r="AH305" t="str">
        <f t="shared" si="0"/>
        <v>55102</v>
      </c>
      <c r="AI305" t="str">
        <f t="shared" si="0"/>
        <v>J</v>
      </c>
      <c r="AJ305">
        <f t="shared" si="0"/>
        <v>10</v>
      </c>
      <c r="AK305">
        <f t="shared" si="0"/>
        <v>0</v>
      </c>
      <c r="AL305" t="str">
        <f t="shared" si="0"/>
        <v xml:space="preserve"> 2-3</v>
      </c>
      <c r="AM305">
        <f t="shared" si="0"/>
        <v>0</v>
      </c>
      <c r="AN305" t="str">
        <f t="shared" si="0"/>
        <v>FERENČÍKOVÁ SÁRA</v>
      </c>
      <c r="AO305" t="str">
        <f t="shared" si="0"/>
        <v>KOTESOVÁ ADELA</v>
      </c>
      <c r="AP305" t="str">
        <f t="shared" si="0"/>
        <v>BITÓOVÁ MICHAELA</v>
      </c>
      <c r="AQ305" s="81"/>
      <c r="AR305" s="81"/>
      <c r="AS305" s="81"/>
      <c r="AT305" s="77"/>
      <c r="AU305" s="79"/>
      <c r="AV305" s="81"/>
      <c r="AW305" s="81"/>
      <c r="AX305" s="81"/>
      <c r="AY305" s="82"/>
      <c r="AZ305" s="82"/>
      <c r="BA305" s="81"/>
    </row>
    <row r="306" spans="30:53">
      <c r="AG306">
        <f t="shared" ref="AG306:AP312" si="1">AR12</f>
        <v>0</v>
      </c>
      <c r="AH306">
        <f t="shared" si="1"/>
        <v>0</v>
      </c>
      <c r="AI306">
        <f t="shared" si="1"/>
        <v>0</v>
      </c>
      <c r="AJ306">
        <f t="shared" si="1"/>
        <v>0</v>
      </c>
      <c r="AK306">
        <f t="shared" si="1"/>
        <v>0</v>
      </c>
      <c r="AL306">
        <f t="shared" si="1"/>
        <v>0</v>
      </c>
      <c r="AM306">
        <f t="shared" si="1"/>
        <v>0</v>
      </c>
      <c r="AN306">
        <f t="shared" si="1"/>
        <v>0</v>
      </c>
      <c r="AO306">
        <f t="shared" si="1"/>
        <v>0</v>
      </c>
      <c r="AP306">
        <f t="shared" si="1"/>
        <v>0</v>
      </c>
      <c r="AQ306" s="83"/>
      <c r="AR306" s="83"/>
      <c r="AS306" s="83"/>
      <c r="AT306" s="84"/>
      <c r="AU306" s="83"/>
      <c r="AV306" s="83"/>
      <c r="AW306" s="83"/>
      <c r="AX306" s="83"/>
      <c r="AY306" s="83"/>
      <c r="AZ306" s="83"/>
      <c r="BA306" s="83"/>
    </row>
    <row r="307" spans="30:53">
      <c r="AD307" s="15" t="s">
        <v>13</v>
      </c>
      <c r="AE307" s="15"/>
      <c r="AG307" t="str">
        <f t="shared" si="1"/>
        <v/>
      </c>
      <c r="AH307" t="str">
        <f t="shared" si="1"/>
        <v>kod</v>
      </c>
      <c r="AI307">
        <f t="shared" si="1"/>
        <v>0</v>
      </c>
      <c r="AJ307" t="str">
        <f t="shared" si="1"/>
        <v>č.zapasu</v>
      </c>
      <c r="AK307" t="str">
        <f t="shared" si="1"/>
        <v>čas</v>
      </c>
      <c r="AL307" t="str">
        <f t="shared" si="1"/>
        <v>zápas</v>
      </c>
      <c r="AM307" t="str">
        <f t="shared" si="1"/>
        <v>stôl</v>
      </c>
      <c r="AN307" t="str">
        <f t="shared" si="1"/>
        <v>meno</v>
      </c>
      <c r="AO307" t="str">
        <f t="shared" si="1"/>
        <v>meno</v>
      </c>
      <c r="AP307" t="str">
        <f t="shared" si="1"/>
        <v>rozhodca</v>
      </c>
      <c r="AQ307" s="76"/>
      <c r="AR307" s="76"/>
      <c r="AS307" s="76"/>
      <c r="AT307" s="77"/>
      <c r="AU307" s="78"/>
      <c r="AV307" s="76"/>
      <c r="AW307" s="76"/>
      <c r="AX307" s="76"/>
      <c r="AY307" s="76"/>
      <c r="AZ307" s="76"/>
      <c r="BA307" s="76"/>
    </row>
    <row r="308" spans="30:53">
      <c r="AD308" s="16" t="s">
        <v>23</v>
      </c>
      <c r="AE308" s="44" t="s">
        <v>24</v>
      </c>
      <c r="AG308">
        <f t="shared" si="1"/>
        <v>0</v>
      </c>
      <c r="AH308" t="str">
        <f t="shared" si="1"/>
        <v>51112</v>
      </c>
      <c r="AI308" t="str">
        <f t="shared" si="1"/>
        <v>K</v>
      </c>
      <c r="AJ308">
        <f t="shared" si="1"/>
        <v>11</v>
      </c>
      <c r="AK308">
        <f t="shared" si="1"/>
        <v>0</v>
      </c>
      <c r="AL308" t="str">
        <f t="shared" si="1"/>
        <v xml:space="preserve"> 4-2</v>
      </c>
      <c r="AM308">
        <f t="shared" si="1"/>
        <v>0</v>
      </c>
      <c r="AN308" t="str">
        <f t="shared" si="1"/>
        <v>SZABOVÁ LAURA</v>
      </c>
      <c r="AO308" t="str">
        <f t="shared" si="1"/>
        <v>ČULKOVÁ SIMONA</v>
      </c>
      <c r="AP308" t="str">
        <f t="shared" si="1"/>
        <v>LEE NINKA</v>
      </c>
      <c r="AQ308" s="79"/>
      <c r="AR308" s="79"/>
      <c r="AS308" s="79"/>
      <c r="AT308" s="77"/>
      <c r="AU308" s="79"/>
      <c r="AV308" s="79"/>
      <c r="AW308" s="79"/>
      <c r="AX308" s="79"/>
      <c r="AY308" s="80"/>
      <c r="AZ308" s="80"/>
      <c r="BA308" s="79"/>
    </row>
    <row r="309" spans="30:53">
      <c r="AD309" s="16" t="s">
        <v>27</v>
      </c>
      <c r="AE309" s="44" t="s">
        <v>28</v>
      </c>
      <c r="AG309">
        <f t="shared" si="1"/>
        <v>0</v>
      </c>
      <c r="AH309" t="str">
        <f t="shared" si="1"/>
        <v>52112</v>
      </c>
      <c r="AI309" t="str">
        <f t="shared" si="1"/>
        <v>K</v>
      </c>
      <c r="AJ309">
        <f t="shared" si="1"/>
        <v>13</v>
      </c>
      <c r="AK309">
        <f t="shared" si="1"/>
        <v>0</v>
      </c>
      <c r="AL309" t="str">
        <f t="shared" si="1"/>
        <v xml:space="preserve"> 5-4</v>
      </c>
      <c r="AM309">
        <f t="shared" si="1"/>
        <v>0</v>
      </c>
      <c r="AN309" t="str">
        <f t="shared" si="1"/>
        <v>LEE NINKA</v>
      </c>
      <c r="AO309" t="str">
        <f t="shared" si="1"/>
        <v>SZABOVÁ LAURA</v>
      </c>
      <c r="AP309" t="str">
        <f t="shared" si="1"/>
        <v>FIALOVÁ SOFIA</v>
      </c>
      <c r="AQ309" s="79"/>
      <c r="AR309" s="79"/>
      <c r="AS309" s="79"/>
      <c r="AT309" s="77"/>
      <c r="AU309" s="79"/>
      <c r="AV309" s="79"/>
      <c r="AW309" s="79"/>
      <c r="AX309" s="79"/>
      <c r="AY309" s="80"/>
      <c r="AZ309" s="80"/>
      <c r="BA309" s="79"/>
    </row>
    <row r="310" spans="30:53">
      <c r="AD310" s="16" t="s">
        <v>31</v>
      </c>
      <c r="AE310" s="44" t="s">
        <v>32</v>
      </c>
      <c r="AG310">
        <f t="shared" si="1"/>
        <v>0</v>
      </c>
      <c r="AH310" t="str">
        <f t="shared" si="1"/>
        <v>53112</v>
      </c>
      <c r="AI310" t="str">
        <f t="shared" si="1"/>
        <v>K</v>
      </c>
      <c r="AJ310">
        <f t="shared" si="1"/>
        <v>15</v>
      </c>
      <c r="AK310">
        <f t="shared" si="1"/>
        <v>0</v>
      </c>
      <c r="AL310" t="str">
        <f t="shared" si="1"/>
        <v xml:space="preserve"> 3-4</v>
      </c>
      <c r="AM310">
        <f t="shared" si="1"/>
        <v>0</v>
      </c>
      <c r="AN310" t="str">
        <f t="shared" si="1"/>
        <v>FIALOVÁ SOFIA</v>
      </c>
      <c r="AO310" t="str">
        <f t="shared" si="1"/>
        <v>SZABOVÁ LAURA</v>
      </c>
      <c r="AP310" t="str">
        <f t="shared" si="1"/>
        <v>ČULKOVÁ SIMONA</v>
      </c>
      <c r="AQ310" s="79"/>
      <c r="AR310" s="79"/>
      <c r="AS310" s="79"/>
      <c r="AT310" s="77"/>
      <c r="AU310" s="79"/>
      <c r="AV310" s="79"/>
      <c r="AW310" s="79"/>
      <c r="AX310" s="79"/>
      <c r="AY310" s="80"/>
      <c r="AZ310" s="80"/>
      <c r="BA310" s="79"/>
    </row>
    <row r="311" spans="30:53">
      <c r="AD311" s="16" t="s">
        <v>35</v>
      </c>
      <c r="AE311" s="44" t="s">
        <v>36</v>
      </c>
      <c r="AG311">
        <f t="shared" si="1"/>
        <v>0</v>
      </c>
      <c r="AH311" t="str">
        <f t="shared" si="1"/>
        <v>54112</v>
      </c>
      <c r="AI311" t="str">
        <f t="shared" si="1"/>
        <v>K</v>
      </c>
      <c r="AJ311">
        <f t="shared" si="1"/>
        <v>17</v>
      </c>
      <c r="AK311">
        <f t="shared" si="1"/>
        <v>0</v>
      </c>
      <c r="AL311" t="str">
        <f t="shared" si="1"/>
        <v xml:space="preserve"> 2-5</v>
      </c>
      <c r="AM311">
        <f t="shared" si="1"/>
        <v>0</v>
      </c>
      <c r="AN311" t="str">
        <f t="shared" si="1"/>
        <v>ČULKOVÁ SIMONA</v>
      </c>
      <c r="AO311" t="str">
        <f t="shared" si="1"/>
        <v>LEE NINKA</v>
      </c>
      <c r="AP311" t="str">
        <f t="shared" si="1"/>
        <v>SZABOVÁ LAURA</v>
      </c>
      <c r="AQ311" s="81"/>
      <c r="AR311" s="81"/>
      <c r="AS311" s="81"/>
      <c r="AT311" s="77"/>
      <c r="AU311" s="79"/>
      <c r="AV311" s="81"/>
      <c r="AW311" s="81"/>
      <c r="AX311" s="81"/>
      <c r="AY311" s="82"/>
      <c r="AZ311" s="82"/>
      <c r="BA311" s="81"/>
    </row>
    <row r="312" spans="30:53">
      <c r="AD312" s="15" t="s">
        <v>39</v>
      </c>
      <c r="AE312" s="44" t="s">
        <v>40</v>
      </c>
      <c r="AG312">
        <f t="shared" si="1"/>
        <v>0</v>
      </c>
      <c r="AH312" t="str">
        <f t="shared" si="1"/>
        <v>55112</v>
      </c>
      <c r="AI312" t="str">
        <f t="shared" si="1"/>
        <v>K</v>
      </c>
      <c r="AJ312">
        <f t="shared" si="1"/>
        <v>19</v>
      </c>
      <c r="AK312">
        <f t="shared" si="1"/>
        <v>0</v>
      </c>
      <c r="AL312" t="str">
        <f t="shared" si="1"/>
        <v xml:space="preserve"> 2-3</v>
      </c>
      <c r="AM312">
        <f t="shared" si="1"/>
        <v>0</v>
      </c>
      <c r="AN312" t="str">
        <f t="shared" si="1"/>
        <v>ČULKOVÁ SIMONA</v>
      </c>
      <c r="AO312" t="str">
        <f t="shared" si="1"/>
        <v>FIALOVÁ SOFIA</v>
      </c>
      <c r="AP312" t="str">
        <f t="shared" si="1"/>
        <v>IGAZOVÁ MARTINA</v>
      </c>
      <c r="AQ312" s="81"/>
      <c r="AR312" s="81"/>
      <c r="AS312" s="81"/>
      <c r="AT312" s="77"/>
      <c r="AU312" s="79"/>
      <c r="AV312" s="81"/>
      <c r="AW312" s="81"/>
      <c r="AX312" s="81"/>
      <c r="AY312" s="82"/>
      <c r="AZ312" s="82"/>
      <c r="BA312" s="81"/>
    </row>
    <row r="313" spans="30:53">
      <c r="AG313">
        <f t="shared" ref="AG313:AP319" si="2">AR22</f>
        <v>0</v>
      </c>
      <c r="AH313">
        <f t="shared" si="2"/>
        <v>0</v>
      </c>
      <c r="AI313">
        <f t="shared" si="2"/>
        <v>0</v>
      </c>
      <c r="AJ313">
        <f t="shared" si="2"/>
        <v>0</v>
      </c>
      <c r="AK313">
        <f t="shared" si="2"/>
        <v>0</v>
      </c>
      <c r="AL313">
        <f t="shared" si="2"/>
        <v>0</v>
      </c>
      <c r="AM313">
        <f t="shared" si="2"/>
        <v>0</v>
      </c>
      <c r="AN313">
        <f t="shared" si="2"/>
        <v>0</v>
      </c>
      <c r="AO313">
        <f t="shared" si="2"/>
        <v>0</v>
      </c>
      <c r="AP313">
        <f t="shared" si="2"/>
        <v>0</v>
      </c>
      <c r="AQ313" s="83"/>
      <c r="AR313" s="83"/>
      <c r="AS313" s="83"/>
      <c r="AT313" s="84"/>
      <c r="AU313" s="83"/>
      <c r="AV313" s="83"/>
      <c r="AW313" s="83"/>
      <c r="AX313" s="83"/>
      <c r="AY313" s="83"/>
      <c r="AZ313" s="83"/>
      <c r="BA313" s="83"/>
    </row>
    <row r="314" spans="30:53">
      <c r="AG314" t="str">
        <f t="shared" si="2"/>
        <v/>
      </c>
      <c r="AH314" t="str">
        <f t="shared" si="2"/>
        <v>kod</v>
      </c>
      <c r="AI314">
        <f t="shared" si="2"/>
        <v>0</v>
      </c>
      <c r="AJ314" t="str">
        <f t="shared" si="2"/>
        <v>č.zapasu</v>
      </c>
      <c r="AK314" t="str">
        <f t="shared" si="2"/>
        <v>čas</v>
      </c>
      <c r="AL314" t="str">
        <f t="shared" si="2"/>
        <v>zápas</v>
      </c>
      <c r="AM314" t="str">
        <f t="shared" si="2"/>
        <v>stôl</v>
      </c>
      <c r="AN314" t="str">
        <f t="shared" si="2"/>
        <v>meno</v>
      </c>
      <c r="AO314" t="str">
        <f t="shared" si="2"/>
        <v>meno</v>
      </c>
      <c r="AP314" t="str">
        <f t="shared" si="2"/>
        <v>rozhodca</v>
      </c>
      <c r="AQ314" s="76"/>
      <c r="AR314" s="76"/>
      <c r="AS314" s="76"/>
      <c r="AT314" s="77"/>
      <c r="AU314" s="78"/>
      <c r="AV314" s="76"/>
      <c r="AW314" s="76"/>
      <c r="AX314" s="76"/>
      <c r="AY314" s="76"/>
      <c r="AZ314" s="76"/>
      <c r="BA314" s="76"/>
    </row>
    <row r="315" spans="30:53">
      <c r="AG315">
        <f t="shared" si="2"/>
        <v>0</v>
      </c>
      <c r="AH315" t="str">
        <f t="shared" si="2"/>
        <v>51122</v>
      </c>
      <c r="AI315" t="str">
        <f t="shared" si="2"/>
        <v>L</v>
      </c>
      <c r="AJ315">
        <f t="shared" si="2"/>
        <v>20</v>
      </c>
      <c r="AK315">
        <f t="shared" si="2"/>
        <v>0</v>
      </c>
      <c r="AL315" t="str">
        <f t="shared" si="2"/>
        <v xml:space="preserve"> 4-2</v>
      </c>
      <c r="AM315">
        <f t="shared" si="2"/>
        <v>0</v>
      </c>
      <c r="AN315" t="str">
        <f t="shared" si="2"/>
        <v>KOLESÁROVÁ DARINA</v>
      </c>
      <c r="AO315" t="str">
        <f t="shared" si="2"/>
        <v>ĎUTMENTOVÁ KARIN</v>
      </c>
      <c r="AP315" t="str">
        <f t="shared" si="2"/>
        <v>SVETLÍKOVÁ SOFIA</v>
      </c>
      <c r="AQ315" s="79"/>
      <c r="AR315" s="79"/>
      <c r="AS315" s="79"/>
      <c r="AT315" s="77"/>
      <c r="AU315" s="79"/>
      <c r="AV315" s="79"/>
      <c r="AW315" s="79"/>
      <c r="AX315" s="79"/>
      <c r="AY315" s="80"/>
      <c r="AZ315" s="80"/>
      <c r="BA315" s="79"/>
    </row>
    <row r="316" spans="30:53">
      <c r="AG316">
        <f t="shared" si="2"/>
        <v>0</v>
      </c>
      <c r="AH316" t="str">
        <f t="shared" si="2"/>
        <v>52122</v>
      </c>
      <c r="AI316" t="str">
        <f t="shared" si="2"/>
        <v>L</v>
      </c>
      <c r="AJ316">
        <f t="shared" si="2"/>
        <v>22</v>
      </c>
      <c r="AK316">
        <f t="shared" si="2"/>
        <v>0</v>
      </c>
      <c r="AL316" t="str">
        <f t="shared" si="2"/>
        <v xml:space="preserve"> 5-4</v>
      </c>
      <c r="AM316">
        <f t="shared" si="2"/>
        <v>0</v>
      </c>
      <c r="AN316" t="str">
        <f t="shared" si="2"/>
        <v>SVETLÍKOVÁ SOFIA</v>
      </c>
      <c r="AO316" t="str">
        <f t="shared" si="2"/>
        <v>KOLESÁROVÁ DARINA</v>
      </c>
      <c r="AP316" t="str">
        <f t="shared" si="2"/>
        <v>KORF CAROLINA</v>
      </c>
      <c r="AQ316" s="79"/>
      <c r="AR316" s="79"/>
      <c r="AS316" s="79"/>
      <c r="AT316" s="77"/>
      <c r="AU316" s="79"/>
      <c r="AV316" s="79"/>
      <c r="AW316" s="79"/>
      <c r="AX316" s="79"/>
      <c r="AY316" s="80"/>
      <c r="AZ316" s="80"/>
      <c r="BA316" s="79"/>
    </row>
    <row r="317" spans="30:53">
      <c r="AG317">
        <f t="shared" si="2"/>
        <v>0</v>
      </c>
      <c r="AH317" t="str">
        <f t="shared" si="2"/>
        <v>53122</v>
      </c>
      <c r="AI317" t="str">
        <f t="shared" si="2"/>
        <v>L</v>
      </c>
      <c r="AJ317">
        <f t="shared" si="2"/>
        <v>24</v>
      </c>
      <c r="AK317">
        <f t="shared" si="2"/>
        <v>0</v>
      </c>
      <c r="AL317" t="str">
        <f t="shared" si="2"/>
        <v xml:space="preserve"> 3-4</v>
      </c>
      <c r="AM317">
        <f t="shared" si="2"/>
        <v>0</v>
      </c>
      <c r="AN317" t="str">
        <f t="shared" si="2"/>
        <v>KORF CAROLINA</v>
      </c>
      <c r="AO317" t="str">
        <f t="shared" si="2"/>
        <v>KOLESÁROVÁ DARINA</v>
      </c>
      <c r="AP317" t="str">
        <f t="shared" si="2"/>
        <v>ĎUTMENTOVÁ KARIN</v>
      </c>
      <c r="AQ317" s="79"/>
      <c r="AR317" s="79"/>
      <c r="AS317" s="79"/>
      <c r="AT317" s="77"/>
      <c r="AU317" s="79"/>
      <c r="AV317" s="79"/>
      <c r="AW317" s="79"/>
      <c r="AX317" s="79"/>
      <c r="AY317" s="80"/>
      <c r="AZ317" s="80"/>
      <c r="BA317" s="79"/>
    </row>
    <row r="318" spans="30:53">
      <c r="AG318">
        <f t="shared" si="2"/>
        <v>0</v>
      </c>
      <c r="AH318" t="str">
        <f t="shared" si="2"/>
        <v>54122</v>
      </c>
      <c r="AI318" t="str">
        <f t="shared" si="2"/>
        <v>L</v>
      </c>
      <c r="AJ318">
        <f t="shared" si="2"/>
        <v>26</v>
      </c>
      <c r="AK318">
        <f t="shared" si="2"/>
        <v>0</v>
      </c>
      <c r="AL318" t="str">
        <f t="shared" si="2"/>
        <v xml:space="preserve"> 2-5</v>
      </c>
      <c r="AM318">
        <f t="shared" si="2"/>
        <v>0</v>
      </c>
      <c r="AN318" t="str">
        <f t="shared" si="2"/>
        <v>ĎUTMENTOVÁ KARIN</v>
      </c>
      <c r="AO318" t="str">
        <f t="shared" si="2"/>
        <v>SVETLÍKOVÁ SOFIA</v>
      </c>
      <c r="AP318" t="str">
        <f t="shared" si="2"/>
        <v>KOLESÁROVÁ DARINA</v>
      </c>
      <c r="AQ318" s="81"/>
      <c r="AR318" s="81"/>
      <c r="AS318" s="81"/>
      <c r="AT318" s="77"/>
      <c r="AU318" s="79"/>
      <c r="AV318" s="81"/>
      <c r="AW318" s="81"/>
      <c r="AX318" s="81"/>
      <c r="AY318" s="82"/>
      <c r="AZ318" s="82"/>
      <c r="BA318" s="81"/>
    </row>
    <row r="319" spans="30:53">
      <c r="AG319">
        <f t="shared" si="2"/>
        <v>0</v>
      </c>
      <c r="AH319" t="str">
        <f t="shared" si="2"/>
        <v>55122</v>
      </c>
      <c r="AI319" t="str">
        <f t="shared" si="2"/>
        <v>L</v>
      </c>
      <c r="AJ319">
        <f t="shared" si="2"/>
        <v>28</v>
      </c>
      <c r="AK319">
        <f t="shared" si="2"/>
        <v>0</v>
      </c>
      <c r="AL319" t="str">
        <f t="shared" si="2"/>
        <v xml:space="preserve"> 2-3</v>
      </c>
      <c r="AM319">
        <f t="shared" si="2"/>
        <v>0</v>
      </c>
      <c r="AN319" t="str">
        <f t="shared" si="2"/>
        <v>ĎUTMENTOVÁ KARIN</v>
      </c>
      <c r="AO319" t="str">
        <f t="shared" si="2"/>
        <v>KORF CAROLINA</v>
      </c>
      <c r="AP319" t="str">
        <f t="shared" si="2"/>
        <v>DAROVCOVÁ NINA</v>
      </c>
      <c r="AQ319" s="81"/>
      <c r="AR319" s="81"/>
      <c r="AS319" s="81"/>
      <c r="AT319" s="77"/>
      <c r="AU319" s="79"/>
      <c r="AV319" s="81"/>
      <c r="AW319" s="81"/>
      <c r="AX319" s="81"/>
      <c r="AY319" s="82"/>
      <c r="AZ319" s="82"/>
      <c r="BA319" s="81"/>
    </row>
    <row r="320" spans="30:53">
      <c r="AG320" t="e">
        <f>#REF!</f>
        <v>#REF!</v>
      </c>
      <c r="AH320" t="e">
        <f>#REF!</f>
        <v>#REF!</v>
      </c>
      <c r="AI320" t="e">
        <f>#REF!</f>
        <v>#REF!</v>
      </c>
      <c r="AJ320" t="e">
        <f>#REF!</f>
        <v>#REF!</v>
      </c>
      <c r="AK320" t="e">
        <f>#REF!</f>
        <v>#REF!</v>
      </c>
      <c r="AL320" t="e">
        <f>#REF!</f>
        <v>#REF!</v>
      </c>
      <c r="AM320" t="e">
        <f>#REF!</f>
        <v>#REF!</v>
      </c>
      <c r="AN320" t="e">
        <f>#REF!</f>
        <v>#REF!</v>
      </c>
      <c r="AO320" t="e">
        <f>#REF!</f>
        <v>#REF!</v>
      </c>
      <c r="AP320" t="e">
        <f>#REF!</f>
        <v>#REF!</v>
      </c>
      <c r="AQ320" s="83"/>
      <c r="AR320" s="83"/>
      <c r="AS320" s="83"/>
      <c r="AT320" s="84"/>
      <c r="AU320" s="83"/>
      <c r="AV320" s="83"/>
      <c r="AW320" s="83"/>
      <c r="AX320" s="83"/>
      <c r="AY320" s="83"/>
      <c r="AZ320" s="83"/>
      <c r="BA320" s="83"/>
    </row>
    <row r="321" spans="33:53">
      <c r="AG321" t="str">
        <f t="shared" ref="AG321:AP326" si="3">AR33</f>
        <v/>
      </c>
      <c r="AH321" t="str">
        <f t="shared" si="3"/>
        <v>kod</v>
      </c>
      <c r="AI321">
        <f t="shared" si="3"/>
        <v>0</v>
      </c>
      <c r="AJ321" t="str">
        <f t="shared" si="3"/>
        <v>č.zapasu</v>
      </c>
      <c r="AK321" t="str">
        <f t="shared" si="3"/>
        <v>čas</v>
      </c>
      <c r="AL321" t="str">
        <f t="shared" si="3"/>
        <v>zápas</v>
      </c>
      <c r="AM321" t="str">
        <f t="shared" si="3"/>
        <v>stôl</v>
      </c>
      <c r="AN321" t="str">
        <f t="shared" si="3"/>
        <v>meno</v>
      </c>
      <c r="AO321" t="str">
        <f t="shared" si="3"/>
        <v>meno</v>
      </c>
      <c r="AP321" t="str">
        <f t="shared" si="3"/>
        <v>rozhodca</v>
      </c>
      <c r="AQ321" s="83"/>
      <c r="AR321" s="83"/>
      <c r="AS321" s="83"/>
      <c r="AT321" s="84"/>
      <c r="AU321" s="83"/>
      <c r="AV321" s="83"/>
      <c r="AW321" s="83"/>
      <c r="AX321" s="83"/>
      <c r="AY321" s="83"/>
      <c r="AZ321" s="83"/>
      <c r="BA321" s="83"/>
    </row>
    <row r="322" spans="33:53">
      <c r="AG322">
        <f t="shared" si="3"/>
        <v>0</v>
      </c>
      <c r="AH322" t="str">
        <f t="shared" si="3"/>
        <v>51X2</v>
      </c>
      <c r="AI322" t="str">
        <f t="shared" si="3"/>
        <v>X</v>
      </c>
      <c r="AJ322">
        <f t="shared" si="3"/>
        <v>0</v>
      </c>
      <c r="AK322">
        <f t="shared" si="3"/>
        <v>0</v>
      </c>
      <c r="AL322" t="str">
        <f t="shared" si="3"/>
        <v xml:space="preserve"> 4-2</v>
      </c>
      <c r="AM322">
        <f t="shared" si="3"/>
        <v>0</v>
      </c>
      <c r="AN322" t="e">
        <f t="shared" si="3"/>
        <v>#N/A</v>
      </c>
      <c r="AO322" t="e">
        <f t="shared" si="3"/>
        <v>#N/A</v>
      </c>
      <c r="AP322" t="e">
        <f t="shared" si="3"/>
        <v>#N/A</v>
      </c>
      <c r="AQ322" s="83"/>
      <c r="AR322" s="83"/>
      <c r="AS322" s="83"/>
      <c r="AT322" s="84"/>
      <c r="AU322" s="83"/>
      <c r="AV322" s="83"/>
      <c r="AW322" s="83"/>
      <c r="AX322" s="83"/>
      <c r="AY322" s="83"/>
      <c r="AZ322" s="83"/>
      <c r="BA322" s="83"/>
    </row>
    <row r="323" spans="33:53">
      <c r="AG323">
        <f t="shared" si="3"/>
        <v>0</v>
      </c>
      <c r="AH323" t="str">
        <f t="shared" si="3"/>
        <v>52X2</v>
      </c>
      <c r="AI323" t="str">
        <f t="shared" si="3"/>
        <v>X</v>
      </c>
      <c r="AJ323">
        <f t="shared" si="3"/>
        <v>0</v>
      </c>
      <c r="AK323">
        <f t="shared" si="3"/>
        <v>0</v>
      </c>
      <c r="AL323" t="str">
        <f t="shared" si="3"/>
        <v xml:space="preserve"> 5-4</v>
      </c>
      <c r="AM323">
        <f t="shared" si="3"/>
        <v>0</v>
      </c>
      <c r="AN323" t="e">
        <f t="shared" si="3"/>
        <v>#N/A</v>
      </c>
      <c r="AO323" t="e">
        <f t="shared" si="3"/>
        <v>#N/A</v>
      </c>
      <c r="AP323" t="e">
        <f t="shared" si="3"/>
        <v>#N/A</v>
      </c>
      <c r="AQ323" s="83"/>
      <c r="AR323" s="83"/>
      <c r="AS323" s="83"/>
      <c r="AT323" s="84"/>
      <c r="AU323" s="83"/>
      <c r="AV323" s="83"/>
      <c r="AW323" s="83"/>
      <c r="AX323" s="83"/>
      <c r="AY323" s="83"/>
      <c r="AZ323" s="83"/>
      <c r="BA323" s="83"/>
    </row>
    <row r="324" spans="33:53">
      <c r="AG324">
        <f t="shared" si="3"/>
        <v>0</v>
      </c>
      <c r="AH324" t="str">
        <f t="shared" si="3"/>
        <v>53X2</v>
      </c>
      <c r="AI324" t="str">
        <f t="shared" si="3"/>
        <v>X</v>
      </c>
      <c r="AJ324">
        <f t="shared" si="3"/>
        <v>0</v>
      </c>
      <c r="AK324">
        <f t="shared" si="3"/>
        <v>0</v>
      </c>
      <c r="AL324" t="str">
        <f t="shared" si="3"/>
        <v xml:space="preserve"> 3-4</v>
      </c>
      <c r="AM324">
        <f t="shared" si="3"/>
        <v>0</v>
      </c>
      <c r="AN324" t="e">
        <f t="shared" si="3"/>
        <v>#N/A</v>
      </c>
      <c r="AO324" t="e">
        <f t="shared" si="3"/>
        <v>#N/A</v>
      </c>
      <c r="AP324" t="e">
        <f t="shared" si="3"/>
        <v>#N/A</v>
      </c>
      <c r="AQ324" s="83"/>
      <c r="AR324" s="83"/>
      <c r="AS324" s="83"/>
      <c r="AT324" s="84"/>
      <c r="AU324" s="83"/>
      <c r="AV324" s="83"/>
      <c r="AW324" s="83"/>
      <c r="AX324" s="83"/>
      <c r="AY324" s="83"/>
      <c r="AZ324" s="83"/>
      <c r="BA324" s="83"/>
    </row>
    <row r="325" spans="33:53">
      <c r="AG325">
        <f t="shared" si="3"/>
        <v>0</v>
      </c>
      <c r="AH325" t="str">
        <f t="shared" si="3"/>
        <v>54X2</v>
      </c>
      <c r="AI325" t="str">
        <f t="shared" si="3"/>
        <v>X</v>
      </c>
      <c r="AJ325">
        <f t="shared" si="3"/>
        <v>0</v>
      </c>
      <c r="AK325">
        <f t="shared" si="3"/>
        <v>0</v>
      </c>
      <c r="AL325" t="str">
        <f t="shared" si="3"/>
        <v xml:space="preserve"> 2-5</v>
      </c>
      <c r="AM325">
        <f t="shared" si="3"/>
        <v>0</v>
      </c>
      <c r="AN325" t="e">
        <f t="shared" si="3"/>
        <v>#N/A</v>
      </c>
      <c r="AO325" t="e">
        <f t="shared" si="3"/>
        <v>#N/A</v>
      </c>
      <c r="AP325" t="e">
        <f t="shared" si="3"/>
        <v>#N/A</v>
      </c>
      <c r="AQ325" s="83"/>
      <c r="AR325" s="83"/>
      <c r="AS325" s="83"/>
      <c r="AT325" s="84"/>
      <c r="AU325" s="83"/>
      <c r="AV325" s="83"/>
      <c r="AW325" s="83"/>
      <c r="AX325" s="83"/>
      <c r="AY325" s="83"/>
      <c r="AZ325" s="83"/>
      <c r="BA325" s="83"/>
    </row>
    <row r="326" spans="33:53">
      <c r="AG326">
        <f t="shared" si="3"/>
        <v>0</v>
      </c>
      <c r="AH326" t="str">
        <f t="shared" si="3"/>
        <v>55X2</v>
      </c>
      <c r="AI326" t="str">
        <f t="shared" si="3"/>
        <v>X</v>
      </c>
      <c r="AJ326">
        <f t="shared" si="3"/>
        <v>0</v>
      </c>
      <c r="AK326">
        <f t="shared" si="3"/>
        <v>0</v>
      </c>
      <c r="AL326" t="str">
        <f t="shared" si="3"/>
        <v xml:space="preserve"> 2-3</v>
      </c>
      <c r="AM326">
        <f t="shared" si="3"/>
        <v>0</v>
      </c>
      <c r="AN326" t="e">
        <f t="shared" si="3"/>
        <v>#N/A</v>
      </c>
      <c r="AO326" t="e">
        <f t="shared" si="3"/>
        <v>#N/A</v>
      </c>
      <c r="AP326" t="e">
        <f t="shared" si="3"/>
        <v>#N/A</v>
      </c>
      <c r="AQ326" s="83"/>
      <c r="AR326" s="83"/>
      <c r="AS326" s="83"/>
      <c r="AT326" s="84"/>
      <c r="AU326" s="83"/>
      <c r="AV326" s="83"/>
      <c r="AW326" s="83"/>
      <c r="AX326" s="83"/>
      <c r="AY326" s="83"/>
      <c r="AZ326" s="83"/>
      <c r="BA326" s="83"/>
    </row>
    <row r="327" spans="33:53">
      <c r="AG327" t="e">
        <f>#REF!</f>
        <v>#REF!</v>
      </c>
      <c r="AH327" t="e">
        <f>#REF!</f>
        <v>#REF!</v>
      </c>
      <c r="AI327" t="e">
        <f>#REF!</f>
        <v>#REF!</v>
      </c>
      <c r="AJ327" t="e">
        <f>#REF!</f>
        <v>#REF!</v>
      </c>
      <c r="AK327" t="e">
        <f>#REF!</f>
        <v>#REF!</v>
      </c>
      <c r="AL327" t="e">
        <f>#REF!</f>
        <v>#REF!</v>
      </c>
      <c r="AM327" t="e">
        <f>#REF!</f>
        <v>#REF!</v>
      </c>
      <c r="AN327" t="e">
        <f>#REF!</f>
        <v>#REF!</v>
      </c>
      <c r="AO327" t="e">
        <f>#REF!</f>
        <v>#REF!</v>
      </c>
      <c r="AP327" t="e">
        <f>#REF!</f>
        <v>#REF!</v>
      </c>
      <c r="AQ327" s="83"/>
      <c r="AR327" s="83"/>
      <c r="AS327" s="83"/>
      <c r="AT327" s="84"/>
      <c r="AU327" s="83"/>
      <c r="AV327" s="83"/>
      <c r="AW327" s="83"/>
      <c r="AX327" s="83"/>
      <c r="AY327" s="83"/>
      <c r="AZ327" s="83"/>
      <c r="BA327" s="83"/>
    </row>
    <row r="328" spans="33:53">
      <c r="AG328" t="str">
        <f t="shared" ref="AG328:AP333" si="4">AR43</f>
        <v/>
      </c>
      <c r="AH328" t="str">
        <f t="shared" si="4"/>
        <v>kod</v>
      </c>
      <c r="AI328">
        <f t="shared" si="4"/>
        <v>0</v>
      </c>
      <c r="AJ328" t="str">
        <f t="shared" si="4"/>
        <v>č.zapasu</v>
      </c>
      <c r="AK328" t="str">
        <f t="shared" si="4"/>
        <v>čas</v>
      </c>
      <c r="AL328" t="str">
        <f t="shared" si="4"/>
        <v>zápas</v>
      </c>
      <c r="AM328" t="str">
        <f t="shared" si="4"/>
        <v>stôl</v>
      </c>
      <c r="AN328" t="str">
        <f t="shared" si="4"/>
        <v>meno</v>
      </c>
      <c r="AO328" t="str">
        <f t="shared" si="4"/>
        <v>meno</v>
      </c>
      <c r="AP328" t="str">
        <f t="shared" si="4"/>
        <v>rozhodca</v>
      </c>
    </row>
    <row r="329" spans="33:53">
      <c r="AG329">
        <f t="shared" si="4"/>
        <v>0</v>
      </c>
      <c r="AH329" t="str">
        <f t="shared" si="4"/>
        <v>51X2</v>
      </c>
      <c r="AI329" t="str">
        <f t="shared" si="4"/>
        <v>X</v>
      </c>
      <c r="AJ329">
        <f t="shared" si="4"/>
        <v>0</v>
      </c>
      <c r="AK329">
        <f t="shared" si="4"/>
        <v>0</v>
      </c>
      <c r="AL329" t="str">
        <f t="shared" si="4"/>
        <v xml:space="preserve"> 4-2</v>
      </c>
      <c r="AM329">
        <f t="shared" si="4"/>
        <v>0</v>
      </c>
      <c r="AN329" t="e">
        <f t="shared" si="4"/>
        <v>#N/A</v>
      </c>
      <c r="AO329" t="e">
        <f t="shared" si="4"/>
        <v>#N/A</v>
      </c>
      <c r="AP329" t="e">
        <f t="shared" si="4"/>
        <v>#N/A</v>
      </c>
    </row>
    <row r="330" spans="33:53">
      <c r="AG330">
        <f t="shared" si="4"/>
        <v>0</v>
      </c>
      <c r="AH330" t="str">
        <f t="shared" si="4"/>
        <v>52X2</v>
      </c>
      <c r="AI330" t="str">
        <f t="shared" si="4"/>
        <v>X</v>
      </c>
      <c r="AJ330">
        <f t="shared" si="4"/>
        <v>0</v>
      </c>
      <c r="AK330">
        <f t="shared" si="4"/>
        <v>0</v>
      </c>
      <c r="AL330" t="str">
        <f t="shared" si="4"/>
        <v xml:space="preserve"> 5-4</v>
      </c>
      <c r="AM330">
        <f t="shared" si="4"/>
        <v>0</v>
      </c>
      <c r="AN330" t="e">
        <f t="shared" si="4"/>
        <v>#N/A</v>
      </c>
      <c r="AO330" t="e">
        <f t="shared" si="4"/>
        <v>#N/A</v>
      </c>
      <c r="AP330" t="e">
        <f t="shared" si="4"/>
        <v>#N/A</v>
      </c>
    </row>
    <row r="331" spans="33:53">
      <c r="AG331">
        <f t="shared" si="4"/>
        <v>0</v>
      </c>
      <c r="AH331" t="str">
        <f t="shared" si="4"/>
        <v>53X2</v>
      </c>
      <c r="AI331" t="str">
        <f t="shared" si="4"/>
        <v>X</v>
      </c>
      <c r="AJ331">
        <f t="shared" si="4"/>
        <v>0</v>
      </c>
      <c r="AK331">
        <f t="shared" si="4"/>
        <v>0</v>
      </c>
      <c r="AL331" t="str">
        <f t="shared" si="4"/>
        <v xml:space="preserve"> 3-4</v>
      </c>
      <c r="AM331">
        <f t="shared" si="4"/>
        <v>0</v>
      </c>
      <c r="AN331" t="e">
        <f t="shared" si="4"/>
        <v>#N/A</v>
      </c>
      <c r="AO331" t="e">
        <f t="shared" si="4"/>
        <v>#N/A</v>
      </c>
      <c r="AP331" t="e">
        <f t="shared" si="4"/>
        <v>#N/A</v>
      </c>
    </row>
    <row r="332" spans="33:53">
      <c r="AG332">
        <f t="shared" si="4"/>
        <v>0</v>
      </c>
      <c r="AH332" t="str">
        <f t="shared" si="4"/>
        <v>54X2</v>
      </c>
      <c r="AI332" t="str">
        <f t="shared" si="4"/>
        <v>X</v>
      </c>
      <c r="AJ332">
        <f t="shared" si="4"/>
        <v>0</v>
      </c>
      <c r="AK332">
        <f t="shared" si="4"/>
        <v>0</v>
      </c>
      <c r="AL332" t="str">
        <f t="shared" si="4"/>
        <v xml:space="preserve"> 2-5</v>
      </c>
      <c r="AM332">
        <f t="shared" si="4"/>
        <v>0</v>
      </c>
      <c r="AN332" t="e">
        <f t="shared" si="4"/>
        <v>#N/A</v>
      </c>
      <c r="AO332" t="e">
        <f t="shared" si="4"/>
        <v>#N/A</v>
      </c>
      <c r="AP332" t="e">
        <f t="shared" si="4"/>
        <v>#N/A</v>
      </c>
    </row>
    <row r="333" spans="33:53">
      <c r="AG333">
        <f t="shared" si="4"/>
        <v>0</v>
      </c>
      <c r="AH333" t="str">
        <f t="shared" si="4"/>
        <v>55X2</v>
      </c>
      <c r="AI333" t="str">
        <f t="shared" si="4"/>
        <v>X</v>
      </c>
      <c r="AJ333">
        <f t="shared" si="4"/>
        <v>0</v>
      </c>
      <c r="AK333">
        <f t="shared" si="4"/>
        <v>0</v>
      </c>
      <c r="AL333" t="str">
        <f t="shared" si="4"/>
        <v xml:space="preserve"> 2-3</v>
      </c>
      <c r="AM333">
        <f t="shared" si="4"/>
        <v>0</v>
      </c>
      <c r="AN333" t="e">
        <f t="shared" si="4"/>
        <v>#N/A</v>
      </c>
      <c r="AO333" t="e">
        <f t="shared" si="4"/>
        <v>#N/A</v>
      </c>
      <c r="AP333" t="e">
        <f t="shared" si="4"/>
        <v>#N/A</v>
      </c>
    </row>
    <row r="334" spans="33:53">
      <c r="AG334" t="e">
        <f>#REF!</f>
        <v>#REF!</v>
      </c>
      <c r="AH334" t="e">
        <f>#REF!</f>
        <v>#REF!</v>
      </c>
      <c r="AI334" t="e">
        <f>#REF!</f>
        <v>#REF!</v>
      </c>
      <c r="AJ334" t="e">
        <f>#REF!</f>
        <v>#REF!</v>
      </c>
      <c r="AK334" t="e">
        <f>#REF!</f>
        <v>#REF!</v>
      </c>
      <c r="AL334" t="e">
        <f>#REF!</f>
        <v>#REF!</v>
      </c>
      <c r="AM334" t="e">
        <f>#REF!</f>
        <v>#REF!</v>
      </c>
      <c r="AN334" t="e">
        <f>#REF!</f>
        <v>#REF!</v>
      </c>
      <c r="AO334" t="e">
        <f>#REF!</f>
        <v>#REF!</v>
      </c>
      <c r="AP334" t="e">
        <f>#REF!</f>
        <v>#REF!</v>
      </c>
    </row>
    <row r="335" spans="33:53">
      <c r="AG335" t="str">
        <f t="shared" ref="AG335:AP340" si="5">AR53</f>
        <v/>
      </c>
      <c r="AH335" t="str">
        <f t="shared" si="5"/>
        <v>kod</v>
      </c>
      <c r="AI335">
        <f t="shared" si="5"/>
        <v>0</v>
      </c>
      <c r="AJ335" t="str">
        <f t="shared" si="5"/>
        <v>č.zapasu</v>
      </c>
      <c r="AK335" t="str">
        <f t="shared" si="5"/>
        <v>čas</v>
      </c>
      <c r="AL335" t="str">
        <f t="shared" si="5"/>
        <v>zápas</v>
      </c>
      <c r="AM335" t="str">
        <f t="shared" si="5"/>
        <v>stôl</v>
      </c>
      <c r="AN335" t="str">
        <f t="shared" si="5"/>
        <v>meno</v>
      </c>
      <c r="AO335" t="str">
        <f t="shared" si="5"/>
        <v>meno</v>
      </c>
      <c r="AP335" t="str">
        <f t="shared" si="5"/>
        <v>rozhodca</v>
      </c>
    </row>
    <row r="336" spans="33:53">
      <c r="AG336">
        <f t="shared" si="5"/>
        <v>0</v>
      </c>
      <c r="AH336" t="str">
        <f t="shared" si="5"/>
        <v>51X2</v>
      </c>
      <c r="AI336" t="str">
        <f t="shared" si="5"/>
        <v>X</v>
      </c>
      <c r="AJ336">
        <f t="shared" si="5"/>
        <v>0</v>
      </c>
      <c r="AK336">
        <f t="shared" si="5"/>
        <v>0</v>
      </c>
      <c r="AL336" t="str">
        <f t="shared" si="5"/>
        <v xml:space="preserve"> 4-2</v>
      </c>
      <c r="AM336">
        <f t="shared" si="5"/>
        <v>0</v>
      </c>
      <c r="AN336" t="e">
        <f t="shared" si="5"/>
        <v>#N/A</v>
      </c>
      <c r="AO336" t="e">
        <f t="shared" si="5"/>
        <v>#N/A</v>
      </c>
      <c r="AP336" t="e">
        <f t="shared" si="5"/>
        <v>#N/A</v>
      </c>
    </row>
    <row r="337" spans="33:42">
      <c r="AG337">
        <f t="shared" si="5"/>
        <v>0</v>
      </c>
      <c r="AH337" t="str">
        <f t="shared" si="5"/>
        <v>52X2</v>
      </c>
      <c r="AI337" t="str">
        <f t="shared" si="5"/>
        <v>X</v>
      </c>
      <c r="AJ337">
        <f t="shared" si="5"/>
        <v>0</v>
      </c>
      <c r="AK337">
        <f t="shared" si="5"/>
        <v>0</v>
      </c>
      <c r="AL337" t="str">
        <f t="shared" si="5"/>
        <v xml:space="preserve"> 5-4</v>
      </c>
      <c r="AM337">
        <f t="shared" si="5"/>
        <v>0</v>
      </c>
      <c r="AN337" t="e">
        <f t="shared" si="5"/>
        <v>#N/A</v>
      </c>
      <c r="AO337" t="e">
        <f t="shared" si="5"/>
        <v>#N/A</v>
      </c>
      <c r="AP337" t="e">
        <f t="shared" si="5"/>
        <v>#N/A</v>
      </c>
    </row>
    <row r="338" spans="33:42">
      <c r="AG338">
        <f t="shared" si="5"/>
        <v>0</v>
      </c>
      <c r="AH338" t="str">
        <f t="shared" si="5"/>
        <v>53X2</v>
      </c>
      <c r="AI338" t="str">
        <f t="shared" si="5"/>
        <v>X</v>
      </c>
      <c r="AJ338">
        <f t="shared" si="5"/>
        <v>0</v>
      </c>
      <c r="AK338">
        <f t="shared" si="5"/>
        <v>0</v>
      </c>
      <c r="AL338" t="str">
        <f t="shared" si="5"/>
        <v xml:space="preserve"> 3-4</v>
      </c>
      <c r="AM338">
        <f t="shared" si="5"/>
        <v>0</v>
      </c>
      <c r="AN338" t="e">
        <f t="shared" si="5"/>
        <v>#N/A</v>
      </c>
      <c r="AO338" t="e">
        <f t="shared" si="5"/>
        <v>#N/A</v>
      </c>
      <c r="AP338" t="e">
        <f t="shared" si="5"/>
        <v>#N/A</v>
      </c>
    </row>
    <row r="339" spans="33:42">
      <c r="AG339">
        <f t="shared" si="5"/>
        <v>0</v>
      </c>
      <c r="AH339" t="str">
        <f t="shared" si="5"/>
        <v>54X2</v>
      </c>
      <c r="AI339" t="str">
        <f t="shared" si="5"/>
        <v>X</v>
      </c>
      <c r="AJ339">
        <f t="shared" si="5"/>
        <v>0</v>
      </c>
      <c r="AK339">
        <f t="shared" si="5"/>
        <v>0</v>
      </c>
      <c r="AL339" t="str">
        <f t="shared" si="5"/>
        <v xml:space="preserve"> 2-5</v>
      </c>
      <c r="AM339">
        <f t="shared" si="5"/>
        <v>0</v>
      </c>
      <c r="AN339" t="e">
        <f t="shared" si="5"/>
        <v>#N/A</v>
      </c>
      <c r="AO339" t="e">
        <f t="shared" si="5"/>
        <v>#N/A</v>
      </c>
      <c r="AP339" t="e">
        <f t="shared" si="5"/>
        <v>#N/A</v>
      </c>
    </row>
    <row r="340" spans="33:42">
      <c r="AG340">
        <f t="shared" si="5"/>
        <v>0</v>
      </c>
      <c r="AH340" t="str">
        <f t="shared" si="5"/>
        <v>55X2</v>
      </c>
      <c r="AI340" t="str">
        <f t="shared" si="5"/>
        <v>X</v>
      </c>
      <c r="AJ340">
        <f t="shared" si="5"/>
        <v>0</v>
      </c>
      <c r="AK340">
        <f t="shared" si="5"/>
        <v>0</v>
      </c>
      <c r="AL340" t="str">
        <f t="shared" si="5"/>
        <v xml:space="preserve"> 2-3</v>
      </c>
      <c r="AM340">
        <f t="shared" si="5"/>
        <v>0</v>
      </c>
      <c r="AN340" t="e">
        <f t="shared" si="5"/>
        <v>#N/A</v>
      </c>
      <c r="AO340" t="e">
        <f t="shared" si="5"/>
        <v>#N/A</v>
      </c>
      <c r="AP340" t="e">
        <f t="shared" si="5"/>
        <v>#N/A</v>
      </c>
    </row>
    <row r="341" spans="33:42">
      <c r="AG341" t="e">
        <f>#REF!</f>
        <v>#REF!</v>
      </c>
      <c r="AH341" t="e">
        <f>#REF!</f>
        <v>#REF!</v>
      </c>
      <c r="AI341" t="e">
        <f>#REF!</f>
        <v>#REF!</v>
      </c>
      <c r="AJ341" t="e">
        <f>#REF!</f>
        <v>#REF!</v>
      </c>
      <c r="AK341" t="e">
        <f>#REF!</f>
        <v>#REF!</v>
      </c>
      <c r="AL341" t="e">
        <f>#REF!</f>
        <v>#REF!</v>
      </c>
      <c r="AM341" t="e">
        <f>#REF!</f>
        <v>#REF!</v>
      </c>
      <c r="AN341" t="e">
        <f>#REF!</f>
        <v>#REF!</v>
      </c>
      <c r="AO341" t="e">
        <f>#REF!</f>
        <v>#REF!</v>
      </c>
      <c r="AP341" t="e">
        <f>#REF!</f>
        <v>#REF!</v>
      </c>
    </row>
    <row r="342" spans="33:42">
      <c r="AG342" t="str">
        <f t="shared" ref="AG342:AP347" si="6">AR63</f>
        <v/>
      </c>
      <c r="AH342" t="str">
        <f t="shared" si="6"/>
        <v>kod</v>
      </c>
      <c r="AI342">
        <f t="shared" si="6"/>
        <v>0</v>
      </c>
      <c r="AJ342" t="str">
        <f t="shared" si="6"/>
        <v>č.zapasu</v>
      </c>
      <c r="AK342" t="str">
        <f t="shared" si="6"/>
        <v>čas</v>
      </c>
      <c r="AL342" t="str">
        <f t="shared" si="6"/>
        <v>zápas</v>
      </c>
      <c r="AM342" t="str">
        <f t="shared" si="6"/>
        <v>stôl</v>
      </c>
      <c r="AN342" t="str">
        <f t="shared" si="6"/>
        <v>meno</v>
      </c>
      <c r="AO342" t="str">
        <f t="shared" si="6"/>
        <v>meno</v>
      </c>
      <c r="AP342" t="str">
        <f t="shared" si="6"/>
        <v>rozhodca</v>
      </c>
    </row>
    <row r="343" spans="33:42">
      <c r="AG343">
        <f t="shared" si="6"/>
        <v>0</v>
      </c>
      <c r="AH343" t="str">
        <f t="shared" si="6"/>
        <v>51X2</v>
      </c>
      <c r="AI343" t="str">
        <f t="shared" si="6"/>
        <v>X</v>
      </c>
      <c r="AJ343">
        <f t="shared" si="6"/>
        <v>0</v>
      </c>
      <c r="AK343">
        <f t="shared" si="6"/>
        <v>0</v>
      </c>
      <c r="AL343" t="str">
        <f t="shared" si="6"/>
        <v xml:space="preserve"> 4-2</v>
      </c>
      <c r="AM343">
        <f t="shared" si="6"/>
        <v>0</v>
      </c>
      <c r="AN343" t="e">
        <f t="shared" si="6"/>
        <v>#N/A</v>
      </c>
      <c r="AO343" t="e">
        <f t="shared" si="6"/>
        <v>#N/A</v>
      </c>
      <c r="AP343" t="e">
        <f t="shared" si="6"/>
        <v>#N/A</v>
      </c>
    </row>
    <row r="344" spans="33:42">
      <c r="AG344">
        <f t="shared" si="6"/>
        <v>0</v>
      </c>
      <c r="AH344" t="str">
        <f t="shared" si="6"/>
        <v>52X2</v>
      </c>
      <c r="AI344" t="str">
        <f t="shared" si="6"/>
        <v>X</v>
      </c>
      <c r="AJ344">
        <f t="shared" si="6"/>
        <v>0</v>
      </c>
      <c r="AK344">
        <f t="shared" si="6"/>
        <v>0</v>
      </c>
      <c r="AL344" t="str">
        <f t="shared" si="6"/>
        <v xml:space="preserve"> 5-4</v>
      </c>
      <c r="AM344">
        <f t="shared" si="6"/>
        <v>0</v>
      </c>
      <c r="AN344" t="e">
        <f t="shared" si="6"/>
        <v>#N/A</v>
      </c>
      <c r="AO344" t="e">
        <f t="shared" si="6"/>
        <v>#N/A</v>
      </c>
      <c r="AP344" t="e">
        <f t="shared" si="6"/>
        <v>#N/A</v>
      </c>
    </row>
    <row r="345" spans="33:42">
      <c r="AG345">
        <f t="shared" si="6"/>
        <v>0</v>
      </c>
      <c r="AH345" t="str">
        <f t="shared" si="6"/>
        <v>53X2</v>
      </c>
      <c r="AI345" t="str">
        <f t="shared" si="6"/>
        <v>X</v>
      </c>
      <c r="AJ345">
        <f t="shared" si="6"/>
        <v>0</v>
      </c>
      <c r="AK345">
        <f t="shared" si="6"/>
        <v>0</v>
      </c>
      <c r="AL345" t="str">
        <f t="shared" si="6"/>
        <v xml:space="preserve"> 3-4</v>
      </c>
      <c r="AM345">
        <f t="shared" si="6"/>
        <v>0</v>
      </c>
      <c r="AN345" t="e">
        <f t="shared" si="6"/>
        <v>#N/A</v>
      </c>
      <c r="AO345" t="e">
        <f t="shared" si="6"/>
        <v>#N/A</v>
      </c>
      <c r="AP345" t="e">
        <f t="shared" si="6"/>
        <v>#N/A</v>
      </c>
    </row>
    <row r="346" spans="33:42">
      <c r="AG346">
        <f t="shared" si="6"/>
        <v>0</v>
      </c>
      <c r="AH346" t="str">
        <f t="shared" si="6"/>
        <v>54X2</v>
      </c>
      <c r="AI346" t="str">
        <f t="shared" si="6"/>
        <v>X</v>
      </c>
      <c r="AJ346">
        <f t="shared" si="6"/>
        <v>0</v>
      </c>
      <c r="AK346">
        <f t="shared" si="6"/>
        <v>0</v>
      </c>
      <c r="AL346" t="str">
        <f t="shared" si="6"/>
        <v xml:space="preserve"> 2-5</v>
      </c>
      <c r="AM346">
        <f t="shared" si="6"/>
        <v>0</v>
      </c>
      <c r="AN346" t="e">
        <f t="shared" si="6"/>
        <v>#N/A</v>
      </c>
      <c r="AO346" t="e">
        <f t="shared" si="6"/>
        <v>#N/A</v>
      </c>
      <c r="AP346" t="e">
        <f t="shared" si="6"/>
        <v>#N/A</v>
      </c>
    </row>
    <row r="347" spans="33:42">
      <c r="AG347">
        <f t="shared" si="6"/>
        <v>0</v>
      </c>
      <c r="AH347" t="str">
        <f t="shared" si="6"/>
        <v>55X2</v>
      </c>
      <c r="AI347" t="str">
        <f t="shared" si="6"/>
        <v>X</v>
      </c>
      <c r="AJ347">
        <f t="shared" si="6"/>
        <v>0</v>
      </c>
      <c r="AK347">
        <f t="shared" si="6"/>
        <v>0</v>
      </c>
      <c r="AL347" t="str">
        <f t="shared" si="6"/>
        <v xml:space="preserve"> 2-3</v>
      </c>
      <c r="AM347">
        <f t="shared" si="6"/>
        <v>0</v>
      </c>
      <c r="AN347" t="e">
        <f t="shared" si="6"/>
        <v>#N/A</v>
      </c>
      <c r="AO347" t="e">
        <f t="shared" si="6"/>
        <v>#N/A</v>
      </c>
      <c r="AP347" t="e">
        <f t="shared" si="6"/>
        <v>#N/A</v>
      </c>
    </row>
    <row r="348" spans="33:42">
      <c r="AG348" t="e">
        <f>#REF!</f>
        <v>#REF!</v>
      </c>
      <c r="AH348" t="e">
        <f>#REF!</f>
        <v>#REF!</v>
      </c>
      <c r="AI348" t="e">
        <f>#REF!</f>
        <v>#REF!</v>
      </c>
      <c r="AJ348" t="e">
        <f>#REF!</f>
        <v>#REF!</v>
      </c>
      <c r="AK348" t="e">
        <f>#REF!</f>
        <v>#REF!</v>
      </c>
      <c r="AL348" t="e">
        <f>#REF!</f>
        <v>#REF!</v>
      </c>
      <c r="AM348" t="e">
        <f>#REF!</f>
        <v>#REF!</v>
      </c>
      <c r="AN348" t="e">
        <f>#REF!</f>
        <v>#REF!</v>
      </c>
      <c r="AO348" t="e">
        <f>#REF!</f>
        <v>#REF!</v>
      </c>
      <c r="AP348" t="e">
        <f>#REF!</f>
        <v>#REF!</v>
      </c>
    </row>
    <row r="349" spans="33:42">
      <c r="AG349" t="str">
        <f t="shared" ref="AG349:AP354" si="7">AR73</f>
        <v/>
      </c>
      <c r="AH349" t="str">
        <f t="shared" si="7"/>
        <v>kod</v>
      </c>
      <c r="AI349">
        <f t="shared" si="7"/>
        <v>0</v>
      </c>
      <c r="AJ349" t="str">
        <f t="shared" si="7"/>
        <v>č.zapasu</v>
      </c>
      <c r="AK349" t="str">
        <f t="shared" si="7"/>
        <v>čas</v>
      </c>
      <c r="AL349" t="str">
        <f t="shared" si="7"/>
        <v>zápas</v>
      </c>
      <c r="AM349" t="str">
        <f t="shared" si="7"/>
        <v>stôl</v>
      </c>
      <c r="AN349" t="str">
        <f t="shared" si="7"/>
        <v>meno</v>
      </c>
      <c r="AO349" t="str">
        <f t="shared" si="7"/>
        <v>meno</v>
      </c>
      <c r="AP349" t="str">
        <f t="shared" si="7"/>
        <v>rozhodca</v>
      </c>
    </row>
    <row r="350" spans="33:42">
      <c r="AG350">
        <f t="shared" si="7"/>
        <v>0</v>
      </c>
      <c r="AH350" t="str">
        <f t="shared" si="7"/>
        <v>51X2</v>
      </c>
      <c r="AI350" t="str">
        <f t="shared" si="7"/>
        <v>X</v>
      </c>
      <c r="AJ350">
        <f t="shared" si="7"/>
        <v>0</v>
      </c>
      <c r="AK350">
        <f t="shared" si="7"/>
        <v>0</v>
      </c>
      <c r="AL350" t="str">
        <f t="shared" si="7"/>
        <v xml:space="preserve"> 4-2</v>
      </c>
      <c r="AM350">
        <f t="shared" si="7"/>
        <v>0</v>
      </c>
      <c r="AN350" t="e">
        <f t="shared" si="7"/>
        <v>#N/A</v>
      </c>
      <c r="AO350" t="e">
        <f t="shared" si="7"/>
        <v>#N/A</v>
      </c>
      <c r="AP350" t="e">
        <f t="shared" si="7"/>
        <v>#N/A</v>
      </c>
    </row>
    <row r="351" spans="33:42">
      <c r="AG351">
        <f t="shared" si="7"/>
        <v>0</v>
      </c>
      <c r="AH351" t="str">
        <f t="shared" si="7"/>
        <v>52X2</v>
      </c>
      <c r="AI351" t="str">
        <f t="shared" si="7"/>
        <v>X</v>
      </c>
      <c r="AJ351">
        <f t="shared" si="7"/>
        <v>0</v>
      </c>
      <c r="AK351">
        <f t="shared" si="7"/>
        <v>0</v>
      </c>
      <c r="AL351" t="str">
        <f t="shared" si="7"/>
        <v xml:space="preserve"> 5-4</v>
      </c>
      <c r="AM351">
        <f t="shared" si="7"/>
        <v>0</v>
      </c>
      <c r="AN351" t="e">
        <f t="shared" si="7"/>
        <v>#N/A</v>
      </c>
      <c r="AO351" t="e">
        <f t="shared" si="7"/>
        <v>#N/A</v>
      </c>
      <c r="AP351" t="e">
        <f t="shared" si="7"/>
        <v>#N/A</v>
      </c>
    </row>
    <row r="352" spans="33:42">
      <c r="AG352">
        <f t="shared" si="7"/>
        <v>0</v>
      </c>
      <c r="AH352" t="str">
        <f t="shared" si="7"/>
        <v>53X2</v>
      </c>
      <c r="AI352" t="str">
        <f t="shared" si="7"/>
        <v>X</v>
      </c>
      <c r="AJ352">
        <f t="shared" si="7"/>
        <v>0</v>
      </c>
      <c r="AK352">
        <f t="shared" si="7"/>
        <v>0</v>
      </c>
      <c r="AL352" t="str">
        <f t="shared" si="7"/>
        <v xml:space="preserve"> 3-4</v>
      </c>
      <c r="AM352">
        <f t="shared" si="7"/>
        <v>0</v>
      </c>
      <c r="AN352" t="e">
        <f t="shared" si="7"/>
        <v>#N/A</v>
      </c>
      <c r="AO352" t="e">
        <f t="shared" si="7"/>
        <v>#N/A</v>
      </c>
      <c r="AP352" t="e">
        <f t="shared" si="7"/>
        <v>#N/A</v>
      </c>
    </row>
    <row r="353" spans="33:42">
      <c r="AG353">
        <f t="shared" si="7"/>
        <v>0</v>
      </c>
      <c r="AH353" t="str">
        <f t="shared" si="7"/>
        <v>54X2</v>
      </c>
      <c r="AI353" t="str">
        <f t="shared" si="7"/>
        <v>X</v>
      </c>
      <c r="AJ353">
        <f t="shared" si="7"/>
        <v>0</v>
      </c>
      <c r="AK353">
        <f t="shared" si="7"/>
        <v>0</v>
      </c>
      <c r="AL353" t="str">
        <f t="shared" si="7"/>
        <v xml:space="preserve"> 2-5</v>
      </c>
      <c r="AM353">
        <f t="shared" si="7"/>
        <v>0</v>
      </c>
      <c r="AN353" t="e">
        <f t="shared" si="7"/>
        <v>#N/A</v>
      </c>
      <c r="AO353" t="e">
        <f t="shared" si="7"/>
        <v>#N/A</v>
      </c>
      <c r="AP353" t="e">
        <f t="shared" si="7"/>
        <v>#N/A</v>
      </c>
    </row>
    <row r="354" spans="33:42">
      <c r="AG354">
        <f t="shared" si="7"/>
        <v>0</v>
      </c>
      <c r="AH354" t="str">
        <f t="shared" si="7"/>
        <v>55X2</v>
      </c>
      <c r="AI354" t="str">
        <f t="shared" si="7"/>
        <v>X</v>
      </c>
      <c r="AJ354">
        <f t="shared" si="7"/>
        <v>0</v>
      </c>
      <c r="AK354">
        <f t="shared" si="7"/>
        <v>0</v>
      </c>
      <c r="AL354" t="str">
        <f t="shared" si="7"/>
        <v xml:space="preserve"> 2-3</v>
      </c>
      <c r="AM354">
        <f t="shared" si="7"/>
        <v>0</v>
      </c>
      <c r="AN354" t="e">
        <f t="shared" si="7"/>
        <v>#N/A</v>
      </c>
      <c r="AO354" t="e">
        <f t="shared" si="7"/>
        <v>#N/A</v>
      </c>
      <c r="AP354" t="e">
        <f t="shared" si="7"/>
        <v>#N/A</v>
      </c>
    </row>
    <row r="355" spans="33:42">
      <c r="AG355" t="e">
        <f>#REF!</f>
        <v>#REF!</v>
      </c>
      <c r="AH355" t="e">
        <f>#REF!</f>
        <v>#REF!</v>
      </c>
      <c r="AI355" t="e">
        <f>#REF!</f>
        <v>#REF!</v>
      </c>
      <c r="AJ355" t="e">
        <f>#REF!</f>
        <v>#REF!</v>
      </c>
      <c r="AK355" t="e">
        <f>#REF!</f>
        <v>#REF!</v>
      </c>
      <c r="AL355" t="e">
        <f>#REF!</f>
        <v>#REF!</v>
      </c>
      <c r="AM355" t="e">
        <f>#REF!</f>
        <v>#REF!</v>
      </c>
      <c r="AN355" t="e">
        <f>#REF!</f>
        <v>#REF!</v>
      </c>
      <c r="AO355" t="e">
        <f>#REF!</f>
        <v>#REF!</v>
      </c>
      <c r="AP355" t="e">
        <f>#REF!</f>
        <v>#REF!</v>
      </c>
    </row>
    <row r="356" spans="33:42">
      <c r="AG356" t="str">
        <f t="shared" ref="AG356:AP361" si="8">AR83</f>
        <v/>
      </c>
      <c r="AH356" t="str">
        <f t="shared" si="8"/>
        <v>kod</v>
      </c>
      <c r="AI356">
        <f t="shared" si="8"/>
        <v>0</v>
      </c>
      <c r="AJ356" t="str">
        <f t="shared" si="8"/>
        <v>č.zapasu</v>
      </c>
      <c r="AK356" t="str">
        <f t="shared" si="8"/>
        <v>čas</v>
      </c>
      <c r="AL356" t="str">
        <f t="shared" si="8"/>
        <v>zápas</v>
      </c>
      <c r="AM356" t="str">
        <f t="shared" si="8"/>
        <v>stôl</v>
      </c>
      <c r="AN356" t="str">
        <f t="shared" si="8"/>
        <v>meno</v>
      </c>
      <c r="AO356" t="str">
        <f t="shared" si="8"/>
        <v>meno</v>
      </c>
      <c r="AP356" t="str">
        <f t="shared" si="8"/>
        <v>rozhodca</v>
      </c>
    </row>
    <row r="357" spans="33:42">
      <c r="AG357">
        <f t="shared" si="8"/>
        <v>0</v>
      </c>
      <c r="AH357" t="str">
        <f t="shared" si="8"/>
        <v>51X2</v>
      </c>
      <c r="AI357" t="str">
        <f t="shared" si="8"/>
        <v>X</v>
      </c>
      <c r="AJ357">
        <f t="shared" si="8"/>
        <v>0</v>
      </c>
      <c r="AK357">
        <f t="shared" si="8"/>
        <v>0</v>
      </c>
      <c r="AL357" t="str">
        <f t="shared" si="8"/>
        <v xml:space="preserve"> 4-2</v>
      </c>
      <c r="AM357">
        <f t="shared" si="8"/>
        <v>0</v>
      </c>
      <c r="AN357" t="e">
        <f t="shared" si="8"/>
        <v>#N/A</v>
      </c>
      <c r="AO357" t="e">
        <f t="shared" si="8"/>
        <v>#N/A</v>
      </c>
      <c r="AP357" t="e">
        <f t="shared" si="8"/>
        <v>#N/A</v>
      </c>
    </row>
    <row r="358" spans="33:42">
      <c r="AG358">
        <f t="shared" si="8"/>
        <v>0</v>
      </c>
      <c r="AH358" t="str">
        <f t="shared" si="8"/>
        <v>52X2</v>
      </c>
      <c r="AI358" t="str">
        <f t="shared" si="8"/>
        <v>X</v>
      </c>
      <c r="AJ358">
        <f t="shared" si="8"/>
        <v>0</v>
      </c>
      <c r="AK358">
        <f t="shared" si="8"/>
        <v>0</v>
      </c>
      <c r="AL358" t="str">
        <f t="shared" si="8"/>
        <v xml:space="preserve"> 5-4</v>
      </c>
      <c r="AM358">
        <f t="shared" si="8"/>
        <v>0</v>
      </c>
      <c r="AN358" t="e">
        <f t="shared" si="8"/>
        <v>#N/A</v>
      </c>
      <c r="AO358" t="e">
        <f t="shared" si="8"/>
        <v>#N/A</v>
      </c>
      <c r="AP358" t="e">
        <f t="shared" si="8"/>
        <v>#N/A</v>
      </c>
    </row>
    <row r="359" spans="33:42">
      <c r="AG359">
        <f t="shared" si="8"/>
        <v>0</v>
      </c>
      <c r="AH359" t="str">
        <f t="shared" si="8"/>
        <v>53X2</v>
      </c>
      <c r="AI359" t="str">
        <f t="shared" si="8"/>
        <v>X</v>
      </c>
      <c r="AJ359">
        <f t="shared" si="8"/>
        <v>0</v>
      </c>
      <c r="AK359">
        <f t="shared" si="8"/>
        <v>0</v>
      </c>
      <c r="AL359" t="str">
        <f t="shared" si="8"/>
        <v xml:space="preserve"> 3-4</v>
      </c>
      <c r="AM359">
        <f t="shared" si="8"/>
        <v>0</v>
      </c>
      <c r="AN359" t="e">
        <f t="shared" si="8"/>
        <v>#N/A</v>
      </c>
      <c r="AO359" t="e">
        <f t="shared" si="8"/>
        <v>#N/A</v>
      </c>
      <c r="AP359" t="e">
        <f t="shared" si="8"/>
        <v>#N/A</v>
      </c>
    </row>
    <row r="360" spans="33:42">
      <c r="AG360">
        <f t="shared" si="8"/>
        <v>0</v>
      </c>
      <c r="AH360" t="str">
        <f t="shared" si="8"/>
        <v>54X2</v>
      </c>
      <c r="AI360" t="str">
        <f t="shared" si="8"/>
        <v>X</v>
      </c>
      <c r="AJ360">
        <f t="shared" si="8"/>
        <v>0</v>
      </c>
      <c r="AK360">
        <f t="shared" si="8"/>
        <v>0</v>
      </c>
      <c r="AL360" t="str">
        <f t="shared" si="8"/>
        <v xml:space="preserve"> 2-5</v>
      </c>
      <c r="AM360">
        <f t="shared" si="8"/>
        <v>0</v>
      </c>
      <c r="AN360" t="e">
        <f t="shared" si="8"/>
        <v>#N/A</v>
      </c>
      <c r="AO360" t="e">
        <f t="shared" si="8"/>
        <v>#N/A</v>
      </c>
      <c r="AP360" t="e">
        <f t="shared" si="8"/>
        <v>#N/A</v>
      </c>
    </row>
    <row r="361" spans="33:42">
      <c r="AG361">
        <f t="shared" si="8"/>
        <v>0</v>
      </c>
      <c r="AH361" t="str">
        <f t="shared" si="8"/>
        <v>55X2</v>
      </c>
      <c r="AI361" t="str">
        <f t="shared" si="8"/>
        <v>X</v>
      </c>
      <c r="AJ361">
        <f t="shared" si="8"/>
        <v>0</v>
      </c>
      <c r="AK361">
        <f t="shared" si="8"/>
        <v>0</v>
      </c>
      <c r="AL361" t="str">
        <f t="shared" si="8"/>
        <v xml:space="preserve"> 2-3</v>
      </c>
      <c r="AM361">
        <f t="shared" si="8"/>
        <v>0</v>
      </c>
      <c r="AN361" t="e">
        <f t="shared" si="8"/>
        <v>#N/A</v>
      </c>
      <c r="AO361" t="e">
        <f t="shared" si="8"/>
        <v>#N/A</v>
      </c>
      <c r="AP361" t="e">
        <f t="shared" si="8"/>
        <v>#N/A</v>
      </c>
    </row>
    <row r="362" spans="33:42">
      <c r="AG362" t="e">
        <f>#REF!</f>
        <v>#REF!</v>
      </c>
      <c r="AH362" t="e">
        <f>#REF!</f>
        <v>#REF!</v>
      </c>
      <c r="AI362" t="e">
        <f>#REF!</f>
        <v>#REF!</v>
      </c>
      <c r="AJ362" t="e">
        <f>#REF!</f>
        <v>#REF!</v>
      </c>
      <c r="AK362" t="e">
        <f>#REF!</f>
        <v>#REF!</v>
      </c>
      <c r="AL362" t="e">
        <f>#REF!</f>
        <v>#REF!</v>
      </c>
      <c r="AM362" t="e">
        <f>#REF!</f>
        <v>#REF!</v>
      </c>
      <c r="AN362" t="e">
        <f>#REF!</f>
        <v>#REF!</v>
      </c>
      <c r="AO362" t="e">
        <f>#REF!</f>
        <v>#REF!</v>
      </c>
      <c r="AP362" t="e">
        <f>#REF!</f>
        <v>#REF!</v>
      </c>
    </row>
    <row r="363" spans="33:42">
      <c r="AG363" t="str">
        <f t="shared" ref="AG363:AP368" si="9">AR93</f>
        <v/>
      </c>
      <c r="AH363" t="str">
        <f t="shared" si="9"/>
        <v>kod</v>
      </c>
      <c r="AI363">
        <f t="shared" si="9"/>
        <v>0</v>
      </c>
      <c r="AJ363" t="str">
        <f t="shared" si="9"/>
        <v>č.zapasu</v>
      </c>
      <c r="AK363" t="str">
        <f t="shared" si="9"/>
        <v>čas</v>
      </c>
      <c r="AL363" t="str">
        <f t="shared" si="9"/>
        <v>zápas</v>
      </c>
      <c r="AM363" t="str">
        <f t="shared" si="9"/>
        <v>stôl</v>
      </c>
      <c r="AN363" t="str">
        <f t="shared" si="9"/>
        <v>meno</v>
      </c>
      <c r="AO363" t="str">
        <f t="shared" si="9"/>
        <v>meno</v>
      </c>
      <c r="AP363" t="str">
        <f t="shared" si="9"/>
        <v>rozhodca</v>
      </c>
    </row>
    <row r="364" spans="33:42">
      <c r="AG364">
        <f t="shared" si="9"/>
        <v>0</v>
      </c>
      <c r="AH364" t="str">
        <f t="shared" si="9"/>
        <v>51X2</v>
      </c>
      <c r="AI364" t="str">
        <f t="shared" si="9"/>
        <v>X</v>
      </c>
      <c r="AJ364">
        <f t="shared" si="9"/>
        <v>0</v>
      </c>
      <c r="AK364">
        <f t="shared" si="9"/>
        <v>0</v>
      </c>
      <c r="AL364" t="str">
        <f t="shared" si="9"/>
        <v xml:space="preserve"> 4-2</v>
      </c>
      <c r="AM364">
        <f t="shared" si="9"/>
        <v>0</v>
      </c>
      <c r="AN364" t="e">
        <f t="shared" si="9"/>
        <v>#N/A</v>
      </c>
      <c r="AO364" t="e">
        <f t="shared" si="9"/>
        <v>#N/A</v>
      </c>
      <c r="AP364" t="e">
        <f t="shared" si="9"/>
        <v>#N/A</v>
      </c>
    </row>
    <row r="365" spans="33:42">
      <c r="AG365">
        <f t="shared" si="9"/>
        <v>0</v>
      </c>
      <c r="AH365" t="str">
        <f t="shared" si="9"/>
        <v>52X2</v>
      </c>
      <c r="AI365" t="str">
        <f t="shared" si="9"/>
        <v>X</v>
      </c>
      <c r="AJ365">
        <f t="shared" si="9"/>
        <v>0</v>
      </c>
      <c r="AK365">
        <f t="shared" si="9"/>
        <v>0</v>
      </c>
      <c r="AL365" t="str">
        <f t="shared" si="9"/>
        <v xml:space="preserve"> 5-4</v>
      </c>
      <c r="AM365">
        <f t="shared" si="9"/>
        <v>0</v>
      </c>
      <c r="AN365" t="e">
        <f t="shared" si="9"/>
        <v>#N/A</v>
      </c>
      <c r="AO365" t="e">
        <f t="shared" si="9"/>
        <v>#N/A</v>
      </c>
      <c r="AP365" t="e">
        <f t="shared" si="9"/>
        <v>#N/A</v>
      </c>
    </row>
    <row r="366" spans="33:42">
      <c r="AG366">
        <f t="shared" si="9"/>
        <v>0</v>
      </c>
      <c r="AH366" t="str">
        <f t="shared" si="9"/>
        <v>53X2</v>
      </c>
      <c r="AI366" t="str">
        <f t="shared" si="9"/>
        <v>X</v>
      </c>
      <c r="AJ366">
        <f t="shared" si="9"/>
        <v>0</v>
      </c>
      <c r="AK366">
        <f t="shared" si="9"/>
        <v>0</v>
      </c>
      <c r="AL366" t="str">
        <f t="shared" si="9"/>
        <v xml:space="preserve"> 3-4</v>
      </c>
      <c r="AM366">
        <f t="shared" si="9"/>
        <v>0</v>
      </c>
      <c r="AN366" t="e">
        <f t="shared" si="9"/>
        <v>#N/A</v>
      </c>
      <c r="AO366" t="e">
        <f t="shared" si="9"/>
        <v>#N/A</v>
      </c>
      <c r="AP366" t="e">
        <f t="shared" si="9"/>
        <v>#N/A</v>
      </c>
    </row>
    <row r="367" spans="33:42">
      <c r="AG367">
        <f t="shared" si="9"/>
        <v>0</v>
      </c>
      <c r="AH367" t="str">
        <f t="shared" si="9"/>
        <v>54X2</v>
      </c>
      <c r="AI367" t="str">
        <f t="shared" si="9"/>
        <v>X</v>
      </c>
      <c r="AJ367">
        <f t="shared" si="9"/>
        <v>0</v>
      </c>
      <c r="AK367">
        <f t="shared" si="9"/>
        <v>0</v>
      </c>
      <c r="AL367" t="str">
        <f t="shared" si="9"/>
        <v xml:space="preserve"> 2-5</v>
      </c>
      <c r="AM367">
        <f t="shared" si="9"/>
        <v>0</v>
      </c>
      <c r="AN367" t="e">
        <f t="shared" si="9"/>
        <v>#N/A</v>
      </c>
      <c r="AO367" t="e">
        <f t="shared" si="9"/>
        <v>#N/A</v>
      </c>
      <c r="AP367" t="e">
        <f t="shared" si="9"/>
        <v>#N/A</v>
      </c>
    </row>
    <row r="368" spans="33:42">
      <c r="AG368">
        <f t="shared" si="9"/>
        <v>0</v>
      </c>
      <c r="AH368" t="str">
        <f t="shared" si="9"/>
        <v>55X2</v>
      </c>
      <c r="AI368" t="str">
        <f t="shared" si="9"/>
        <v>X</v>
      </c>
      <c r="AJ368">
        <f t="shared" si="9"/>
        <v>0</v>
      </c>
      <c r="AK368">
        <f t="shared" si="9"/>
        <v>0</v>
      </c>
      <c r="AL368" t="str">
        <f t="shared" si="9"/>
        <v xml:space="preserve"> 2-3</v>
      </c>
      <c r="AM368">
        <f t="shared" si="9"/>
        <v>0</v>
      </c>
      <c r="AN368" t="e">
        <f t="shared" si="9"/>
        <v>#N/A</v>
      </c>
      <c r="AO368" t="e">
        <f t="shared" si="9"/>
        <v>#N/A</v>
      </c>
      <c r="AP368" t="e">
        <f t="shared" si="9"/>
        <v>#N/A</v>
      </c>
    </row>
    <row r="369" spans="33:42">
      <c r="AG369" t="e">
        <f>#REF!</f>
        <v>#REF!</v>
      </c>
      <c r="AH369" t="e">
        <f>#REF!</f>
        <v>#REF!</v>
      </c>
      <c r="AI369" t="e">
        <f>#REF!</f>
        <v>#REF!</v>
      </c>
      <c r="AJ369" t="e">
        <f>#REF!</f>
        <v>#REF!</v>
      </c>
      <c r="AK369" t="e">
        <f>#REF!</f>
        <v>#REF!</v>
      </c>
      <c r="AL369" t="e">
        <f>#REF!</f>
        <v>#REF!</v>
      </c>
      <c r="AM369" t="e">
        <f>#REF!</f>
        <v>#REF!</v>
      </c>
      <c r="AN369" t="e">
        <f>#REF!</f>
        <v>#REF!</v>
      </c>
      <c r="AO369" t="e">
        <f>#REF!</f>
        <v>#REF!</v>
      </c>
      <c r="AP369" t="e">
        <f>#REF!</f>
        <v>#REF!</v>
      </c>
    </row>
    <row r="370" spans="33:42">
      <c r="AG370" t="str">
        <f t="shared" ref="AG370:AP375" si="10">AR103</f>
        <v/>
      </c>
      <c r="AH370" t="str">
        <f t="shared" si="10"/>
        <v>kod</v>
      </c>
      <c r="AI370">
        <f t="shared" si="10"/>
        <v>0</v>
      </c>
      <c r="AJ370" t="str">
        <f t="shared" si="10"/>
        <v>č.zapasu</v>
      </c>
      <c r="AK370" t="str">
        <f t="shared" si="10"/>
        <v>čas</v>
      </c>
      <c r="AL370" t="str">
        <f t="shared" si="10"/>
        <v>zápas</v>
      </c>
      <c r="AM370" t="str">
        <f t="shared" si="10"/>
        <v>stôl</v>
      </c>
      <c r="AN370" t="str">
        <f t="shared" si="10"/>
        <v>meno</v>
      </c>
      <c r="AO370" t="str">
        <f t="shared" si="10"/>
        <v>meno</v>
      </c>
      <c r="AP370" t="str">
        <f t="shared" si="10"/>
        <v>rozhodca</v>
      </c>
    </row>
    <row r="371" spans="33:42">
      <c r="AG371">
        <f t="shared" si="10"/>
        <v>0</v>
      </c>
      <c r="AH371" t="str">
        <f t="shared" si="10"/>
        <v>51X2</v>
      </c>
      <c r="AI371" t="str">
        <f t="shared" si="10"/>
        <v>X</v>
      </c>
      <c r="AJ371">
        <f t="shared" si="10"/>
        <v>0</v>
      </c>
      <c r="AK371">
        <f t="shared" si="10"/>
        <v>0</v>
      </c>
      <c r="AL371" t="str">
        <f t="shared" si="10"/>
        <v xml:space="preserve"> 4-2</v>
      </c>
      <c r="AM371">
        <f>AX104</f>
        <v>0</v>
      </c>
      <c r="AN371" t="e">
        <f t="shared" si="10"/>
        <v>#N/A</v>
      </c>
      <c r="AO371" t="e">
        <f t="shared" si="10"/>
        <v>#N/A</v>
      </c>
      <c r="AP371" t="e">
        <f t="shared" si="10"/>
        <v>#N/A</v>
      </c>
    </row>
    <row r="372" spans="33:42">
      <c r="AG372">
        <f t="shared" si="10"/>
        <v>0</v>
      </c>
      <c r="AH372" t="str">
        <f t="shared" si="10"/>
        <v>52X2</v>
      </c>
      <c r="AI372" t="str">
        <f t="shared" si="10"/>
        <v>X</v>
      </c>
      <c r="AJ372">
        <f t="shared" si="10"/>
        <v>0</v>
      </c>
      <c r="AK372">
        <f t="shared" si="10"/>
        <v>0</v>
      </c>
      <c r="AL372" t="str">
        <f t="shared" si="10"/>
        <v xml:space="preserve"> 5-4</v>
      </c>
      <c r="AM372">
        <f>AX105</f>
        <v>0</v>
      </c>
      <c r="AN372" t="e">
        <f t="shared" si="10"/>
        <v>#N/A</v>
      </c>
      <c r="AO372" t="e">
        <f t="shared" si="10"/>
        <v>#N/A</v>
      </c>
      <c r="AP372" t="e">
        <f t="shared" si="10"/>
        <v>#N/A</v>
      </c>
    </row>
    <row r="373" spans="33:42">
      <c r="AG373">
        <f t="shared" si="10"/>
        <v>0</v>
      </c>
      <c r="AH373" t="str">
        <f t="shared" si="10"/>
        <v>53X2</v>
      </c>
      <c r="AI373" t="str">
        <f t="shared" si="10"/>
        <v>X</v>
      </c>
      <c r="AJ373">
        <f t="shared" si="10"/>
        <v>0</v>
      </c>
      <c r="AK373">
        <f t="shared" si="10"/>
        <v>0</v>
      </c>
      <c r="AL373" t="str">
        <f t="shared" si="10"/>
        <v xml:space="preserve"> 3-4</v>
      </c>
      <c r="AM373">
        <f>AX106</f>
        <v>0</v>
      </c>
      <c r="AN373" t="e">
        <f t="shared" si="10"/>
        <v>#N/A</v>
      </c>
      <c r="AO373" t="e">
        <f t="shared" si="10"/>
        <v>#N/A</v>
      </c>
      <c r="AP373" t="e">
        <f t="shared" si="10"/>
        <v>#N/A</v>
      </c>
    </row>
    <row r="374" spans="33:42">
      <c r="AG374">
        <f t="shared" si="10"/>
        <v>0</v>
      </c>
      <c r="AH374" t="str">
        <f t="shared" si="10"/>
        <v>54X2</v>
      </c>
      <c r="AI374" t="str">
        <f t="shared" si="10"/>
        <v>X</v>
      </c>
      <c r="AJ374">
        <f t="shared" si="10"/>
        <v>0</v>
      </c>
      <c r="AK374">
        <f t="shared" si="10"/>
        <v>0</v>
      </c>
      <c r="AL374" t="str">
        <f t="shared" si="10"/>
        <v xml:space="preserve"> 2-5</v>
      </c>
      <c r="AM374">
        <f>AX107</f>
        <v>0</v>
      </c>
      <c r="AN374" t="e">
        <f t="shared" si="10"/>
        <v>#N/A</v>
      </c>
      <c r="AO374" t="e">
        <f t="shared" si="10"/>
        <v>#N/A</v>
      </c>
      <c r="AP374" t="e">
        <f t="shared" si="10"/>
        <v>#N/A</v>
      </c>
    </row>
    <row r="375" spans="33:42">
      <c r="AG375">
        <f t="shared" si="10"/>
        <v>0</v>
      </c>
      <c r="AH375" t="str">
        <f t="shared" si="10"/>
        <v>55X2</v>
      </c>
      <c r="AI375" t="str">
        <f t="shared" si="10"/>
        <v>X</v>
      </c>
      <c r="AJ375">
        <f t="shared" si="10"/>
        <v>0</v>
      </c>
      <c r="AK375">
        <f t="shared" si="10"/>
        <v>0</v>
      </c>
      <c r="AL375" t="str">
        <f t="shared" si="10"/>
        <v xml:space="preserve"> 2-3</v>
      </c>
      <c r="AM375">
        <f>AX108</f>
        <v>0</v>
      </c>
      <c r="AN375" t="e">
        <f t="shared" si="10"/>
        <v>#N/A</v>
      </c>
      <c r="AO375" t="e">
        <f t="shared" si="10"/>
        <v>#N/A</v>
      </c>
      <c r="AP375" t="e">
        <f t="shared" si="10"/>
        <v>#N/A</v>
      </c>
    </row>
    <row r="376" spans="33:42">
      <c r="AG376" t="e">
        <f>#REF!</f>
        <v>#REF!</v>
      </c>
      <c r="AH376" t="e">
        <f>#REF!</f>
        <v>#REF!</v>
      </c>
      <c r="AI376" t="e">
        <f>#REF!</f>
        <v>#REF!</v>
      </c>
      <c r="AJ376" t="e">
        <f>#REF!</f>
        <v>#REF!</v>
      </c>
      <c r="AK376" t="e">
        <f>#REF!</f>
        <v>#REF!</v>
      </c>
      <c r="AL376" t="e">
        <f>#REF!</f>
        <v>#REF!</v>
      </c>
      <c r="AM376" t="e">
        <f>#REF!</f>
        <v>#REF!</v>
      </c>
      <c r="AN376" t="e">
        <f>#REF!</f>
        <v>#REF!</v>
      </c>
      <c r="AO376" t="e">
        <f>#REF!</f>
        <v>#REF!</v>
      </c>
      <c r="AP376" t="e">
        <f>#REF!</f>
        <v>#REF!</v>
      </c>
    </row>
    <row r="377" spans="33:42">
      <c r="AG377" t="str">
        <f t="shared" ref="AG377:AP382" si="11">AR113</f>
        <v/>
      </c>
      <c r="AH377" t="str">
        <f t="shared" si="11"/>
        <v>kod</v>
      </c>
      <c r="AI377">
        <f t="shared" si="11"/>
        <v>0</v>
      </c>
      <c r="AJ377" t="str">
        <f t="shared" si="11"/>
        <v>č.zapasu</v>
      </c>
      <c r="AK377" t="str">
        <f t="shared" si="11"/>
        <v>čas</v>
      </c>
      <c r="AL377" t="str">
        <f t="shared" si="11"/>
        <v>zápas</v>
      </c>
      <c r="AM377" t="str">
        <f t="shared" si="11"/>
        <v>stôl</v>
      </c>
      <c r="AN377" t="str">
        <f t="shared" si="11"/>
        <v>meno</v>
      </c>
      <c r="AO377" t="str">
        <f t="shared" si="11"/>
        <v>meno</v>
      </c>
      <c r="AP377" t="str">
        <f t="shared" si="11"/>
        <v>rozhodca</v>
      </c>
    </row>
    <row r="378" spans="33:42">
      <c r="AG378">
        <f t="shared" si="11"/>
        <v>0</v>
      </c>
      <c r="AH378" t="str">
        <f t="shared" si="11"/>
        <v>51X2</v>
      </c>
      <c r="AI378" t="str">
        <f t="shared" si="11"/>
        <v>X</v>
      </c>
      <c r="AJ378">
        <f t="shared" si="11"/>
        <v>0</v>
      </c>
      <c r="AK378">
        <f t="shared" si="11"/>
        <v>0</v>
      </c>
      <c r="AL378" t="str">
        <f t="shared" si="11"/>
        <v xml:space="preserve"> 4-2</v>
      </c>
      <c r="AM378">
        <f t="shared" si="11"/>
        <v>0</v>
      </c>
      <c r="AN378" t="e">
        <f t="shared" si="11"/>
        <v>#N/A</v>
      </c>
      <c r="AO378" t="e">
        <f t="shared" si="11"/>
        <v>#N/A</v>
      </c>
      <c r="AP378" t="e">
        <f t="shared" si="11"/>
        <v>#N/A</v>
      </c>
    </row>
    <row r="379" spans="33:42">
      <c r="AG379">
        <f t="shared" si="11"/>
        <v>0</v>
      </c>
      <c r="AH379" t="str">
        <f t="shared" si="11"/>
        <v>52X2</v>
      </c>
      <c r="AI379" t="str">
        <f t="shared" si="11"/>
        <v>X</v>
      </c>
      <c r="AJ379">
        <f t="shared" si="11"/>
        <v>0</v>
      </c>
      <c r="AK379">
        <f t="shared" si="11"/>
        <v>0</v>
      </c>
      <c r="AL379" t="str">
        <f t="shared" si="11"/>
        <v xml:space="preserve"> 5-4</v>
      </c>
      <c r="AM379">
        <f t="shared" si="11"/>
        <v>0</v>
      </c>
      <c r="AN379" t="e">
        <f t="shared" si="11"/>
        <v>#N/A</v>
      </c>
      <c r="AO379" t="e">
        <f t="shared" si="11"/>
        <v>#N/A</v>
      </c>
      <c r="AP379" t="e">
        <f t="shared" si="11"/>
        <v>#N/A</v>
      </c>
    </row>
    <row r="380" spans="33:42">
      <c r="AG380">
        <f t="shared" si="11"/>
        <v>0</v>
      </c>
      <c r="AH380" t="str">
        <f t="shared" si="11"/>
        <v>53X2</v>
      </c>
      <c r="AI380" t="str">
        <f t="shared" si="11"/>
        <v>X</v>
      </c>
      <c r="AJ380">
        <f t="shared" si="11"/>
        <v>0</v>
      </c>
      <c r="AK380">
        <f t="shared" si="11"/>
        <v>0</v>
      </c>
      <c r="AL380" t="str">
        <f t="shared" si="11"/>
        <v xml:space="preserve"> 3-4</v>
      </c>
      <c r="AM380">
        <f t="shared" si="11"/>
        <v>0</v>
      </c>
      <c r="AN380" t="e">
        <f t="shared" si="11"/>
        <v>#N/A</v>
      </c>
      <c r="AO380" t="e">
        <f t="shared" si="11"/>
        <v>#N/A</v>
      </c>
      <c r="AP380" t="e">
        <f t="shared" si="11"/>
        <v>#N/A</v>
      </c>
    </row>
    <row r="381" spans="33:42">
      <c r="AG381">
        <f t="shared" si="11"/>
        <v>0</v>
      </c>
      <c r="AH381" t="str">
        <f t="shared" si="11"/>
        <v>54X2</v>
      </c>
      <c r="AI381" t="str">
        <f t="shared" si="11"/>
        <v>X</v>
      </c>
      <c r="AJ381">
        <f t="shared" si="11"/>
        <v>0</v>
      </c>
      <c r="AK381">
        <f t="shared" si="11"/>
        <v>0</v>
      </c>
      <c r="AL381" t="str">
        <f t="shared" si="11"/>
        <v xml:space="preserve"> 2-5</v>
      </c>
      <c r="AM381">
        <f t="shared" si="11"/>
        <v>0</v>
      </c>
      <c r="AN381" t="e">
        <f t="shared" si="11"/>
        <v>#N/A</v>
      </c>
      <c r="AO381" t="e">
        <f t="shared" si="11"/>
        <v>#N/A</v>
      </c>
      <c r="AP381" t="e">
        <f t="shared" si="11"/>
        <v>#N/A</v>
      </c>
    </row>
    <row r="382" spans="33:42">
      <c r="AG382">
        <f t="shared" si="11"/>
        <v>0</v>
      </c>
      <c r="AH382" t="str">
        <f t="shared" si="11"/>
        <v>55X2</v>
      </c>
      <c r="AI382" t="str">
        <f t="shared" si="11"/>
        <v>X</v>
      </c>
      <c r="AJ382">
        <f t="shared" si="11"/>
        <v>0</v>
      </c>
      <c r="AK382">
        <f t="shared" si="11"/>
        <v>0</v>
      </c>
      <c r="AL382" t="str">
        <f t="shared" si="11"/>
        <v xml:space="preserve"> 2-3</v>
      </c>
      <c r="AM382">
        <f t="shared" si="11"/>
        <v>0</v>
      </c>
      <c r="AN382" t="e">
        <f t="shared" si="11"/>
        <v>#N/A</v>
      </c>
      <c r="AO382" t="e">
        <f t="shared" si="11"/>
        <v>#N/A</v>
      </c>
      <c r="AP382" t="e">
        <f t="shared" si="11"/>
        <v>#N/A</v>
      </c>
    </row>
    <row r="383" spans="33:42">
      <c r="AG383" t="e">
        <f>#REF!</f>
        <v>#REF!</v>
      </c>
      <c r="AH383" t="e">
        <f>#REF!</f>
        <v>#REF!</v>
      </c>
      <c r="AI383" t="e">
        <f>#REF!</f>
        <v>#REF!</v>
      </c>
      <c r="AJ383" t="e">
        <f>#REF!</f>
        <v>#REF!</v>
      </c>
      <c r="AK383" t="e">
        <f>#REF!</f>
        <v>#REF!</v>
      </c>
      <c r="AL383" t="e">
        <f>#REF!</f>
        <v>#REF!</v>
      </c>
      <c r="AM383" t="e">
        <f>#REF!</f>
        <v>#REF!</v>
      </c>
      <c r="AN383" t="e">
        <f>#REF!</f>
        <v>#REF!</v>
      </c>
      <c r="AO383" t="e">
        <f>#REF!</f>
        <v>#REF!</v>
      </c>
      <c r="AP383" t="e">
        <f>#REF!</f>
        <v>#REF!</v>
      </c>
    </row>
    <row r="384" spans="33:42">
      <c r="AG384" t="str">
        <f t="shared" ref="AG384:AP389" si="12">AR123</f>
        <v/>
      </c>
      <c r="AH384" t="str">
        <f t="shared" si="12"/>
        <v>kod</v>
      </c>
      <c r="AI384">
        <f t="shared" si="12"/>
        <v>0</v>
      </c>
      <c r="AJ384" t="str">
        <f t="shared" si="12"/>
        <v>č.zapasu</v>
      </c>
      <c r="AK384" t="str">
        <f t="shared" si="12"/>
        <v>čas</v>
      </c>
      <c r="AL384" t="str">
        <f t="shared" si="12"/>
        <v>zápas</v>
      </c>
      <c r="AM384" t="str">
        <f t="shared" si="12"/>
        <v>stôl</v>
      </c>
      <c r="AN384" t="str">
        <f t="shared" si="12"/>
        <v>meno</v>
      </c>
      <c r="AO384" t="str">
        <f t="shared" si="12"/>
        <v>meno</v>
      </c>
      <c r="AP384" t="str">
        <f t="shared" si="12"/>
        <v>rozhodca</v>
      </c>
    </row>
    <row r="385" spans="33:42">
      <c r="AG385">
        <f t="shared" si="12"/>
        <v>0</v>
      </c>
      <c r="AH385" t="str">
        <f t="shared" si="12"/>
        <v>51X2</v>
      </c>
      <c r="AI385" t="str">
        <f t="shared" si="12"/>
        <v>X</v>
      </c>
      <c r="AJ385">
        <f t="shared" si="12"/>
        <v>0</v>
      </c>
      <c r="AK385">
        <f t="shared" si="12"/>
        <v>0</v>
      </c>
      <c r="AL385" t="str">
        <f t="shared" si="12"/>
        <v xml:space="preserve"> 4-2</v>
      </c>
      <c r="AM385">
        <f t="shared" si="12"/>
        <v>0</v>
      </c>
      <c r="AN385" t="e">
        <f t="shared" si="12"/>
        <v>#N/A</v>
      </c>
      <c r="AO385" t="e">
        <f t="shared" si="12"/>
        <v>#N/A</v>
      </c>
      <c r="AP385" t="e">
        <f t="shared" si="12"/>
        <v>#N/A</v>
      </c>
    </row>
    <row r="386" spans="33:42">
      <c r="AG386">
        <f t="shared" si="12"/>
        <v>0</v>
      </c>
      <c r="AH386" t="str">
        <f t="shared" si="12"/>
        <v>52X2</v>
      </c>
      <c r="AI386" t="str">
        <f t="shared" si="12"/>
        <v>X</v>
      </c>
      <c r="AJ386">
        <f t="shared" si="12"/>
        <v>0</v>
      </c>
      <c r="AK386">
        <f t="shared" si="12"/>
        <v>0</v>
      </c>
      <c r="AL386" t="str">
        <f t="shared" si="12"/>
        <v xml:space="preserve"> 5-4</v>
      </c>
      <c r="AM386">
        <f t="shared" si="12"/>
        <v>0</v>
      </c>
      <c r="AN386" t="e">
        <f t="shared" si="12"/>
        <v>#N/A</v>
      </c>
      <c r="AO386" t="e">
        <f t="shared" si="12"/>
        <v>#N/A</v>
      </c>
      <c r="AP386" t="e">
        <f t="shared" si="12"/>
        <v>#N/A</v>
      </c>
    </row>
    <row r="387" spans="33:42">
      <c r="AG387">
        <f t="shared" si="12"/>
        <v>0</v>
      </c>
      <c r="AH387" t="str">
        <f t="shared" si="12"/>
        <v>53X2</v>
      </c>
      <c r="AI387" t="str">
        <f t="shared" si="12"/>
        <v>X</v>
      </c>
      <c r="AJ387">
        <f t="shared" si="12"/>
        <v>0</v>
      </c>
      <c r="AK387">
        <f t="shared" si="12"/>
        <v>0</v>
      </c>
      <c r="AL387" t="str">
        <f t="shared" si="12"/>
        <v xml:space="preserve"> 3-4</v>
      </c>
      <c r="AM387">
        <f t="shared" si="12"/>
        <v>0</v>
      </c>
      <c r="AN387" t="e">
        <f t="shared" si="12"/>
        <v>#N/A</v>
      </c>
      <c r="AO387" t="e">
        <f t="shared" si="12"/>
        <v>#N/A</v>
      </c>
      <c r="AP387" t="e">
        <f t="shared" si="12"/>
        <v>#N/A</v>
      </c>
    </row>
    <row r="388" spans="33:42">
      <c r="AG388">
        <f t="shared" si="12"/>
        <v>0</v>
      </c>
      <c r="AH388" t="str">
        <f t="shared" si="12"/>
        <v>54X2</v>
      </c>
      <c r="AI388" t="str">
        <f t="shared" si="12"/>
        <v>X</v>
      </c>
      <c r="AJ388">
        <f t="shared" si="12"/>
        <v>0</v>
      </c>
      <c r="AK388">
        <f t="shared" si="12"/>
        <v>0</v>
      </c>
      <c r="AL388" t="str">
        <f t="shared" si="12"/>
        <v xml:space="preserve"> 2-5</v>
      </c>
      <c r="AM388">
        <f t="shared" si="12"/>
        <v>0</v>
      </c>
      <c r="AN388" t="e">
        <f t="shared" si="12"/>
        <v>#N/A</v>
      </c>
      <c r="AO388" t="e">
        <f t="shared" si="12"/>
        <v>#N/A</v>
      </c>
      <c r="AP388" t="e">
        <f t="shared" si="12"/>
        <v>#N/A</v>
      </c>
    </row>
    <row r="389" spans="33:42">
      <c r="AG389">
        <f t="shared" si="12"/>
        <v>0</v>
      </c>
      <c r="AH389" t="str">
        <f t="shared" si="12"/>
        <v>55X2</v>
      </c>
      <c r="AI389" t="str">
        <f t="shared" si="12"/>
        <v>X</v>
      </c>
      <c r="AJ389">
        <f t="shared" si="12"/>
        <v>0</v>
      </c>
      <c r="AK389">
        <f t="shared" si="12"/>
        <v>0</v>
      </c>
      <c r="AL389" t="str">
        <f t="shared" si="12"/>
        <v xml:space="preserve"> 2-3</v>
      </c>
      <c r="AM389">
        <f t="shared" si="12"/>
        <v>0</v>
      </c>
      <c r="AN389" t="e">
        <f t="shared" si="12"/>
        <v>#N/A</v>
      </c>
      <c r="AO389" t="e">
        <f t="shared" si="12"/>
        <v>#N/A</v>
      </c>
      <c r="AP389" t="e">
        <f t="shared" si="12"/>
        <v>#N/A</v>
      </c>
    </row>
    <row r="390" spans="33:42">
      <c r="AG390" t="e">
        <f>#REF!</f>
        <v>#REF!</v>
      </c>
      <c r="AH390" t="e">
        <f>#REF!</f>
        <v>#REF!</v>
      </c>
      <c r="AI390" t="e">
        <f>#REF!</f>
        <v>#REF!</v>
      </c>
      <c r="AJ390" t="e">
        <f>#REF!</f>
        <v>#REF!</v>
      </c>
      <c r="AK390" t="e">
        <f>#REF!</f>
        <v>#REF!</v>
      </c>
      <c r="AL390" t="e">
        <f>#REF!</f>
        <v>#REF!</v>
      </c>
      <c r="AM390" t="e">
        <f>#REF!</f>
        <v>#REF!</v>
      </c>
      <c r="AN390" t="e">
        <f>#REF!</f>
        <v>#REF!</v>
      </c>
      <c r="AO390" t="e">
        <f>#REF!</f>
        <v>#REF!</v>
      </c>
      <c r="AP390" t="e">
        <f>#REF!</f>
        <v>#REF!</v>
      </c>
    </row>
    <row r="391" spans="33:42">
      <c r="AG391" t="str">
        <f t="shared" ref="AG391:AP396" si="13">AR133</f>
        <v/>
      </c>
      <c r="AH391" t="str">
        <f t="shared" si="13"/>
        <v>kod</v>
      </c>
      <c r="AI391">
        <f t="shared" si="13"/>
        <v>0</v>
      </c>
      <c r="AJ391" t="str">
        <f t="shared" si="13"/>
        <v>č.zapasu</v>
      </c>
      <c r="AK391" t="str">
        <f t="shared" si="13"/>
        <v>čas</v>
      </c>
      <c r="AL391" t="str">
        <f t="shared" si="13"/>
        <v>zápas</v>
      </c>
      <c r="AM391" t="str">
        <f t="shared" si="13"/>
        <v>stôl</v>
      </c>
      <c r="AN391" t="str">
        <f t="shared" si="13"/>
        <v>meno</v>
      </c>
      <c r="AO391" t="str">
        <f t="shared" si="13"/>
        <v>meno</v>
      </c>
      <c r="AP391" t="str">
        <f t="shared" si="13"/>
        <v>rozhodca</v>
      </c>
    </row>
    <row r="392" spans="33:42">
      <c r="AG392">
        <f t="shared" si="13"/>
        <v>0</v>
      </c>
      <c r="AH392" t="str">
        <f t="shared" si="13"/>
        <v>51X2</v>
      </c>
      <c r="AI392" t="str">
        <f t="shared" si="13"/>
        <v>X</v>
      </c>
      <c r="AJ392">
        <f t="shared" si="13"/>
        <v>0</v>
      </c>
      <c r="AK392">
        <f t="shared" si="13"/>
        <v>0</v>
      </c>
      <c r="AL392" t="str">
        <f t="shared" si="13"/>
        <v xml:space="preserve"> 4-2</v>
      </c>
      <c r="AM392">
        <f t="shared" si="13"/>
        <v>0</v>
      </c>
      <c r="AN392" t="e">
        <f t="shared" si="13"/>
        <v>#N/A</v>
      </c>
      <c r="AO392" t="e">
        <f t="shared" si="13"/>
        <v>#N/A</v>
      </c>
      <c r="AP392" t="e">
        <f t="shared" si="13"/>
        <v>#N/A</v>
      </c>
    </row>
    <row r="393" spans="33:42">
      <c r="AG393">
        <f t="shared" si="13"/>
        <v>0</v>
      </c>
      <c r="AH393" t="str">
        <f t="shared" si="13"/>
        <v>52X2</v>
      </c>
      <c r="AI393" t="str">
        <f t="shared" si="13"/>
        <v>X</v>
      </c>
      <c r="AJ393">
        <f t="shared" si="13"/>
        <v>0</v>
      </c>
      <c r="AK393">
        <f t="shared" si="13"/>
        <v>0</v>
      </c>
      <c r="AL393" t="str">
        <f t="shared" si="13"/>
        <v xml:space="preserve"> 5-4</v>
      </c>
      <c r="AM393">
        <f t="shared" si="13"/>
        <v>0</v>
      </c>
      <c r="AN393" t="e">
        <f t="shared" si="13"/>
        <v>#N/A</v>
      </c>
      <c r="AO393" t="e">
        <f t="shared" si="13"/>
        <v>#N/A</v>
      </c>
      <c r="AP393" t="e">
        <f t="shared" si="13"/>
        <v>#N/A</v>
      </c>
    </row>
    <row r="394" spans="33:42">
      <c r="AG394">
        <f t="shared" si="13"/>
        <v>0</v>
      </c>
      <c r="AH394" t="str">
        <f t="shared" si="13"/>
        <v>53X2</v>
      </c>
      <c r="AI394" t="str">
        <f t="shared" si="13"/>
        <v>X</v>
      </c>
      <c r="AJ394">
        <f t="shared" si="13"/>
        <v>0</v>
      </c>
      <c r="AK394">
        <f t="shared" si="13"/>
        <v>0</v>
      </c>
      <c r="AL394" t="str">
        <f>AW136</f>
        <v xml:space="preserve"> 3-4</v>
      </c>
      <c r="AM394">
        <f t="shared" si="13"/>
        <v>0</v>
      </c>
      <c r="AN394" t="e">
        <f t="shared" si="13"/>
        <v>#N/A</v>
      </c>
      <c r="AO394" t="e">
        <f t="shared" si="13"/>
        <v>#N/A</v>
      </c>
      <c r="AP394" t="e">
        <f t="shared" si="13"/>
        <v>#N/A</v>
      </c>
    </row>
    <row r="395" spans="33:42">
      <c r="AG395">
        <f t="shared" si="13"/>
        <v>0</v>
      </c>
      <c r="AH395" t="str">
        <f t="shared" si="13"/>
        <v>54X2</v>
      </c>
      <c r="AI395" t="str">
        <f t="shared" si="13"/>
        <v>X</v>
      </c>
      <c r="AJ395">
        <f t="shared" si="13"/>
        <v>0</v>
      </c>
      <c r="AK395">
        <f t="shared" si="13"/>
        <v>0</v>
      </c>
      <c r="AL395" t="str">
        <f>AW137</f>
        <v xml:space="preserve"> 2-5</v>
      </c>
      <c r="AM395">
        <f t="shared" si="13"/>
        <v>0</v>
      </c>
      <c r="AN395" t="e">
        <f t="shared" si="13"/>
        <v>#N/A</v>
      </c>
      <c r="AO395" t="e">
        <f t="shared" si="13"/>
        <v>#N/A</v>
      </c>
      <c r="AP395" t="e">
        <f t="shared" si="13"/>
        <v>#N/A</v>
      </c>
    </row>
    <row r="396" spans="33:42">
      <c r="AG396">
        <f t="shared" si="13"/>
        <v>0</v>
      </c>
      <c r="AH396" t="str">
        <f t="shared" si="13"/>
        <v>55X2</v>
      </c>
      <c r="AI396" t="str">
        <f t="shared" si="13"/>
        <v>X</v>
      </c>
      <c r="AJ396">
        <f t="shared" si="13"/>
        <v>0</v>
      </c>
      <c r="AK396">
        <f t="shared" si="13"/>
        <v>0</v>
      </c>
      <c r="AL396" t="str">
        <f>AW138</f>
        <v xml:space="preserve"> 2-3</v>
      </c>
      <c r="AM396">
        <f t="shared" si="13"/>
        <v>0</v>
      </c>
      <c r="AN396" t="e">
        <f t="shared" si="13"/>
        <v>#N/A</v>
      </c>
      <c r="AO396" t="e">
        <f t="shared" si="13"/>
        <v>#N/A</v>
      </c>
      <c r="AP396" t="e">
        <f t="shared" si="13"/>
        <v>#N/A</v>
      </c>
    </row>
    <row r="397" spans="33:42">
      <c r="AG397" t="e">
        <f>#REF!</f>
        <v>#REF!</v>
      </c>
      <c r="AH397" t="e">
        <f>#REF!</f>
        <v>#REF!</v>
      </c>
      <c r="AI397" t="e">
        <f>#REF!</f>
        <v>#REF!</v>
      </c>
      <c r="AJ397" t="e">
        <f>#REF!</f>
        <v>#REF!</v>
      </c>
      <c r="AK397" t="e">
        <f>#REF!</f>
        <v>#REF!</v>
      </c>
      <c r="AL397" t="e">
        <f>#REF!</f>
        <v>#REF!</v>
      </c>
      <c r="AM397" t="e">
        <f>#REF!</f>
        <v>#REF!</v>
      </c>
      <c r="AN397" t="e">
        <f>#REF!</f>
        <v>#REF!</v>
      </c>
      <c r="AO397" t="e">
        <f>#REF!</f>
        <v>#REF!</v>
      </c>
      <c r="AP397" t="e">
        <f>#REF!</f>
        <v>#REF!</v>
      </c>
    </row>
    <row r="398" spans="33:42">
      <c r="AG398" t="str">
        <f t="shared" ref="AG398:AP403" si="14">AR143</f>
        <v/>
      </c>
      <c r="AH398" t="str">
        <f t="shared" si="14"/>
        <v>kod</v>
      </c>
      <c r="AI398">
        <f t="shared" si="14"/>
        <v>0</v>
      </c>
      <c r="AJ398" t="str">
        <f t="shared" si="14"/>
        <v>č.zapasu</v>
      </c>
      <c r="AK398" t="str">
        <f t="shared" si="14"/>
        <v>čas</v>
      </c>
      <c r="AL398" t="str">
        <f t="shared" si="14"/>
        <v>zápas</v>
      </c>
      <c r="AM398" t="str">
        <f t="shared" si="14"/>
        <v>stôl</v>
      </c>
      <c r="AN398" t="str">
        <f t="shared" si="14"/>
        <v>meno</v>
      </c>
      <c r="AO398" t="str">
        <f t="shared" si="14"/>
        <v>meno</v>
      </c>
      <c r="AP398" t="str">
        <f t="shared" si="14"/>
        <v>rozhodca</v>
      </c>
    </row>
    <row r="399" spans="33:42">
      <c r="AG399">
        <f t="shared" si="14"/>
        <v>0</v>
      </c>
      <c r="AH399" t="str">
        <f t="shared" si="14"/>
        <v>51X2</v>
      </c>
      <c r="AI399" t="str">
        <f t="shared" si="14"/>
        <v>X</v>
      </c>
      <c r="AJ399">
        <f t="shared" si="14"/>
        <v>0</v>
      </c>
      <c r="AK399">
        <f t="shared" si="14"/>
        <v>0</v>
      </c>
      <c r="AL399" t="str">
        <f t="shared" si="14"/>
        <v xml:space="preserve"> 4-2</v>
      </c>
      <c r="AM399">
        <f t="shared" si="14"/>
        <v>0</v>
      </c>
      <c r="AN399" t="e">
        <f t="shared" si="14"/>
        <v>#N/A</v>
      </c>
      <c r="AO399" t="e">
        <f t="shared" si="14"/>
        <v>#N/A</v>
      </c>
      <c r="AP399" t="e">
        <f t="shared" si="14"/>
        <v>#N/A</v>
      </c>
    </row>
    <row r="400" spans="33:42">
      <c r="AG400">
        <f t="shared" si="14"/>
        <v>0</v>
      </c>
      <c r="AH400" t="str">
        <f t="shared" si="14"/>
        <v>52X2</v>
      </c>
      <c r="AI400" t="str">
        <f t="shared" si="14"/>
        <v>X</v>
      </c>
      <c r="AJ400">
        <f t="shared" si="14"/>
        <v>0</v>
      </c>
      <c r="AK400">
        <f t="shared" si="14"/>
        <v>0</v>
      </c>
      <c r="AL400" t="str">
        <f t="shared" si="14"/>
        <v xml:space="preserve"> 5-4</v>
      </c>
      <c r="AM400">
        <f t="shared" si="14"/>
        <v>0</v>
      </c>
      <c r="AN400" t="e">
        <f t="shared" si="14"/>
        <v>#N/A</v>
      </c>
      <c r="AO400" t="e">
        <f t="shared" si="14"/>
        <v>#N/A</v>
      </c>
      <c r="AP400" t="e">
        <f t="shared" si="14"/>
        <v>#N/A</v>
      </c>
    </row>
    <row r="401" spans="33:42">
      <c r="AG401">
        <f t="shared" si="14"/>
        <v>0</v>
      </c>
      <c r="AH401" t="str">
        <f t="shared" si="14"/>
        <v>53X2</v>
      </c>
      <c r="AI401" t="str">
        <f t="shared" si="14"/>
        <v>X</v>
      </c>
      <c r="AJ401">
        <f t="shared" si="14"/>
        <v>0</v>
      </c>
      <c r="AK401">
        <f t="shared" si="14"/>
        <v>0</v>
      </c>
      <c r="AL401" t="str">
        <f t="shared" si="14"/>
        <v xml:space="preserve"> 3-4</v>
      </c>
      <c r="AM401">
        <f t="shared" si="14"/>
        <v>0</v>
      </c>
      <c r="AN401" t="e">
        <f t="shared" si="14"/>
        <v>#N/A</v>
      </c>
      <c r="AO401" t="e">
        <f t="shared" si="14"/>
        <v>#N/A</v>
      </c>
      <c r="AP401" t="e">
        <f t="shared" si="14"/>
        <v>#N/A</v>
      </c>
    </row>
    <row r="402" spans="33:42">
      <c r="AG402">
        <f t="shared" si="14"/>
        <v>0</v>
      </c>
      <c r="AH402" t="str">
        <f t="shared" si="14"/>
        <v>54X2</v>
      </c>
      <c r="AI402" t="str">
        <f t="shared" si="14"/>
        <v>X</v>
      </c>
      <c r="AJ402">
        <f t="shared" si="14"/>
        <v>0</v>
      </c>
      <c r="AK402">
        <f t="shared" si="14"/>
        <v>0</v>
      </c>
      <c r="AL402" t="str">
        <f t="shared" si="14"/>
        <v xml:space="preserve"> 2-5</v>
      </c>
      <c r="AM402">
        <f t="shared" si="14"/>
        <v>0</v>
      </c>
      <c r="AN402" t="e">
        <f t="shared" si="14"/>
        <v>#N/A</v>
      </c>
      <c r="AO402" t="e">
        <f t="shared" si="14"/>
        <v>#N/A</v>
      </c>
      <c r="AP402" t="e">
        <f t="shared" si="14"/>
        <v>#N/A</v>
      </c>
    </row>
    <row r="403" spans="33:42">
      <c r="AG403">
        <f t="shared" si="14"/>
        <v>0</v>
      </c>
      <c r="AH403" t="str">
        <f t="shared" si="14"/>
        <v>55X2</v>
      </c>
      <c r="AI403" t="str">
        <f t="shared" si="14"/>
        <v>X</v>
      </c>
      <c r="AJ403">
        <f t="shared" si="14"/>
        <v>0</v>
      </c>
      <c r="AK403">
        <f t="shared" si="14"/>
        <v>0</v>
      </c>
      <c r="AL403" t="str">
        <f t="shared" si="14"/>
        <v xml:space="preserve"> 2-3</v>
      </c>
      <c r="AM403">
        <f t="shared" si="14"/>
        <v>0</v>
      </c>
      <c r="AN403" t="e">
        <f t="shared" si="14"/>
        <v>#N/A</v>
      </c>
      <c r="AO403" t="e">
        <f t="shared" si="14"/>
        <v>#N/A</v>
      </c>
      <c r="AP403" t="e">
        <f t="shared" si="14"/>
        <v>#N/A</v>
      </c>
    </row>
    <row r="404" spans="33:42">
      <c r="AG404" t="e">
        <f>#REF!</f>
        <v>#REF!</v>
      </c>
      <c r="AH404" t="e">
        <f>#REF!</f>
        <v>#REF!</v>
      </c>
      <c r="AI404" t="e">
        <f>#REF!</f>
        <v>#REF!</v>
      </c>
      <c r="AJ404" t="e">
        <f>#REF!</f>
        <v>#REF!</v>
      </c>
      <c r="AK404" t="e">
        <f>#REF!</f>
        <v>#REF!</v>
      </c>
      <c r="AL404" t="e">
        <f>#REF!</f>
        <v>#REF!</v>
      </c>
      <c r="AM404" t="e">
        <f>#REF!</f>
        <v>#REF!</v>
      </c>
      <c r="AN404" t="e">
        <f>#REF!</f>
        <v>#REF!</v>
      </c>
      <c r="AO404" t="e">
        <f>#REF!</f>
        <v>#REF!</v>
      </c>
      <c r="AP404" t="e">
        <f>#REF!</f>
        <v>#REF!</v>
      </c>
    </row>
    <row r="405" spans="33:42">
      <c r="AG405" t="str">
        <f t="shared" ref="AG405:AP410" si="15">AR153</f>
        <v/>
      </c>
      <c r="AH405" t="str">
        <f t="shared" si="15"/>
        <v>kod</v>
      </c>
      <c r="AI405">
        <f t="shared" si="15"/>
        <v>0</v>
      </c>
      <c r="AJ405" t="str">
        <f t="shared" si="15"/>
        <v>č.zapasu</v>
      </c>
      <c r="AK405" t="str">
        <f t="shared" si="15"/>
        <v>čas</v>
      </c>
      <c r="AL405" t="str">
        <f t="shared" si="15"/>
        <v>zápas</v>
      </c>
      <c r="AM405" t="str">
        <f t="shared" si="15"/>
        <v>stôl</v>
      </c>
      <c r="AN405" t="str">
        <f t="shared" si="15"/>
        <v>meno</v>
      </c>
      <c r="AO405" t="str">
        <f t="shared" si="15"/>
        <v>meno</v>
      </c>
      <c r="AP405" t="str">
        <f t="shared" si="15"/>
        <v>rozhodca</v>
      </c>
    </row>
    <row r="406" spans="33:42">
      <c r="AG406">
        <f t="shared" si="15"/>
        <v>0</v>
      </c>
      <c r="AH406" t="str">
        <f t="shared" si="15"/>
        <v>51X2</v>
      </c>
      <c r="AI406" t="str">
        <f t="shared" si="15"/>
        <v>X</v>
      </c>
      <c r="AJ406">
        <f t="shared" si="15"/>
        <v>0</v>
      </c>
      <c r="AK406">
        <f t="shared" si="15"/>
        <v>0</v>
      </c>
      <c r="AL406" t="str">
        <f t="shared" si="15"/>
        <v xml:space="preserve"> 4-2</v>
      </c>
      <c r="AM406">
        <f t="shared" si="15"/>
        <v>0</v>
      </c>
      <c r="AN406" t="e">
        <f t="shared" si="15"/>
        <v>#N/A</v>
      </c>
      <c r="AO406" t="e">
        <f t="shared" si="15"/>
        <v>#N/A</v>
      </c>
      <c r="AP406" t="e">
        <f t="shared" si="15"/>
        <v>#N/A</v>
      </c>
    </row>
    <row r="407" spans="33:42">
      <c r="AG407">
        <f t="shared" si="15"/>
        <v>0</v>
      </c>
      <c r="AH407" t="str">
        <f t="shared" si="15"/>
        <v>52X2</v>
      </c>
      <c r="AI407" t="str">
        <f t="shared" si="15"/>
        <v>X</v>
      </c>
      <c r="AJ407">
        <f t="shared" si="15"/>
        <v>0</v>
      </c>
      <c r="AK407">
        <f t="shared" si="15"/>
        <v>0</v>
      </c>
      <c r="AL407" t="str">
        <f t="shared" si="15"/>
        <v xml:space="preserve"> 5-4</v>
      </c>
      <c r="AM407">
        <f t="shared" si="15"/>
        <v>0</v>
      </c>
      <c r="AN407" t="e">
        <f t="shared" si="15"/>
        <v>#N/A</v>
      </c>
      <c r="AO407" t="e">
        <f t="shared" si="15"/>
        <v>#N/A</v>
      </c>
      <c r="AP407" t="e">
        <f t="shared" si="15"/>
        <v>#N/A</v>
      </c>
    </row>
    <row r="408" spans="33:42">
      <c r="AG408">
        <f t="shared" si="15"/>
        <v>0</v>
      </c>
      <c r="AH408" t="str">
        <f t="shared" si="15"/>
        <v>53X2</v>
      </c>
      <c r="AI408" t="str">
        <f t="shared" si="15"/>
        <v>X</v>
      </c>
      <c r="AJ408">
        <f t="shared" si="15"/>
        <v>0</v>
      </c>
      <c r="AK408">
        <f t="shared" si="15"/>
        <v>0</v>
      </c>
      <c r="AL408" t="str">
        <f t="shared" si="15"/>
        <v xml:space="preserve"> 3-4</v>
      </c>
      <c r="AM408">
        <f t="shared" si="15"/>
        <v>0</v>
      </c>
      <c r="AN408" t="e">
        <f t="shared" si="15"/>
        <v>#N/A</v>
      </c>
      <c r="AO408" t="e">
        <f t="shared" si="15"/>
        <v>#N/A</v>
      </c>
      <c r="AP408" t="e">
        <f t="shared" si="15"/>
        <v>#N/A</v>
      </c>
    </row>
    <row r="409" spans="33:42">
      <c r="AG409">
        <f t="shared" si="15"/>
        <v>0</v>
      </c>
      <c r="AH409" t="str">
        <f t="shared" si="15"/>
        <v>54X2</v>
      </c>
      <c r="AI409" t="str">
        <f t="shared" si="15"/>
        <v>X</v>
      </c>
      <c r="AJ409">
        <f t="shared" si="15"/>
        <v>0</v>
      </c>
      <c r="AK409">
        <f t="shared" si="15"/>
        <v>0</v>
      </c>
      <c r="AL409" t="str">
        <f t="shared" si="15"/>
        <v xml:space="preserve"> 2-5</v>
      </c>
      <c r="AM409">
        <f t="shared" si="15"/>
        <v>0</v>
      </c>
      <c r="AN409" t="e">
        <f t="shared" si="15"/>
        <v>#N/A</v>
      </c>
      <c r="AO409" t="e">
        <f t="shared" si="15"/>
        <v>#N/A</v>
      </c>
      <c r="AP409" t="e">
        <f t="shared" si="15"/>
        <v>#N/A</v>
      </c>
    </row>
    <row r="410" spans="33:42">
      <c r="AG410">
        <f t="shared" si="15"/>
        <v>0</v>
      </c>
      <c r="AH410" t="str">
        <f t="shared" si="15"/>
        <v>55X2</v>
      </c>
      <c r="AI410" t="str">
        <f t="shared" si="15"/>
        <v>X</v>
      </c>
      <c r="AJ410">
        <f t="shared" si="15"/>
        <v>0</v>
      </c>
      <c r="AK410">
        <f t="shared" si="15"/>
        <v>0</v>
      </c>
      <c r="AL410" t="str">
        <f t="shared" si="15"/>
        <v xml:space="preserve"> 2-3</v>
      </c>
      <c r="AM410">
        <f t="shared" si="15"/>
        <v>0</v>
      </c>
      <c r="AN410" t="e">
        <f t="shared" si="15"/>
        <v>#N/A</v>
      </c>
      <c r="AO410" t="e">
        <f t="shared" si="15"/>
        <v>#N/A</v>
      </c>
      <c r="AP410" t="e">
        <f t="shared" si="15"/>
        <v>#N/A</v>
      </c>
    </row>
    <row r="411" spans="33:42">
      <c r="AG411" t="e">
        <f>#REF!</f>
        <v>#REF!</v>
      </c>
      <c r="AH411" t="e">
        <f>#REF!</f>
        <v>#REF!</v>
      </c>
      <c r="AI411" t="e">
        <f>#REF!</f>
        <v>#REF!</v>
      </c>
      <c r="AJ411" t="e">
        <f>#REF!</f>
        <v>#REF!</v>
      </c>
      <c r="AK411" t="e">
        <f>#REF!</f>
        <v>#REF!</v>
      </c>
      <c r="AL411" t="e">
        <f>#REF!</f>
        <v>#REF!</v>
      </c>
      <c r="AM411" t="e">
        <f>#REF!</f>
        <v>#REF!</v>
      </c>
      <c r="AN411" t="e">
        <f>#REF!</f>
        <v>#REF!</v>
      </c>
      <c r="AO411" t="e">
        <f>#REF!</f>
        <v>#REF!</v>
      </c>
      <c r="AP411" t="e">
        <f>#REF!</f>
        <v>#REF!</v>
      </c>
    </row>
    <row r="412" spans="33:42">
      <c r="AG412" t="str">
        <f t="shared" ref="AG412:AP417" si="16">AR163</f>
        <v/>
      </c>
      <c r="AH412" t="str">
        <f t="shared" si="16"/>
        <v>kod</v>
      </c>
      <c r="AI412">
        <f t="shared" si="16"/>
        <v>0</v>
      </c>
      <c r="AJ412" t="str">
        <f t="shared" si="16"/>
        <v>č.zapasu</v>
      </c>
      <c r="AK412" t="str">
        <f t="shared" si="16"/>
        <v>čas</v>
      </c>
      <c r="AL412" t="str">
        <f t="shared" si="16"/>
        <v>zápas</v>
      </c>
      <c r="AM412" t="str">
        <f t="shared" si="16"/>
        <v>stôl</v>
      </c>
      <c r="AN412" t="str">
        <f t="shared" si="16"/>
        <v>meno</v>
      </c>
      <c r="AO412" t="str">
        <f t="shared" si="16"/>
        <v>meno</v>
      </c>
      <c r="AP412" t="str">
        <f t="shared" si="16"/>
        <v>rozhodca</v>
      </c>
    </row>
    <row r="413" spans="33:42">
      <c r="AG413">
        <f t="shared" si="16"/>
        <v>0</v>
      </c>
      <c r="AH413" t="str">
        <f t="shared" si="16"/>
        <v>51X2</v>
      </c>
      <c r="AI413" t="str">
        <f t="shared" si="16"/>
        <v>X</v>
      </c>
      <c r="AJ413">
        <f t="shared" si="16"/>
        <v>0</v>
      </c>
      <c r="AK413">
        <f t="shared" si="16"/>
        <v>0</v>
      </c>
      <c r="AL413" t="str">
        <f t="shared" si="16"/>
        <v xml:space="preserve"> 4-2</v>
      </c>
      <c r="AM413">
        <f t="shared" si="16"/>
        <v>0</v>
      </c>
      <c r="AN413" t="e">
        <f t="shared" si="16"/>
        <v>#N/A</v>
      </c>
      <c r="AO413" t="e">
        <f t="shared" si="16"/>
        <v>#N/A</v>
      </c>
      <c r="AP413" t="e">
        <f t="shared" si="16"/>
        <v>#N/A</v>
      </c>
    </row>
    <row r="414" spans="33:42">
      <c r="AG414">
        <f t="shared" si="16"/>
        <v>0</v>
      </c>
      <c r="AH414" t="str">
        <f t="shared" si="16"/>
        <v>52X2</v>
      </c>
      <c r="AI414" t="str">
        <f t="shared" si="16"/>
        <v>X</v>
      </c>
      <c r="AJ414">
        <f t="shared" si="16"/>
        <v>0</v>
      </c>
      <c r="AK414">
        <f t="shared" si="16"/>
        <v>0</v>
      </c>
      <c r="AL414" t="str">
        <f t="shared" si="16"/>
        <v xml:space="preserve"> 5-4</v>
      </c>
      <c r="AM414">
        <f t="shared" si="16"/>
        <v>0</v>
      </c>
      <c r="AN414" t="e">
        <f t="shared" si="16"/>
        <v>#N/A</v>
      </c>
      <c r="AO414" t="e">
        <f t="shared" si="16"/>
        <v>#N/A</v>
      </c>
      <c r="AP414" t="e">
        <f t="shared" si="16"/>
        <v>#N/A</v>
      </c>
    </row>
    <row r="415" spans="33:42">
      <c r="AG415">
        <f t="shared" si="16"/>
        <v>0</v>
      </c>
      <c r="AH415" t="str">
        <f t="shared" si="16"/>
        <v>53X2</v>
      </c>
      <c r="AI415" t="str">
        <f t="shared" si="16"/>
        <v>X</v>
      </c>
      <c r="AJ415">
        <f t="shared" si="16"/>
        <v>0</v>
      </c>
      <c r="AK415">
        <f t="shared" si="16"/>
        <v>0</v>
      </c>
      <c r="AL415" t="str">
        <f t="shared" si="16"/>
        <v xml:space="preserve"> 3-4</v>
      </c>
      <c r="AM415">
        <f t="shared" si="16"/>
        <v>0</v>
      </c>
      <c r="AN415" t="e">
        <f t="shared" si="16"/>
        <v>#N/A</v>
      </c>
      <c r="AO415" t="e">
        <f t="shared" si="16"/>
        <v>#N/A</v>
      </c>
      <c r="AP415" t="e">
        <f t="shared" si="16"/>
        <v>#N/A</v>
      </c>
    </row>
    <row r="416" spans="33:42">
      <c r="AG416">
        <f t="shared" si="16"/>
        <v>0</v>
      </c>
      <c r="AH416" t="str">
        <f t="shared" si="16"/>
        <v>54X2</v>
      </c>
      <c r="AI416" t="str">
        <f t="shared" si="16"/>
        <v>X</v>
      </c>
      <c r="AJ416">
        <f t="shared" si="16"/>
        <v>0</v>
      </c>
      <c r="AK416">
        <f t="shared" si="16"/>
        <v>0</v>
      </c>
      <c r="AL416" t="str">
        <f t="shared" si="16"/>
        <v xml:space="preserve"> 2-5</v>
      </c>
      <c r="AM416">
        <f t="shared" si="16"/>
        <v>0</v>
      </c>
      <c r="AN416" t="e">
        <f t="shared" si="16"/>
        <v>#N/A</v>
      </c>
      <c r="AO416" t="e">
        <f t="shared" si="16"/>
        <v>#N/A</v>
      </c>
      <c r="AP416" t="e">
        <f t="shared" si="16"/>
        <v>#N/A</v>
      </c>
    </row>
    <row r="417" spans="33:42">
      <c r="AG417">
        <f t="shared" si="16"/>
        <v>0</v>
      </c>
      <c r="AH417" t="str">
        <f t="shared" si="16"/>
        <v>55X2</v>
      </c>
      <c r="AI417" t="str">
        <f t="shared" si="16"/>
        <v>X</v>
      </c>
      <c r="AJ417">
        <f t="shared" si="16"/>
        <v>0</v>
      </c>
      <c r="AK417">
        <f t="shared" si="16"/>
        <v>0</v>
      </c>
      <c r="AL417" t="str">
        <f t="shared" si="16"/>
        <v xml:space="preserve"> 2-3</v>
      </c>
      <c r="AM417">
        <f t="shared" si="16"/>
        <v>0</v>
      </c>
      <c r="AN417" t="e">
        <f t="shared" si="16"/>
        <v>#N/A</v>
      </c>
      <c r="AO417" t="e">
        <f t="shared" si="16"/>
        <v>#N/A</v>
      </c>
      <c r="AP417" t="e">
        <f t="shared" si="16"/>
        <v>#N/A</v>
      </c>
    </row>
    <row r="418" spans="33:42">
      <c r="AG418" t="e">
        <f>#REF!</f>
        <v>#REF!</v>
      </c>
      <c r="AH418" t="e">
        <f>#REF!</f>
        <v>#REF!</v>
      </c>
      <c r="AI418" t="e">
        <f>#REF!</f>
        <v>#REF!</v>
      </c>
      <c r="AJ418" t="e">
        <f>#REF!</f>
        <v>#REF!</v>
      </c>
      <c r="AK418" t="e">
        <f>#REF!</f>
        <v>#REF!</v>
      </c>
      <c r="AL418" t="e">
        <f>#REF!</f>
        <v>#REF!</v>
      </c>
      <c r="AM418" t="e">
        <f>#REF!</f>
        <v>#REF!</v>
      </c>
      <c r="AN418" t="e">
        <f>#REF!</f>
        <v>#REF!</v>
      </c>
      <c r="AO418" t="e">
        <f>#REF!</f>
        <v>#REF!</v>
      </c>
      <c r="AP418" t="e">
        <f>#REF!</f>
        <v>#REF!</v>
      </c>
    </row>
    <row r="419" spans="33:42">
      <c r="AG419" t="str">
        <f t="shared" ref="AG419:AP424" si="17">AR173</f>
        <v/>
      </c>
      <c r="AH419" t="str">
        <f t="shared" si="17"/>
        <v>kod</v>
      </c>
      <c r="AI419">
        <f t="shared" si="17"/>
        <v>0</v>
      </c>
      <c r="AJ419" t="str">
        <f t="shared" si="17"/>
        <v>č.zapasu</v>
      </c>
      <c r="AK419" t="str">
        <f t="shared" si="17"/>
        <v>čas</v>
      </c>
      <c r="AL419" t="str">
        <f t="shared" si="17"/>
        <v>zápas</v>
      </c>
      <c r="AM419" t="str">
        <f t="shared" si="17"/>
        <v>stôl</v>
      </c>
      <c r="AN419" t="str">
        <f t="shared" si="17"/>
        <v>meno</v>
      </c>
      <c r="AO419" t="str">
        <f t="shared" si="17"/>
        <v>meno</v>
      </c>
      <c r="AP419" t="str">
        <f t="shared" si="17"/>
        <v>rozhodca</v>
      </c>
    </row>
    <row r="420" spans="33:42">
      <c r="AG420">
        <f t="shared" si="17"/>
        <v>0</v>
      </c>
      <c r="AH420" t="str">
        <f t="shared" si="17"/>
        <v>51X2</v>
      </c>
      <c r="AI420" t="str">
        <f t="shared" si="17"/>
        <v>X</v>
      </c>
      <c r="AJ420">
        <f t="shared" si="17"/>
        <v>0</v>
      </c>
      <c r="AK420">
        <f t="shared" si="17"/>
        <v>0</v>
      </c>
      <c r="AL420" t="str">
        <f t="shared" si="17"/>
        <v xml:space="preserve"> 4-2</v>
      </c>
      <c r="AM420">
        <f t="shared" si="17"/>
        <v>0</v>
      </c>
      <c r="AN420" t="e">
        <f t="shared" si="17"/>
        <v>#N/A</v>
      </c>
      <c r="AO420" t="e">
        <f t="shared" si="17"/>
        <v>#N/A</v>
      </c>
      <c r="AP420" t="e">
        <f t="shared" si="17"/>
        <v>#N/A</v>
      </c>
    </row>
    <row r="421" spans="33:42">
      <c r="AG421">
        <f t="shared" si="17"/>
        <v>0</v>
      </c>
      <c r="AH421" t="str">
        <f t="shared" si="17"/>
        <v>52X2</v>
      </c>
      <c r="AI421" t="str">
        <f t="shared" si="17"/>
        <v>X</v>
      </c>
      <c r="AJ421">
        <f t="shared" si="17"/>
        <v>0</v>
      </c>
      <c r="AK421">
        <f t="shared" si="17"/>
        <v>0</v>
      </c>
      <c r="AL421" t="str">
        <f t="shared" si="17"/>
        <v xml:space="preserve"> 5-4</v>
      </c>
      <c r="AM421">
        <f t="shared" si="17"/>
        <v>0</v>
      </c>
      <c r="AN421" t="e">
        <f t="shared" si="17"/>
        <v>#N/A</v>
      </c>
      <c r="AO421" t="e">
        <f t="shared" si="17"/>
        <v>#N/A</v>
      </c>
      <c r="AP421" t="e">
        <f t="shared" si="17"/>
        <v>#N/A</v>
      </c>
    </row>
    <row r="422" spans="33:42">
      <c r="AG422">
        <f t="shared" si="17"/>
        <v>0</v>
      </c>
      <c r="AH422" t="str">
        <f t="shared" si="17"/>
        <v>53X2</v>
      </c>
      <c r="AI422" t="str">
        <f t="shared" si="17"/>
        <v>X</v>
      </c>
      <c r="AJ422">
        <f t="shared" si="17"/>
        <v>0</v>
      </c>
      <c r="AK422">
        <f t="shared" si="17"/>
        <v>0</v>
      </c>
      <c r="AL422" t="str">
        <f t="shared" si="17"/>
        <v xml:space="preserve"> 3-4</v>
      </c>
      <c r="AM422">
        <f t="shared" si="17"/>
        <v>0</v>
      </c>
      <c r="AN422" t="e">
        <f t="shared" si="17"/>
        <v>#N/A</v>
      </c>
      <c r="AO422" t="e">
        <f t="shared" si="17"/>
        <v>#N/A</v>
      </c>
      <c r="AP422" t="e">
        <f t="shared" si="17"/>
        <v>#N/A</v>
      </c>
    </row>
    <row r="423" spans="33:42">
      <c r="AG423">
        <f t="shared" si="17"/>
        <v>0</v>
      </c>
      <c r="AH423" t="str">
        <f t="shared" si="17"/>
        <v>54X2</v>
      </c>
      <c r="AI423" t="str">
        <f t="shared" si="17"/>
        <v>X</v>
      </c>
      <c r="AJ423">
        <f t="shared" si="17"/>
        <v>0</v>
      </c>
      <c r="AK423">
        <f t="shared" si="17"/>
        <v>0</v>
      </c>
      <c r="AL423" t="str">
        <f t="shared" si="17"/>
        <v xml:space="preserve"> 2-5</v>
      </c>
      <c r="AM423">
        <f t="shared" si="17"/>
        <v>0</v>
      </c>
      <c r="AN423" t="e">
        <f t="shared" si="17"/>
        <v>#N/A</v>
      </c>
      <c r="AO423" t="e">
        <f t="shared" si="17"/>
        <v>#N/A</v>
      </c>
      <c r="AP423" t="e">
        <f t="shared" si="17"/>
        <v>#N/A</v>
      </c>
    </row>
    <row r="424" spans="33:42">
      <c r="AG424">
        <f t="shared" si="17"/>
        <v>0</v>
      </c>
      <c r="AH424" t="str">
        <f t="shared" si="17"/>
        <v>55X2</v>
      </c>
      <c r="AI424" t="str">
        <f t="shared" si="17"/>
        <v>X</v>
      </c>
      <c r="AJ424">
        <f t="shared" si="17"/>
        <v>0</v>
      </c>
      <c r="AK424">
        <f t="shared" si="17"/>
        <v>0</v>
      </c>
      <c r="AL424" t="str">
        <f t="shared" si="17"/>
        <v xml:space="preserve"> 2-3</v>
      </c>
      <c r="AM424">
        <f t="shared" si="17"/>
        <v>0</v>
      </c>
      <c r="AN424" t="e">
        <f t="shared" si="17"/>
        <v>#N/A</v>
      </c>
      <c r="AO424" t="e">
        <f t="shared" si="17"/>
        <v>#N/A</v>
      </c>
      <c r="AP424" t="e">
        <f t="shared" si="17"/>
        <v>#N/A</v>
      </c>
    </row>
    <row r="425" spans="33:42">
      <c r="AG425" t="e">
        <f>#REF!</f>
        <v>#REF!</v>
      </c>
      <c r="AH425" t="e">
        <f>#REF!</f>
        <v>#REF!</v>
      </c>
      <c r="AI425" t="e">
        <f>#REF!</f>
        <v>#REF!</v>
      </c>
      <c r="AJ425" t="e">
        <f>#REF!</f>
        <v>#REF!</v>
      </c>
      <c r="AK425" t="e">
        <f>#REF!</f>
        <v>#REF!</v>
      </c>
      <c r="AL425" t="e">
        <f>#REF!</f>
        <v>#REF!</v>
      </c>
      <c r="AM425" t="e">
        <f>#REF!</f>
        <v>#REF!</v>
      </c>
      <c r="AN425" t="e">
        <f>#REF!</f>
        <v>#REF!</v>
      </c>
      <c r="AO425" t="e">
        <f>#REF!</f>
        <v>#REF!</v>
      </c>
      <c r="AP425" t="e">
        <f>#REF!</f>
        <v>#REF!</v>
      </c>
    </row>
    <row r="426" spans="33:42">
      <c r="AG426" t="str">
        <f t="shared" ref="AG426:AP431" si="18">AR183</f>
        <v/>
      </c>
      <c r="AH426" t="str">
        <f t="shared" si="18"/>
        <v>kod</v>
      </c>
      <c r="AI426">
        <f t="shared" si="18"/>
        <v>0</v>
      </c>
      <c r="AJ426" t="str">
        <f t="shared" si="18"/>
        <v>č.zapasu</v>
      </c>
      <c r="AK426" t="str">
        <f t="shared" si="18"/>
        <v>čas</v>
      </c>
      <c r="AL426" t="str">
        <f t="shared" si="18"/>
        <v>zápas</v>
      </c>
      <c r="AM426" t="str">
        <f t="shared" si="18"/>
        <v>stôl</v>
      </c>
      <c r="AN426" t="str">
        <f t="shared" si="18"/>
        <v>meno</v>
      </c>
      <c r="AO426" t="str">
        <f t="shared" si="18"/>
        <v>meno</v>
      </c>
      <c r="AP426" t="str">
        <f t="shared" si="18"/>
        <v>rozhodca</v>
      </c>
    </row>
    <row r="427" spans="33:42">
      <c r="AG427">
        <f t="shared" si="18"/>
        <v>0</v>
      </c>
      <c r="AH427" t="str">
        <f t="shared" si="18"/>
        <v>51X2</v>
      </c>
      <c r="AI427" t="str">
        <f t="shared" si="18"/>
        <v>X</v>
      </c>
      <c r="AJ427">
        <f t="shared" si="18"/>
        <v>0</v>
      </c>
      <c r="AK427">
        <f t="shared" si="18"/>
        <v>0</v>
      </c>
      <c r="AL427" t="str">
        <f t="shared" si="18"/>
        <v xml:space="preserve"> 4-2</v>
      </c>
      <c r="AM427">
        <f t="shared" si="18"/>
        <v>0</v>
      </c>
      <c r="AN427" t="e">
        <f t="shared" si="18"/>
        <v>#N/A</v>
      </c>
      <c r="AO427" t="e">
        <f t="shared" si="18"/>
        <v>#N/A</v>
      </c>
      <c r="AP427" t="e">
        <f t="shared" si="18"/>
        <v>#N/A</v>
      </c>
    </row>
    <row r="428" spans="33:42">
      <c r="AG428">
        <f t="shared" si="18"/>
        <v>0</v>
      </c>
      <c r="AH428" t="str">
        <f t="shared" si="18"/>
        <v>52X2</v>
      </c>
      <c r="AI428" t="str">
        <f t="shared" si="18"/>
        <v>X</v>
      </c>
      <c r="AJ428">
        <f t="shared" si="18"/>
        <v>0</v>
      </c>
      <c r="AK428">
        <f t="shared" si="18"/>
        <v>0</v>
      </c>
      <c r="AL428" t="str">
        <f t="shared" si="18"/>
        <v xml:space="preserve"> 5-4</v>
      </c>
      <c r="AM428">
        <f t="shared" si="18"/>
        <v>0</v>
      </c>
      <c r="AN428" t="e">
        <f t="shared" si="18"/>
        <v>#N/A</v>
      </c>
      <c r="AO428" t="e">
        <f t="shared" si="18"/>
        <v>#N/A</v>
      </c>
      <c r="AP428" t="e">
        <f t="shared" si="18"/>
        <v>#N/A</v>
      </c>
    </row>
    <row r="429" spans="33:42">
      <c r="AG429">
        <f t="shared" si="18"/>
        <v>0</v>
      </c>
      <c r="AH429" t="str">
        <f t="shared" si="18"/>
        <v>53X2</v>
      </c>
      <c r="AI429" t="str">
        <f t="shared" si="18"/>
        <v>X</v>
      </c>
      <c r="AJ429">
        <f t="shared" si="18"/>
        <v>0</v>
      </c>
      <c r="AK429">
        <f t="shared" si="18"/>
        <v>0</v>
      </c>
      <c r="AL429" t="str">
        <f t="shared" si="18"/>
        <v xml:space="preserve"> 3-4</v>
      </c>
      <c r="AM429">
        <f t="shared" si="18"/>
        <v>0</v>
      </c>
      <c r="AN429" t="e">
        <f t="shared" si="18"/>
        <v>#N/A</v>
      </c>
      <c r="AO429" t="e">
        <f t="shared" si="18"/>
        <v>#N/A</v>
      </c>
      <c r="AP429" t="e">
        <f t="shared" si="18"/>
        <v>#N/A</v>
      </c>
    </row>
    <row r="430" spans="33:42">
      <c r="AG430">
        <f t="shared" si="18"/>
        <v>0</v>
      </c>
      <c r="AH430" t="str">
        <f t="shared" si="18"/>
        <v>54X2</v>
      </c>
      <c r="AI430" t="str">
        <f t="shared" si="18"/>
        <v>X</v>
      </c>
      <c r="AJ430">
        <f t="shared" si="18"/>
        <v>0</v>
      </c>
      <c r="AK430">
        <f t="shared" si="18"/>
        <v>0</v>
      </c>
      <c r="AL430" t="str">
        <f t="shared" si="18"/>
        <v xml:space="preserve"> 2-5</v>
      </c>
      <c r="AM430">
        <f t="shared" si="18"/>
        <v>0</v>
      </c>
      <c r="AN430" t="e">
        <f t="shared" si="18"/>
        <v>#N/A</v>
      </c>
      <c r="AO430" t="e">
        <f t="shared" si="18"/>
        <v>#N/A</v>
      </c>
      <c r="AP430" t="e">
        <f t="shared" si="18"/>
        <v>#N/A</v>
      </c>
    </row>
    <row r="431" spans="33:42">
      <c r="AG431">
        <f t="shared" si="18"/>
        <v>0</v>
      </c>
      <c r="AH431" t="str">
        <f t="shared" si="18"/>
        <v>55X2</v>
      </c>
      <c r="AI431" t="str">
        <f t="shared" si="18"/>
        <v>X</v>
      </c>
      <c r="AJ431">
        <f t="shared" si="18"/>
        <v>0</v>
      </c>
      <c r="AK431">
        <f t="shared" si="18"/>
        <v>0</v>
      </c>
      <c r="AL431" t="str">
        <f t="shared" si="18"/>
        <v xml:space="preserve"> 2-3</v>
      </c>
      <c r="AM431">
        <f t="shared" si="18"/>
        <v>0</v>
      </c>
      <c r="AN431" t="e">
        <f t="shared" si="18"/>
        <v>#N/A</v>
      </c>
      <c r="AO431" t="e">
        <f t="shared" si="18"/>
        <v>#N/A</v>
      </c>
      <c r="AP431" t="e">
        <f t="shared" si="18"/>
        <v>#N/A</v>
      </c>
    </row>
    <row r="432" spans="33:42">
      <c r="AG432" t="e">
        <f>#REF!</f>
        <v>#REF!</v>
      </c>
      <c r="AH432" t="e">
        <f>#REF!</f>
        <v>#REF!</v>
      </c>
      <c r="AI432" t="e">
        <f>#REF!</f>
        <v>#REF!</v>
      </c>
      <c r="AJ432" t="e">
        <f>#REF!</f>
        <v>#REF!</v>
      </c>
      <c r="AK432" t="e">
        <f>#REF!</f>
        <v>#REF!</v>
      </c>
      <c r="AL432" t="e">
        <f>#REF!</f>
        <v>#REF!</v>
      </c>
      <c r="AM432" t="e">
        <f>#REF!</f>
        <v>#REF!</v>
      </c>
      <c r="AN432" t="e">
        <f>#REF!</f>
        <v>#REF!</v>
      </c>
      <c r="AO432" t="e">
        <f>#REF!</f>
        <v>#REF!</v>
      </c>
      <c r="AP432" t="e">
        <f>#REF!</f>
        <v>#REF!</v>
      </c>
    </row>
    <row r="433" spans="33:42">
      <c r="AG433" t="str">
        <f t="shared" ref="AG433:AP438" si="19">AR193</f>
        <v/>
      </c>
      <c r="AH433" t="str">
        <f t="shared" si="19"/>
        <v>kod</v>
      </c>
      <c r="AI433">
        <f t="shared" si="19"/>
        <v>0</v>
      </c>
      <c r="AJ433" t="str">
        <f t="shared" si="19"/>
        <v>č.zapasu</v>
      </c>
      <c r="AK433" t="str">
        <f t="shared" si="19"/>
        <v>čas</v>
      </c>
      <c r="AL433" t="str">
        <f t="shared" si="19"/>
        <v>zápas</v>
      </c>
      <c r="AM433" t="str">
        <f t="shared" si="19"/>
        <v>stôl</v>
      </c>
      <c r="AN433" t="str">
        <f t="shared" si="19"/>
        <v>meno</v>
      </c>
      <c r="AO433" t="str">
        <f t="shared" si="19"/>
        <v>meno</v>
      </c>
      <c r="AP433" t="str">
        <f t="shared" si="19"/>
        <v>rozhodca</v>
      </c>
    </row>
    <row r="434" spans="33:42">
      <c r="AG434">
        <f t="shared" si="19"/>
        <v>0</v>
      </c>
      <c r="AH434" t="str">
        <f t="shared" si="19"/>
        <v>51X2</v>
      </c>
      <c r="AI434" t="str">
        <f t="shared" si="19"/>
        <v>X</v>
      </c>
      <c r="AJ434">
        <f t="shared" si="19"/>
        <v>0</v>
      </c>
      <c r="AK434">
        <f t="shared" si="19"/>
        <v>0</v>
      </c>
      <c r="AL434" t="str">
        <f t="shared" si="19"/>
        <v xml:space="preserve"> 4-2</v>
      </c>
      <c r="AM434">
        <f t="shared" si="19"/>
        <v>0</v>
      </c>
      <c r="AN434" t="e">
        <f t="shared" si="19"/>
        <v>#N/A</v>
      </c>
      <c r="AO434" t="e">
        <f t="shared" si="19"/>
        <v>#N/A</v>
      </c>
      <c r="AP434" t="e">
        <f t="shared" si="19"/>
        <v>#N/A</v>
      </c>
    </row>
    <row r="435" spans="33:42">
      <c r="AG435">
        <f t="shared" si="19"/>
        <v>0</v>
      </c>
      <c r="AH435" t="str">
        <f t="shared" si="19"/>
        <v>52X2</v>
      </c>
      <c r="AI435" t="str">
        <f t="shared" si="19"/>
        <v>X</v>
      </c>
      <c r="AJ435">
        <f t="shared" si="19"/>
        <v>0</v>
      </c>
      <c r="AK435">
        <f t="shared" si="19"/>
        <v>0</v>
      </c>
      <c r="AL435" t="str">
        <f t="shared" si="19"/>
        <v xml:space="preserve"> 5-4</v>
      </c>
      <c r="AM435">
        <f t="shared" si="19"/>
        <v>0</v>
      </c>
      <c r="AN435" t="e">
        <f t="shared" si="19"/>
        <v>#N/A</v>
      </c>
      <c r="AO435" t="e">
        <f t="shared" si="19"/>
        <v>#N/A</v>
      </c>
      <c r="AP435" t="e">
        <f t="shared" si="19"/>
        <v>#N/A</v>
      </c>
    </row>
    <row r="436" spans="33:42">
      <c r="AG436">
        <f t="shared" si="19"/>
        <v>0</v>
      </c>
      <c r="AH436" t="str">
        <f t="shared" si="19"/>
        <v>53X2</v>
      </c>
      <c r="AI436" t="str">
        <f t="shared" si="19"/>
        <v>X</v>
      </c>
      <c r="AJ436">
        <f t="shared" si="19"/>
        <v>0</v>
      </c>
      <c r="AK436">
        <f t="shared" si="19"/>
        <v>0</v>
      </c>
      <c r="AL436" t="str">
        <f t="shared" si="19"/>
        <v xml:space="preserve"> 3-4</v>
      </c>
      <c r="AM436">
        <f t="shared" si="19"/>
        <v>0</v>
      </c>
      <c r="AN436" t="e">
        <f t="shared" si="19"/>
        <v>#N/A</v>
      </c>
      <c r="AO436" t="e">
        <f t="shared" si="19"/>
        <v>#N/A</v>
      </c>
      <c r="AP436" t="e">
        <f t="shared" si="19"/>
        <v>#N/A</v>
      </c>
    </row>
    <row r="437" spans="33:42">
      <c r="AG437">
        <f t="shared" si="19"/>
        <v>0</v>
      </c>
      <c r="AH437" t="str">
        <f t="shared" si="19"/>
        <v>54X2</v>
      </c>
      <c r="AI437" t="str">
        <f t="shared" si="19"/>
        <v>X</v>
      </c>
      <c r="AJ437">
        <f t="shared" si="19"/>
        <v>0</v>
      </c>
      <c r="AK437">
        <f t="shared" si="19"/>
        <v>0</v>
      </c>
      <c r="AL437" t="str">
        <f t="shared" si="19"/>
        <v xml:space="preserve"> 2-5</v>
      </c>
      <c r="AM437">
        <f t="shared" si="19"/>
        <v>0</v>
      </c>
      <c r="AN437" t="e">
        <f t="shared" si="19"/>
        <v>#N/A</v>
      </c>
      <c r="AO437" t="e">
        <f t="shared" si="19"/>
        <v>#N/A</v>
      </c>
      <c r="AP437" t="e">
        <f t="shared" si="19"/>
        <v>#N/A</v>
      </c>
    </row>
    <row r="438" spans="33:42">
      <c r="AG438">
        <f t="shared" si="19"/>
        <v>0</v>
      </c>
      <c r="AH438" t="str">
        <f t="shared" si="19"/>
        <v>55X2</v>
      </c>
      <c r="AI438" t="str">
        <f t="shared" si="19"/>
        <v>X</v>
      </c>
      <c r="AJ438">
        <f t="shared" si="19"/>
        <v>0</v>
      </c>
      <c r="AK438">
        <f t="shared" si="19"/>
        <v>0</v>
      </c>
      <c r="AL438" t="str">
        <f t="shared" si="19"/>
        <v xml:space="preserve"> 2-3</v>
      </c>
      <c r="AM438">
        <f t="shared" si="19"/>
        <v>0</v>
      </c>
      <c r="AN438" t="e">
        <f t="shared" si="19"/>
        <v>#N/A</v>
      </c>
      <c r="AO438" t="e">
        <f t="shared" si="19"/>
        <v>#N/A</v>
      </c>
      <c r="AP438" t="e">
        <f t="shared" si="19"/>
        <v>#N/A</v>
      </c>
    </row>
    <row r="439" spans="33:42">
      <c r="AG439">
        <f t="shared" ref="AG439:AP445" si="20">AR202</f>
        <v>0</v>
      </c>
      <c r="AH439">
        <f t="shared" si="20"/>
        <v>0</v>
      </c>
      <c r="AI439">
        <f t="shared" si="20"/>
        <v>0</v>
      </c>
      <c r="AJ439">
        <f t="shared" si="20"/>
        <v>0</v>
      </c>
      <c r="AK439">
        <f t="shared" si="20"/>
        <v>0</v>
      </c>
      <c r="AL439">
        <f t="shared" si="20"/>
        <v>0</v>
      </c>
      <c r="AM439">
        <f t="shared" si="20"/>
        <v>0</v>
      </c>
      <c r="AN439">
        <f t="shared" si="20"/>
        <v>0</v>
      </c>
      <c r="AO439">
        <f t="shared" si="20"/>
        <v>0</v>
      </c>
      <c r="AP439">
        <f t="shared" si="20"/>
        <v>0</v>
      </c>
    </row>
    <row r="440" spans="33:42">
      <c r="AG440" t="str">
        <f t="shared" si="20"/>
        <v/>
      </c>
      <c r="AH440" t="str">
        <f t="shared" si="20"/>
        <v>kod</v>
      </c>
      <c r="AI440">
        <f t="shared" si="20"/>
        <v>0</v>
      </c>
      <c r="AJ440" t="str">
        <f t="shared" si="20"/>
        <v>č.zapasu</v>
      </c>
      <c r="AK440" t="str">
        <f t="shared" si="20"/>
        <v>čas</v>
      </c>
      <c r="AL440" t="str">
        <f t="shared" si="20"/>
        <v>zápas</v>
      </c>
      <c r="AM440" t="str">
        <f t="shared" si="20"/>
        <v>stôl</v>
      </c>
      <c r="AN440" t="str">
        <f t="shared" si="20"/>
        <v>meno</v>
      </c>
      <c r="AO440" t="str">
        <f t="shared" si="20"/>
        <v>meno</v>
      </c>
      <c r="AP440" t="str">
        <f t="shared" si="20"/>
        <v>rozhodca</v>
      </c>
    </row>
    <row r="441" spans="33:42">
      <c r="AG441">
        <f t="shared" si="20"/>
        <v>0</v>
      </c>
      <c r="AH441" t="str">
        <f t="shared" si="20"/>
        <v>51X2</v>
      </c>
      <c r="AI441" t="str">
        <f t="shared" si="20"/>
        <v>X</v>
      </c>
      <c r="AJ441">
        <f t="shared" si="20"/>
        <v>0</v>
      </c>
      <c r="AK441">
        <f t="shared" si="20"/>
        <v>0</v>
      </c>
      <c r="AL441" t="str">
        <f t="shared" si="20"/>
        <v xml:space="preserve"> 4-2</v>
      </c>
      <c r="AM441">
        <f t="shared" si="20"/>
        <v>0</v>
      </c>
      <c r="AN441" t="e">
        <f t="shared" si="20"/>
        <v>#N/A</v>
      </c>
      <c r="AO441" t="e">
        <f t="shared" si="20"/>
        <v>#N/A</v>
      </c>
      <c r="AP441" t="e">
        <f t="shared" si="20"/>
        <v>#N/A</v>
      </c>
    </row>
    <row r="442" spans="33:42">
      <c r="AG442">
        <f t="shared" si="20"/>
        <v>0</v>
      </c>
      <c r="AH442" t="str">
        <f t="shared" si="20"/>
        <v>52X2</v>
      </c>
      <c r="AI442" t="str">
        <f t="shared" si="20"/>
        <v>X</v>
      </c>
      <c r="AJ442">
        <f t="shared" si="20"/>
        <v>0</v>
      </c>
      <c r="AK442">
        <f t="shared" si="20"/>
        <v>0</v>
      </c>
      <c r="AL442" t="str">
        <f t="shared" si="20"/>
        <v xml:space="preserve"> 5-4</v>
      </c>
      <c r="AM442">
        <f t="shared" si="20"/>
        <v>0</v>
      </c>
      <c r="AN442" t="e">
        <f t="shared" si="20"/>
        <v>#N/A</v>
      </c>
      <c r="AO442" t="e">
        <f t="shared" si="20"/>
        <v>#N/A</v>
      </c>
      <c r="AP442" t="e">
        <f t="shared" si="20"/>
        <v>#N/A</v>
      </c>
    </row>
    <row r="443" spans="33:42">
      <c r="AG443">
        <f t="shared" si="20"/>
        <v>0</v>
      </c>
      <c r="AH443" t="str">
        <f t="shared" si="20"/>
        <v>53X2</v>
      </c>
      <c r="AI443" t="str">
        <f t="shared" si="20"/>
        <v>X</v>
      </c>
      <c r="AJ443">
        <f t="shared" si="20"/>
        <v>0</v>
      </c>
      <c r="AK443">
        <f t="shared" si="20"/>
        <v>0</v>
      </c>
      <c r="AL443" t="str">
        <f t="shared" si="20"/>
        <v xml:space="preserve"> 3-4</v>
      </c>
      <c r="AM443">
        <f t="shared" si="20"/>
        <v>0</v>
      </c>
      <c r="AN443" t="e">
        <f t="shared" si="20"/>
        <v>#N/A</v>
      </c>
      <c r="AO443" t="e">
        <f t="shared" si="20"/>
        <v>#N/A</v>
      </c>
      <c r="AP443" t="e">
        <f t="shared" si="20"/>
        <v>#N/A</v>
      </c>
    </row>
    <row r="444" spans="33:42">
      <c r="AG444">
        <f t="shared" si="20"/>
        <v>0</v>
      </c>
      <c r="AH444" t="str">
        <f t="shared" si="20"/>
        <v>54X2</v>
      </c>
      <c r="AI444" t="str">
        <f t="shared" si="20"/>
        <v>X</v>
      </c>
      <c r="AJ444">
        <f t="shared" si="20"/>
        <v>0</v>
      </c>
      <c r="AK444">
        <f t="shared" si="20"/>
        <v>0</v>
      </c>
      <c r="AL444" t="str">
        <f t="shared" si="20"/>
        <v xml:space="preserve"> 2-5</v>
      </c>
      <c r="AM444">
        <f t="shared" si="20"/>
        <v>0</v>
      </c>
      <c r="AN444" t="e">
        <f t="shared" si="20"/>
        <v>#N/A</v>
      </c>
      <c r="AO444" t="e">
        <f t="shared" si="20"/>
        <v>#N/A</v>
      </c>
      <c r="AP444" t="e">
        <f>BA207</f>
        <v>#N/A</v>
      </c>
    </row>
    <row r="445" spans="33:42">
      <c r="AG445">
        <f>AR208</f>
        <v>0</v>
      </c>
      <c r="AH445" t="str">
        <f>AS208</f>
        <v>55X2</v>
      </c>
      <c r="AI445" t="str">
        <f>AT208</f>
        <v>X</v>
      </c>
      <c r="AJ445">
        <f>AU208</f>
        <v>0</v>
      </c>
      <c r="AK445">
        <f>AV208</f>
        <v>0</v>
      </c>
      <c r="AL445" t="str">
        <f t="shared" si="20"/>
        <v xml:space="preserve"> 2-3</v>
      </c>
      <c r="AM445">
        <f>AX208</f>
        <v>0</v>
      </c>
      <c r="AN445" t="e">
        <f>AY208</f>
        <v>#N/A</v>
      </c>
      <c r="AO445" t="e">
        <f>AZ208</f>
        <v>#N/A</v>
      </c>
      <c r="AP445" t="e">
        <f>BA208</f>
        <v>#N/A</v>
      </c>
    </row>
    <row r="446" spans="33:42">
      <c r="AG446">
        <f t="shared" ref="AG446:AP452" si="21">AR212</f>
        <v>0</v>
      </c>
      <c r="AH446">
        <f t="shared" si="21"/>
        <v>0</v>
      </c>
      <c r="AI446">
        <f t="shared" si="21"/>
        <v>0</v>
      </c>
      <c r="AJ446">
        <f t="shared" si="21"/>
        <v>0</v>
      </c>
      <c r="AK446">
        <f t="shared" si="21"/>
        <v>0</v>
      </c>
      <c r="AL446">
        <f t="shared" si="21"/>
        <v>0</v>
      </c>
      <c r="AM446">
        <f t="shared" si="21"/>
        <v>0</v>
      </c>
      <c r="AN446">
        <f t="shared" si="21"/>
        <v>0</v>
      </c>
      <c r="AO446">
        <f t="shared" si="21"/>
        <v>0</v>
      </c>
      <c r="AP446">
        <f t="shared" si="21"/>
        <v>0</v>
      </c>
    </row>
    <row r="447" spans="33:42">
      <c r="AG447" t="str">
        <f t="shared" si="21"/>
        <v/>
      </c>
      <c r="AH447" t="str">
        <f t="shared" si="21"/>
        <v>kod</v>
      </c>
      <c r="AI447">
        <f t="shared" si="21"/>
        <v>0</v>
      </c>
      <c r="AJ447" t="str">
        <f t="shared" si="21"/>
        <v>č.zapasu</v>
      </c>
      <c r="AK447" t="str">
        <f t="shared" si="21"/>
        <v>čas</v>
      </c>
      <c r="AL447" t="str">
        <f t="shared" si="21"/>
        <v>zápas</v>
      </c>
      <c r="AM447" t="str">
        <f t="shared" si="21"/>
        <v>stôl</v>
      </c>
      <c r="AN447" t="str">
        <f t="shared" si="21"/>
        <v>meno</v>
      </c>
      <c r="AO447" t="str">
        <f t="shared" si="21"/>
        <v>meno</v>
      </c>
      <c r="AP447" t="str">
        <f t="shared" si="21"/>
        <v>rozhodca</v>
      </c>
    </row>
    <row r="448" spans="33:42">
      <c r="AG448">
        <f t="shared" si="21"/>
        <v>0</v>
      </c>
      <c r="AH448" t="str">
        <f t="shared" si="21"/>
        <v>51X2</v>
      </c>
      <c r="AI448" t="str">
        <f t="shared" si="21"/>
        <v>X</v>
      </c>
      <c r="AJ448">
        <f t="shared" si="21"/>
        <v>0</v>
      </c>
      <c r="AK448">
        <f t="shared" si="21"/>
        <v>0</v>
      </c>
      <c r="AL448" t="str">
        <f t="shared" si="21"/>
        <v xml:space="preserve"> 4-2</v>
      </c>
      <c r="AM448">
        <f t="shared" si="21"/>
        <v>0</v>
      </c>
      <c r="AN448" t="e">
        <f t="shared" si="21"/>
        <v>#N/A</v>
      </c>
      <c r="AO448" t="e">
        <f t="shared" si="21"/>
        <v>#N/A</v>
      </c>
      <c r="AP448" t="e">
        <f t="shared" si="21"/>
        <v>#N/A</v>
      </c>
    </row>
    <row r="449" spans="33:42">
      <c r="AG449">
        <f t="shared" si="21"/>
        <v>0</v>
      </c>
      <c r="AH449" t="str">
        <f t="shared" si="21"/>
        <v>52X2</v>
      </c>
      <c r="AI449" t="str">
        <f t="shared" si="21"/>
        <v>X</v>
      </c>
      <c r="AJ449">
        <f t="shared" si="21"/>
        <v>0</v>
      </c>
      <c r="AK449">
        <f t="shared" si="21"/>
        <v>0</v>
      </c>
      <c r="AL449" t="str">
        <f t="shared" si="21"/>
        <v xml:space="preserve"> 5-4</v>
      </c>
      <c r="AM449">
        <f t="shared" si="21"/>
        <v>0</v>
      </c>
      <c r="AN449" t="e">
        <f t="shared" si="21"/>
        <v>#N/A</v>
      </c>
      <c r="AO449" t="e">
        <f t="shared" si="21"/>
        <v>#N/A</v>
      </c>
      <c r="AP449" t="e">
        <f t="shared" si="21"/>
        <v>#N/A</v>
      </c>
    </row>
    <row r="450" spans="33:42">
      <c r="AG450">
        <f t="shared" si="21"/>
        <v>0</v>
      </c>
      <c r="AH450" t="str">
        <f t="shared" si="21"/>
        <v>53X2</v>
      </c>
      <c r="AI450" t="str">
        <f t="shared" si="21"/>
        <v>X</v>
      </c>
      <c r="AJ450">
        <f t="shared" si="21"/>
        <v>0</v>
      </c>
      <c r="AK450">
        <f t="shared" si="21"/>
        <v>0</v>
      </c>
      <c r="AL450" t="str">
        <f t="shared" si="21"/>
        <v xml:space="preserve"> 3-4</v>
      </c>
      <c r="AM450">
        <f t="shared" si="21"/>
        <v>0</v>
      </c>
      <c r="AN450" t="e">
        <f t="shared" si="21"/>
        <v>#N/A</v>
      </c>
      <c r="AO450" t="e">
        <f t="shared" si="21"/>
        <v>#N/A</v>
      </c>
      <c r="AP450" t="e">
        <f t="shared" si="21"/>
        <v>#N/A</v>
      </c>
    </row>
    <row r="451" spans="33:42">
      <c r="AG451">
        <f t="shared" si="21"/>
        <v>0</v>
      </c>
      <c r="AH451" t="str">
        <f t="shared" si="21"/>
        <v>54X2</v>
      </c>
      <c r="AI451" t="str">
        <f t="shared" si="21"/>
        <v>X</v>
      </c>
      <c r="AJ451">
        <f t="shared" si="21"/>
        <v>0</v>
      </c>
      <c r="AK451">
        <f t="shared" si="21"/>
        <v>0</v>
      </c>
      <c r="AL451" t="str">
        <f t="shared" si="21"/>
        <v xml:space="preserve"> 2-5</v>
      </c>
      <c r="AM451">
        <f t="shared" si="21"/>
        <v>0</v>
      </c>
      <c r="AN451" t="e">
        <f t="shared" si="21"/>
        <v>#N/A</v>
      </c>
      <c r="AO451" t="e">
        <f t="shared" si="21"/>
        <v>#N/A</v>
      </c>
      <c r="AP451" t="e">
        <f t="shared" si="21"/>
        <v>#N/A</v>
      </c>
    </row>
    <row r="452" spans="33:42">
      <c r="AG452">
        <f t="shared" si="21"/>
        <v>0</v>
      </c>
      <c r="AH452" t="str">
        <f t="shared" si="21"/>
        <v>55X2</v>
      </c>
      <c r="AI452" t="str">
        <f t="shared" si="21"/>
        <v>X</v>
      </c>
      <c r="AJ452">
        <f t="shared" si="21"/>
        <v>0</v>
      </c>
      <c r="AK452">
        <f t="shared" si="21"/>
        <v>0</v>
      </c>
      <c r="AL452" t="str">
        <f t="shared" si="21"/>
        <v xml:space="preserve"> 2-3</v>
      </c>
      <c r="AM452">
        <f t="shared" si="21"/>
        <v>0</v>
      </c>
      <c r="AN452" t="e">
        <f t="shared" si="21"/>
        <v>#N/A</v>
      </c>
      <c r="AO452" t="e">
        <f t="shared" si="21"/>
        <v>#N/A</v>
      </c>
      <c r="AP452" t="e">
        <f t="shared" si="21"/>
        <v>#N/A</v>
      </c>
    </row>
    <row r="453" spans="33:42">
      <c r="AG453">
        <f t="shared" ref="AG453:AP459" si="22">AR222</f>
        <v>0</v>
      </c>
      <c r="AH453">
        <f t="shared" si="22"/>
        <v>0</v>
      </c>
      <c r="AI453">
        <f t="shared" si="22"/>
        <v>0</v>
      </c>
      <c r="AJ453">
        <f t="shared" si="22"/>
        <v>0</v>
      </c>
      <c r="AK453">
        <f t="shared" si="22"/>
        <v>0</v>
      </c>
      <c r="AL453">
        <f t="shared" si="22"/>
        <v>0</v>
      </c>
      <c r="AM453">
        <f t="shared" si="22"/>
        <v>0</v>
      </c>
      <c r="AN453">
        <f t="shared" si="22"/>
        <v>0</v>
      </c>
      <c r="AO453">
        <f t="shared" si="22"/>
        <v>0</v>
      </c>
      <c r="AP453">
        <f t="shared" si="22"/>
        <v>0</v>
      </c>
    </row>
    <row r="454" spans="33:42">
      <c r="AG454" t="str">
        <f t="shared" si="22"/>
        <v/>
      </c>
      <c r="AH454" t="str">
        <f t="shared" si="22"/>
        <v>kod</v>
      </c>
      <c r="AI454">
        <f t="shared" si="22"/>
        <v>0</v>
      </c>
      <c r="AJ454" t="str">
        <f t="shared" si="22"/>
        <v>č.zapasu</v>
      </c>
      <c r="AK454" t="str">
        <f t="shared" si="22"/>
        <v>čas</v>
      </c>
      <c r="AL454" t="str">
        <f t="shared" si="22"/>
        <v>zápas</v>
      </c>
      <c r="AM454" t="str">
        <f t="shared" si="22"/>
        <v>stôl</v>
      </c>
      <c r="AN454" t="str">
        <f t="shared" si="22"/>
        <v>meno</v>
      </c>
      <c r="AO454" t="str">
        <f t="shared" si="22"/>
        <v>meno</v>
      </c>
      <c r="AP454" t="str">
        <f t="shared" si="22"/>
        <v>rozhodca</v>
      </c>
    </row>
    <row r="455" spans="33:42">
      <c r="AG455">
        <f t="shared" si="22"/>
        <v>0</v>
      </c>
      <c r="AH455" t="str">
        <f t="shared" si="22"/>
        <v>51X2</v>
      </c>
      <c r="AI455" t="str">
        <f t="shared" si="22"/>
        <v>X</v>
      </c>
      <c r="AJ455">
        <f t="shared" si="22"/>
        <v>0</v>
      </c>
      <c r="AK455">
        <f t="shared" si="22"/>
        <v>0</v>
      </c>
      <c r="AL455" t="str">
        <f t="shared" si="22"/>
        <v xml:space="preserve"> 4-2</v>
      </c>
      <c r="AM455">
        <f t="shared" si="22"/>
        <v>0</v>
      </c>
      <c r="AN455" t="e">
        <f t="shared" si="22"/>
        <v>#N/A</v>
      </c>
      <c r="AO455" t="e">
        <f t="shared" si="22"/>
        <v>#N/A</v>
      </c>
      <c r="AP455" t="e">
        <f t="shared" si="22"/>
        <v>#N/A</v>
      </c>
    </row>
    <row r="456" spans="33:42">
      <c r="AG456">
        <f t="shared" si="22"/>
        <v>0</v>
      </c>
      <c r="AH456" t="str">
        <f t="shared" si="22"/>
        <v>52X2</v>
      </c>
      <c r="AI456" t="str">
        <f t="shared" si="22"/>
        <v>X</v>
      </c>
      <c r="AJ456">
        <f t="shared" si="22"/>
        <v>0</v>
      </c>
      <c r="AK456">
        <f t="shared" si="22"/>
        <v>0</v>
      </c>
      <c r="AL456" t="str">
        <f t="shared" si="22"/>
        <v xml:space="preserve"> 5-4</v>
      </c>
      <c r="AM456">
        <f t="shared" si="22"/>
        <v>0</v>
      </c>
      <c r="AN456" t="e">
        <f t="shared" si="22"/>
        <v>#N/A</v>
      </c>
      <c r="AO456" t="e">
        <f t="shared" si="22"/>
        <v>#N/A</v>
      </c>
      <c r="AP456" t="e">
        <f t="shared" si="22"/>
        <v>#N/A</v>
      </c>
    </row>
    <row r="457" spans="33:42">
      <c r="AG457">
        <f t="shared" si="22"/>
        <v>0</v>
      </c>
      <c r="AH457" t="str">
        <f t="shared" si="22"/>
        <v>53X2</v>
      </c>
      <c r="AI457" t="str">
        <f t="shared" si="22"/>
        <v>X</v>
      </c>
      <c r="AJ457">
        <f t="shared" si="22"/>
        <v>0</v>
      </c>
      <c r="AK457">
        <f t="shared" si="22"/>
        <v>0</v>
      </c>
      <c r="AL457" t="str">
        <f t="shared" si="22"/>
        <v xml:space="preserve"> 3-4</v>
      </c>
      <c r="AM457">
        <f t="shared" si="22"/>
        <v>0</v>
      </c>
      <c r="AN457" t="e">
        <f t="shared" si="22"/>
        <v>#N/A</v>
      </c>
      <c r="AO457" t="e">
        <f t="shared" si="22"/>
        <v>#N/A</v>
      </c>
      <c r="AP457" t="e">
        <f t="shared" si="22"/>
        <v>#N/A</v>
      </c>
    </row>
    <row r="458" spans="33:42">
      <c r="AG458">
        <f t="shared" si="22"/>
        <v>0</v>
      </c>
      <c r="AH458" t="str">
        <f t="shared" si="22"/>
        <v>54X2</v>
      </c>
      <c r="AI458" t="str">
        <f t="shared" si="22"/>
        <v>X</v>
      </c>
      <c r="AJ458">
        <f t="shared" si="22"/>
        <v>0</v>
      </c>
      <c r="AK458">
        <f t="shared" si="22"/>
        <v>0</v>
      </c>
      <c r="AL458" t="str">
        <f t="shared" si="22"/>
        <v xml:space="preserve"> 2-5</v>
      </c>
      <c r="AM458">
        <f t="shared" si="22"/>
        <v>0</v>
      </c>
      <c r="AN458" t="e">
        <f t="shared" si="22"/>
        <v>#N/A</v>
      </c>
      <c r="AO458" t="e">
        <f t="shared" si="22"/>
        <v>#N/A</v>
      </c>
      <c r="AP458" t="e">
        <f t="shared" si="22"/>
        <v>#N/A</v>
      </c>
    </row>
    <row r="459" spans="33:42">
      <c r="AG459">
        <f t="shared" si="22"/>
        <v>0</v>
      </c>
      <c r="AH459" t="str">
        <f t="shared" si="22"/>
        <v>55X2</v>
      </c>
      <c r="AI459" t="str">
        <f t="shared" si="22"/>
        <v>X</v>
      </c>
      <c r="AJ459">
        <f t="shared" si="22"/>
        <v>0</v>
      </c>
      <c r="AK459">
        <f t="shared" si="22"/>
        <v>0</v>
      </c>
      <c r="AL459" t="str">
        <f t="shared" si="22"/>
        <v xml:space="preserve"> 2-3</v>
      </c>
      <c r="AM459">
        <f t="shared" si="22"/>
        <v>0</v>
      </c>
      <c r="AN459" t="e">
        <f t="shared" si="22"/>
        <v>#N/A</v>
      </c>
      <c r="AO459" t="e">
        <f t="shared" si="22"/>
        <v>#N/A</v>
      </c>
      <c r="AP459" t="e">
        <f t="shared" si="22"/>
        <v>#N/A</v>
      </c>
    </row>
    <row r="460" spans="33:42">
      <c r="AG460">
        <f t="shared" ref="AG460:AP466" si="23">AR232</f>
        <v>0</v>
      </c>
      <c r="AH460">
        <f t="shared" si="23"/>
        <v>0</v>
      </c>
      <c r="AI460">
        <f t="shared" si="23"/>
        <v>0</v>
      </c>
      <c r="AJ460">
        <f t="shared" si="23"/>
        <v>0</v>
      </c>
      <c r="AK460">
        <f t="shared" si="23"/>
        <v>0</v>
      </c>
      <c r="AL460">
        <f t="shared" si="23"/>
        <v>0</v>
      </c>
      <c r="AM460">
        <f t="shared" si="23"/>
        <v>0</v>
      </c>
      <c r="AN460">
        <f t="shared" si="23"/>
        <v>0</v>
      </c>
      <c r="AO460">
        <f t="shared" si="23"/>
        <v>0</v>
      </c>
      <c r="AP460">
        <f t="shared" si="23"/>
        <v>0</v>
      </c>
    </row>
    <row r="461" spans="33:42">
      <c r="AG461" t="str">
        <f t="shared" si="23"/>
        <v/>
      </c>
      <c r="AH461" t="str">
        <f t="shared" si="23"/>
        <v>kod</v>
      </c>
      <c r="AI461">
        <f t="shared" si="23"/>
        <v>0</v>
      </c>
      <c r="AJ461" t="str">
        <f t="shared" si="23"/>
        <v>č.zapasu</v>
      </c>
      <c r="AK461" t="str">
        <f t="shared" si="23"/>
        <v>čas</v>
      </c>
      <c r="AL461" t="str">
        <f t="shared" si="23"/>
        <v>zápas</v>
      </c>
      <c r="AM461" t="str">
        <f t="shared" si="23"/>
        <v>stôl</v>
      </c>
      <c r="AN461" t="str">
        <f t="shared" si="23"/>
        <v>meno</v>
      </c>
      <c r="AO461" t="str">
        <f t="shared" si="23"/>
        <v>meno</v>
      </c>
      <c r="AP461" t="str">
        <f t="shared" si="23"/>
        <v>rozhodca</v>
      </c>
    </row>
    <row r="462" spans="33:42">
      <c r="AG462">
        <f t="shared" si="23"/>
        <v>0</v>
      </c>
      <c r="AH462" t="str">
        <f t="shared" si="23"/>
        <v>51X2</v>
      </c>
      <c r="AI462" t="str">
        <f t="shared" si="23"/>
        <v>X</v>
      </c>
      <c r="AJ462">
        <f t="shared" si="23"/>
        <v>0</v>
      </c>
      <c r="AK462">
        <f t="shared" si="23"/>
        <v>0</v>
      </c>
      <c r="AL462" t="str">
        <f t="shared" si="23"/>
        <v xml:space="preserve"> 4-2</v>
      </c>
      <c r="AM462">
        <f t="shared" si="23"/>
        <v>0</v>
      </c>
      <c r="AN462" t="e">
        <f t="shared" si="23"/>
        <v>#N/A</v>
      </c>
      <c r="AO462" t="e">
        <f t="shared" si="23"/>
        <v>#N/A</v>
      </c>
      <c r="AP462" t="e">
        <f t="shared" si="23"/>
        <v>#N/A</v>
      </c>
    </row>
    <row r="463" spans="33:42">
      <c r="AG463">
        <f t="shared" si="23"/>
        <v>0</v>
      </c>
      <c r="AH463" t="str">
        <f t="shared" si="23"/>
        <v>52X2</v>
      </c>
      <c r="AI463" t="str">
        <f t="shared" si="23"/>
        <v>X</v>
      </c>
      <c r="AJ463">
        <f t="shared" si="23"/>
        <v>0</v>
      </c>
      <c r="AK463">
        <f t="shared" si="23"/>
        <v>0</v>
      </c>
      <c r="AL463" t="str">
        <f t="shared" si="23"/>
        <v xml:space="preserve"> 5-4</v>
      </c>
      <c r="AM463">
        <f t="shared" si="23"/>
        <v>0</v>
      </c>
      <c r="AN463" t="e">
        <f t="shared" si="23"/>
        <v>#N/A</v>
      </c>
      <c r="AO463" t="e">
        <f t="shared" si="23"/>
        <v>#N/A</v>
      </c>
      <c r="AP463" t="e">
        <f t="shared" si="23"/>
        <v>#N/A</v>
      </c>
    </row>
    <row r="464" spans="33:42">
      <c r="AG464">
        <f t="shared" si="23"/>
        <v>0</v>
      </c>
      <c r="AH464" t="str">
        <f t="shared" si="23"/>
        <v>53X2</v>
      </c>
      <c r="AI464" t="str">
        <f t="shared" si="23"/>
        <v>X</v>
      </c>
      <c r="AJ464">
        <f t="shared" si="23"/>
        <v>0</v>
      </c>
      <c r="AK464">
        <f t="shared" si="23"/>
        <v>0</v>
      </c>
      <c r="AL464" t="str">
        <f t="shared" si="23"/>
        <v xml:space="preserve"> 3-4</v>
      </c>
      <c r="AM464">
        <f t="shared" si="23"/>
        <v>0</v>
      </c>
      <c r="AN464" t="e">
        <f t="shared" si="23"/>
        <v>#N/A</v>
      </c>
      <c r="AO464" t="e">
        <f t="shared" si="23"/>
        <v>#N/A</v>
      </c>
      <c r="AP464" t="e">
        <f t="shared" si="23"/>
        <v>#N/A</v>
      </c>
    </row>
    <row r="465" spans="33:42">
      <c r="AG465">
        <f t="shared" si="23"/>
        <v>0</v>
      </c>
      <c r="AH465" t="str">
        <f t="shared" si="23"/>
        <v>54X2</v>
      </c>
      <c r="AI465" t="str">
        <f t="shared" si="23"/>
        <v>X</v>
      </c>
      <c r="AJ465">
        <f t="shared" si="23"/>
        <v>0</v>
      </c>
      <c r="AK465">
        <f t="shared" si="23"/>
        <v>0</v>
      </c>
      <c r="AL465" t="str">
        <f t="shared" si="23"/>
        <v xml:space="preserve"> 2-5</v>
      </c>
      <c r="AM465">
        <f t="shared" si="23"/>
        <v>0</v>
      </c>
      <c r="AN465" t="e">
        <f t="shared" si="23"/>
        <v>#N/A</v>
      </c>
      <c r="AO465" t="e">
        <f t="shared" si="23"/>
        <v>#N/A</v>
      </c>
      <c r="AP465" t="e">
        <f t="shared" si="23"/>
        <v>#N/A</v>
      </c>
    </row>
    <row r="466" spans="33:42">
      <c r="AG466">
        <f t="shared" si="23"/>
        <v>0</v>
      </c>
      <c r="AH466" t="str">
        <f t="shared" si="23"/>
        <v>55X2</v>
      </c>
      <c r="AI466" t="str">
        <f t="shared" si="23"/>
        <v>X</v>
      </c>
      <c r="AJ466">
        <f t="shared" si="23"/>
        <v>0</v>
      </c>
      <c r="AK466">
        <f t="shared" si="23"/>
        <v>0</v>
      </c>
      <c r="AL466" t="str">
        <f t="shared" si="23"/>
        <v xml:space="preserve"> 2-3</v>
      </c>
      <c r="AM466">
        <f t="shared" si="23"/>
        <v>0</v>
      </c>
      <c r="AN466" t="e">
        <f t="shared" si="23"/>
        <v>#N/A</v>
      </c>
      <c r="AO466" t="e">
        <f t="shared" si="23"/>
        <v>#N/A</v>
      </c>
      <c r="AP466" t="e">
        <f t="shared" si="23"/>
        <v>#N/A</v>
      </c>
    </row>
    <row r="467" spans="33:42">
      <c r="AG467">
        <f t="shared" ref="AG467:AP473" si="24">AR242</f>
        <v>0</v>
      </c>
      <c r="AH467">
        <f t="shared" si="24"/>
        <v>0</v>
      </c>
      <c r="AI467">
        <f t="shared" si="24"/>
        <v>0</v>
      </c>
      <c r="AJ467">
        <f t="shared" si="24"/>
        <v>0</v>
      </c>
      <c r="AK467">
        <f t="shared" si="24"/>
        <v>0</v>
      </c>
      <c r="AL467">
        <f t="shared" si="24"/>
        <v>0</v>
      </c>
      <c r="AM467">
        <f t="shared" si="24"/>
        <v>0</v>
      </c>
      <c r="AN467">
        <f t="shared" si="24"/>
        <v>0</v>
      </c>
      <c r="AO467">
        <f t="shared" si="24"/>
        <v>0</v>
      </c>
      <c r="AP467">
        <f t="shared" si="24"/>
        <v>0</v>
      </c>
    </row>
    <row r="468" spans="33:42">
      <c r="AG468" t="str">
        <f t="shared" si="24"/>
        <v/>
      </c>
      <c r="AH468" t="str">
        <f t="shared" si="24"/>
        <v>kod</v>
      </c>
      <c r="AI468">
        <f t="shared" si="24"/>
        <v>0</v>
      </c>
      <c r="AJ468" t="str">
        <f t="shared" si="24"/>
        <v>č.zapasu</v>
      </c>
      <c r="AK468" t="str">
        <f t="shared" si="24"/>
        <v>čas</v>
      </c>
      <c r="AL468" t="str">
        <f t="shared" si="24"/>
        <v>zápas</v>
      </c>
      <c r="AM468" t="str">
        <f t="shared" si="24"/>
        <v>stôl</v>
      </c>
      <c r="AN468" t="str">
        <f t="shared" si="24"/>
        <v>meno</v>
      </c>
      <c r="AO468" t="str">
        <f t="shared" si="24"/>
        <v>meno</v>
      </c>
      <c r="AP468" t="str">
        <f t="shared" si="24"/>
        <v>rozhodca</v>
      </c>
    </row>
    <row r="469" spans="33:42">
      <c r="AG469">
        <f t="shared" si="24"/>
        <v>0</v>
      </c>
      <c r="AH469" t="str">
        <f t="shared" si="24"/>
        <v>51X2</v>
      </c>
      <c r="AI469" t="str">
        <f t="shared" si="24"/>
        <v>X</v>
      </c>
      <c r="AJ469">
        <f t="shared" si="24"/>
        <v>0</v>
      </c>
      <c r="AK469">
        <f t="shared" si="24"/>
        <v>0</v>
      </c>
      <c r="AL469" t="str">
        <f t="shared" si="24"/>
        <v xml:space="preserve"> 4-2</v>
      </c>
      <c r="AM469">
        <f t="shared" si="24"/>
        <v>0</v>
      </c>
      <c r="AN469" t="e">
        <f t="shared" si="24"/>
        <v>#N/A</v>
      </c>
      <c r="AO469" t="e">
        <f t="shared" si="24"/>
        <v>#N/A</v>
      </c>
      <c r="AP469" t="e">
        <f t="shared" si="24"/>
        <v>#N/A</v>
      </c>
    </row>
    <row r="470" spans="33:42">
      <c r="AG470">
        <f t="shared" si="24"/>
        <v>0</v>
      </c>
      <c r="AH470" t="str">
        <f t="shared" si="24"/>
        <v>52X2</v>
      </c>
      <c r="AI470" t="str">
        <f t="shared" si="24"/>
        <v>X</v>
      </c>
      <c r="AJ470">
        <f t="shared" si="24"/>
        <v>0</v>
      </c>
      <c r="AK470">
        <f t="shared" si="24"/>
        <v>0</v>
      </c>
      <c r="AL470" t="str">
        <f t="shared" si="24"/>
        <v xml:space="preserve"> 5-4</v>
      </c>
      <c r="AM470">
        <f t="shared" si="24"/>
        <v>0</v>
      </c>
      <c r="AN470" t="e">
        <f t="shared" si="24"/>
        <v>#N/A</v>
      </c>
      <c r="AO470" t="e">
        <f t="shared" si="24"/>
        <v>#N/A</v>
      </c>
      <c r="AP470" t="e">
        <f t="shared" si="24"/>
        <v>#N/A</v>
      </c>
    </row>
    <row r="471" spans="33:42">
      <c r="AG471">
        <f t="shared" si="24"/>
        <v>0</v>
      </c>
      <c r="AH471" t="str">
        <f t="shared" si="24"/>
        <v>53X2</v>
      </c>
      <c r="AI471" t="str">
        <f t="shared" si="24"/>
        <v>X</v>
      </c>
      <c r="AJ471">
        <f t="shared" si="24"/>
        <v>0</v>
      </c>
      <c r="AK471">
        <f t="shared" si="24"/>
        <v>0</v>
      </c>
      <c r="AL471" t="str">
        <f t="shared" si="24"/>
        <v xml:space="preserve"> 3-4</v>
      </c>
      <c r="AM471">
        <f t="shared" si="24"/>
        <v>0</v>
      </c>
      <c r="AN471" t="e">
        <f t="shared" si="24"/>
        <v>#N/A</v>
      </c>
      <c r="AO471" t="e">
        <f t="shared" si="24"/>
        <v>#N/A</v>
      </c>
      <c r="AP471" t="e">
        <f t="shared" si="24"/>
        <v>#N/A</v>
      </c>
    </row>
    <row r="472" spans="33:42">
      <c r="AG472">
        <f t="shared" si="24"/>
        <v>0</v>
      </c>
      <c r="AH472" t="str">
        <f t="shared" si="24"/>
        <v>54X2</v>
      </c>
      <c r="AI472" t="str">
        <f t="shared" si="24"/>
        <v>X</v>
      </c>
      <c r="AJ472">
        <f t="shared" si="24"/>
        <v>0</v>
      </c>
      <c r="AK472">
        <f t="shared" si="24"/>
        <v>0</v>
      </c>
      <c r="AL472" t="str">
        <f t="shared" si="24"/>
        <v xml:space="preserve"> 2-5</v>
      </c>
      <c r="AM472">
        <f t="shared" si="24"/>
        <v>0</v>
      </c>
      <c r="AN472" t="e">
        <f t="shared" si="24"/>
        <v>#N/A</v>
      </c>
      <c r="AO472" t="e">
        <f t="shared" si="24"/>
        <v>#N/A</v>
      </c>
      <c r="AP472" t="e">
        <f t="shared" si="24"/>
        <v>#N/A</v>
      </c>
    </row>
    <row r="473" spans="33:42">
      <c r="AG473">
        <f t="shared" si="24"/>
        <v>0</v>
      </c>
      <c r="AH473" t="str">
        <f t="shared" si="24"/>
        <v>55X2</v>
      </c>
      <c r="AI473" t="str">
        <f t="shared" si="24"/>
        <v>X</v>
      </c>
      <c r="AJ473">
        <f t="shared" si="24"/>
        <v>0</v>
      </c>
      <c r="AK473">
        <f t="shared" si="24"/>
        <v>0</v>
      </c>
      <c r="AL473" t="str">
        <f t="shared" si="24"/>
        <v xml:space="preserve"> 2-3</v>
      </c>
      <c r="AM473">
        <f t="shared" si="24"/>
        <v>0</v>
      </c>
      <c r="AN473" t="e">
        <f t="shared" si="24"/>
        <v>#N/A</v>
      </c>
      <c r="AO473" t="e">
        <f t="shared" si="24"/>
        <v>#N/A</v>
      </c>
      <c r="AP473" t="e">
        <f t="shared" si="24"/>
        <v>#N/A</v>
      </c>
    </row>
    <row r="474" spans="33:42">
      <c r="AG474">
        <f t="shared" ref="AG474:AP480" si="25">AR252</f>
        <v>0</v>
      </c>
      <c r="AH474">
        <f t="shared" si="25"/>
        <v>0</v>
      </c>
      <c r="AI474">
        <f t="shared" si="25"/>
        <v>0</v>
      </c>
      <c r="AJ474">
        <f t="shared" si="25"/>
        <v>0</v>
      </c>
      <c r="AK474">
        <f t="shared" si="25"/>
        <v>0</v>
      </c>
      <c r="AL474">
        <f t="shared" si="25"/>
        <v>0</v>
      </c>
      <c r="AM474">
        <f t="shared" si="25"/>
        <v>0</v>
      </c>
      <c r="AN474">
        <f t="shared" si="25"/>
        <v>0</v>
      </c>
      <c r="AO474">
        <f t="shared" si="25"/>
        <v>0</v>
      </c>
      <c r="AP474">
        <f t="shared" si="25"/>
        <v>0</v>
      </c>
    </row>
    <row r="475" spans="33:42">
      <c r="AG475" t="str">
        <f t="shared" si="25"/>
        <v/>
      </c>
      <c r="AH475" t="str">
        <f t="shared" si="25"/>
        <v>kod</v>
      </c>
      <c r="AI475">
        <f t="shared" si="25"/>
        <v>0</v>
      </c>
      <c r="AJ475" t="str">
        <f t="shared" si="25"/>
        <v>č.zapasu</v>
      </c>
      <c r="AK475" t="str">
        <f t="shared" si="25"/>
        <v>čas</v>
      </c>
      <c r="AL475" t="str">
        <f t="shared" si="25"/>
        <v>zápas</v>
      </c>
      <c r="AM475" t="str">
        <f t="shared" si="25"/>
        <v>stôl</v>
      </c>
      <c r="AN475" t="str">
        <f t="shared" si="25"/>
        <v>meno</v>
      </c>
      <c r="AO475" t="str">
        <f t="shared" si="25"/>
        <v>meno</v>
      </c>
      <c r="AP475" t="str">
        <f t="shared" si="25"/>
        <v>rozhodca</v>
      </c>
    </row>
    <row r="476" spans="33:42">
      <c r="AG476">
        <f t="shared" si="25"/>
        <v>0</v>
      </c>
      <c r="AH476" t="str">
        <f t="shared" si="25"/>
        <v>51X2</v>
      </c>
      <c r="AI476" t="str">
        <f t="shared" si="25"/>
        <v>X</v>
      </c>
      <c r="AJ476">
        <f t="shared" si="25"/>
        <v>0</v>
      </c>
      <c r="AK476">
        <f t="shared" si="25"/>
        <v>0</v>
      </c>
      <c r="AL476" t="str">
        <f t="shared" si="25"/>
        <v xml:space="preserve"> 4-2</v>
      </c>
      <c r="AM476">
        <f t="shared" si="25"/>
        <v>0</v>
      </c>
      <c r="AN476" t="e">
        <f t="shared" si="25"/>
        <v>#N/A</v>
      </c>
      <c r="AO476" t="e">
        <f t="shared" si="25"/>
        <v>#N/A</v>
      </c>
      <c r="AP476" t="e">
        <f t="shared" si="25"/>
        <v>#N/A</v>
      </c>
    </row>
    <row r="477" spans="33:42">
      <c r="AG477">
        <f t="shared" si="25"/>
        <v>0</v>
      </c>
      <c r="AH477" t="str">
        <f t="shared" si="25"/>
        <v>52X2</v>
      </c>
      <c r="AI477" t="str">
        <f t="shared" si="25"/>
        <v>X</v>
      </c>
      <c r="AJ477">
        <f t="shared" si="25"/>
        <v>0</v>
      </c>
      <c r="AK477">
        <f t="shared" si="25"/>
        <v>0</v>
      </c>
      <c r="AL477" t="str">
        <f t="shared" si="25"/>
        <v xml:space="preserve"> 5-4</v>
      </c>
      <c r="AM477">
        <f t="shared" si="25"/>
        <v>0</v>
      </c>
      <c r="AN477" t="e">
        <f t="shared" si="25"/>
        <v>#N/A</v>
      </c>
      <c r="AO477" t="e">
        <f t="shared" si="25"/>
        <v>#N/A</v>
      </c>
      <c r="AP477" t="e">
        <f t="shared" si="25"/>
        <v>#N/A</v>
      </c>
    </row>
    <row r="478" spans="33:42">
      <c r="AG478">
        <f t="shared" si="25"/>
        <v>0</v>
      </c>
      <c r="AH478" t="str">
        <f t="shared" si="25"/>
        <v>53X2</v>
      </c>
      <c r="AI478" t="str">
        <f t="shared" si="25"/>
        <v>X</v>
      </c>
      <c r="AJ478">
        <f t="shared" si="25"/>
        <v>0</v>
      </c>
      <c r="AK478">
        <f t="shared" si="25"/>
        <v>0</v>
      </c>
      <c r="AL478" t="str">
        <f t="shared" si="25"/>
        <v xml:space="preserve"> 3-4</v>
      </c>
      <c r="AM478">
        <f t="shared" si="25"/>
        <v>0</v>
      </c>
      <c r="AN478" t="e">
        <f t="shared" si="25"/>
        <v>#N/A</v>
      </c>
      <c r="AO478" t="e">
        <f t="shared" si="25"/>
        <v>#N/A</v>
      </c>
      <c r="AP478" t="e">
        <f t="shared" si="25"/>
        <v>#N/A</v>
      </c>
    </row>
    <row r="479" spans="33:42">
      <c r="AG479">
        <f t="shared" si="25"/>
        <v>0</v>
      </c>
      <c r="AH479" t="str">
        <f t="shared" si="25"/>
        <v>54X2</v>
      </c>
      <c r="AI479" t="str">
        <f t="shared" si="25"/>
        <v>X</v>
      </c>
      <c r="AJ479">
        <f t="shared" si="25"/>
        <v>0</v>
      </c>
      <c r="AK479">
        <f t="shared" si="25"/>
        <v>0</v>
      </c>
      <c r="AL479" t="str">
        <f t="shared" si="25"/>
        <v xml:space="preserve"> 2-5</v>
      </c>
      <c r="AM479">
        <f t="shared" si="25"/>
        <v>0</v>
      </c>
      <c r="AN479" t="e">
        <f t="shared" si="25"/>
        <v>#N/A</v>
      </c>
      <c r="AO479" t="e">
        <f t="shared" si="25"/>
        <v>#N/A</v>
      </c>
      <c r="AP479" t="e">
        <f t="shared" si="25"/>
        <v>#N/A</v>
      </c>
    </row>
    <row r="480" spans="33:42">
      <c r="AG480">
        <f t="shared" si="25"/>
        <v>0</v>
      </c>
      <c r="AH480" t="str">
        <f t="shared" si="25"/>
        <v>55X2</v>
      </c>
      <c r="AI480" t="str">
        <f t="shared" si="25"/>
        <v>X</v>
      </c>
      <c r="AJ480">
        <f t="shared" si="25"/>
        <v>0</v>
      </c>
      <c r="AK480">
        <f t="shared" si="25"/>
        <v>0</v>
      </c>
      <c r="AL480" t="str">
        <f t="shared" si="25"/>
        <v xml:space="preserve"> 2-3</v>
      </c>
      <c r="AM480">
        <f t="shared" si="25"/>
        <v>0</v>
      </c>
      <c r="AN480" t="e">
        <f t="shared" si="25"/>
        <v>#N/A</v>
      </c>
      <c r="AO480" t="e">
        <f t="shared" si="25"/>
        <v>#N/A</v>
      </c>
      <c r="AP480" t="e">
        <f t="shared" si="25"/>
        <v>#N/A</v>
      </c>
    </row>
    <row r="481" spans="33:42">
      <c r="AG481">
        <f t="shared" ref="AG481:AP487" si="26">AR262</f>
        <v>0</v>
      </c>
      <c r="AH481">
        <f t="shared" si="26"/>
        <v>0</v>
      </c>
      <c r="AI481">
        <f t="shared" si="26"/>
        <v>0</v>
      </c>
      <c r="AJ481">
        <f t="shared" si="26"/>
        <v>0</v>
      </c>
      <c r="AK481">
        <f t="shared" si="26"/>
        <v>0</v>
      </c>
      <c r="AL481">
        <f t="shared" si="26"/>
        <v>0</v>
      </c>
      <c r="AM481">
        <f t="shared" si="26"/>
        <v>0</v>
      </c>
      <c r="AN481">
        <f t="shared" si="26"/>
        <v>0</v>
      </c>
      <c r="AO481">
        <f t="shared" si="26"/>
        <v>0</v>
      </c>
      <c r="AP481">
        <f t="shared" si="26"/>
        <v>0</v>
      </c>
    </row>
    <row r="482" spans="33:42">
      <c r="AG482" t="str">
        <f t="shared" si="26"/>
        <v/>
      </c>
      <c r="AH482" t="str">
        <f t="shared" si="26"/>
        <v>kod</v>
      </c>
      <c r="AI482">
        <f t="shared" si="26"/>
        <v>0</v>
      </c>
      <c r="AJ482" t="str">
        <f t="shared" si="26"/>
        <v>č.zapasu</v>
      </c>
      <c r="AK482" t="str">
        <f t="shared" si="26"/>
        <v>čas</v>
      </c>
      <c r="AL482" t="str">
        <f t="shared" si="26"/>
        <v>zápas</v>
      </c>
      <c r="AM482" t="str">
        <f t="shared" si="26"/>
        <v>stôl</v>
      </c>
      <c r="AN482" t="str">
        <f t="shared" si="26"/>
        <v>meno</v>
      </c>
      <c r="AO482" t="str">
        <f t="shared" si="26"/>
        <v>meno</v>
      </c>
      <c r="AP482" t="str">
        <f t="shared" si="26"/>
        <v>rozhodca</v>
      </c>
    </row>
    <row r="483" spans="33:42">
      <c r="AG483">
        <f t="shared" si="26"/>
        <v>0</v>
      </c>
      <c r="AH483" t="str">
        <f t="shared" si="26"/>
        <v>51X2</v>
      </c>
      <c r="AI483" t="str">
        <f t="shared" si="26"/>
        <v>X</v>
      </c>
      <c r="AJ483">
        <f t="shared" si="26"/>
        <v>0</v>
      </c>
      <c r="AK483">
        <f t="shared" si="26"/>
        <v>0</v>
      </c>
      <c r="AL483" t="str">
        <f t="shared" si="26"/>
        <v xml:space="preserve"> 4-2</v>
      </c>
      <c r="AM483">
        <f t="shared" si="26"/>
        <v>0</v>
      </c>
      <c r="AN483" t="e">
        <f t="shared" si="26"/>
        <v>#N/A</v>
      </c>
      <c r="AO483" t="e">
        <f t="shared" si="26"/>
        <v>#N/A</v>
      </c>
      <c r="AP483" t="e">
        <f t="shared" si="26"/>
        <v>#N/A</v>
      </c>
    </row>
    <row r="484" spans="33:42">
      <c r="AG484">
        <f t="shared" si="26"/>
        <v>0</v>
      </c>
      <c r="AH484" t="str">
        <f t="shared" si="26"/>
        <v>52X2</v>
      </c>
      <c r="AI484" t="str">
        <f t="shared" si="26"/>
        <v>X</v>
      </c>
      <c r="AJ484">
        <f t="shared" si="26"/>
        <v>0</v>
      </c>
      <c r="AK484">
        <f t="shared" si="26"/>
        <v>0</v>
      </c>
      <c r="AL484" t="str">
        <f t="shared" si="26"/>
        <v xml:space="preserve"> 5-4</v>
      </c>
      <c r="AM484">
        <f t="shared" si="26"/>
        <v>0</v>
      </c>
      <c r="AN484" t="e">
        <f t="shared" si="26"/>
        <v>#N/A</v>
      </c>
      <c r="AO484" t="e">
        <f t="shared" si="26"/>
        <v>#N/A</v>
      </c>
      <c r="AP484" t="e">
        <f t="shared" si="26"/>
        <v>#N/A</v>
      </c>
    </row>
    <row r="485" spans="33:42">
      <c r="AG485">
        <f t="shared" si="26"/>
        <v>0</v>
      </c>
      <c r="AH485" t="str">
        <f t="shared" si="26"/>
        <v>53X2</v>
      </c>
      <c r="AI485" t="str">
        <f t="shared" si="26"/>
        <v>X</v>
      </c>
      <c r="AJ485">
        <f t="shared" si="26"/>
        <v>0</v>
      </c>
      <c r="AK485">
        <f t="shared" si="26"/>
        <v>0</v>
      </c>
      <c r="AL485" t="str">
        <f t="shared" si="26"/>
        <v xml:space="preserve"> 3-4</v>
      </c>
      <c r="AM485">
        <f t="shared" si="26"/>
        <v>0</v>
      </c>
      <c r="AN485" t="e">
        <f t="shared" si="26"/>
        <v>#N/A</v>
      </c>
      <c r="AO485" t="e">
        <f t="shared" si="26"/>
        <v>#N/A</v>
      </c>
      <c r="AP485" t="e">
        <f t="shared" si="26"/>
        <v>#N/A</v>
      </c>
    </row>
    <row r="486" spans="33:42">
      <c r="AG486">
        <f t="shared" si="26"/>
        <v>0</v>
      </c>
      <c r="AH486" t="str">
        <f t="shared" si="26"/>
        <v>54X2</v>
      </c>
      <c r="AI486" t="str">
        <f t="shared" si="26"/>
        <v>X</v>
      </c>
      <c r="AJ486">
        <f t="shared" si="26"/>
        <v>0</v>
      </c>
      <c r="AK486">
        <f t="shared" si="26"/>
        <v>0</v>
      </c>
      <c r="AL486" t="str">
        <f t="shared" si="26"/>
        <v xml:space="preserve"> 2-5</v>
      </c>
      <c r="AM486">
        <f t="shared" si="26"/>
        <v>0</v>
      </c>
      <c r="AN486" t="e">
        <f t="shared" si="26"/>
        <v>#N/A</v>
      </c>
      <c r="AO486" t="e">
        <f t="shared" si="26"/>
        <v>#N/A</v>
      </c>
      <c r="AP486" t="e">
        <f t="shared" si="26"/>
        <v>#N/A</v>
      </c>
    </row>
    <row r="487" spans="33:42">
      <c r="AG487">
        <f t="shared" si="26"/>
        <v>0</v>
      </c>
      <c r="AH487" t="str">
        <f t="shared" si="26"/>
        <v>55X2</v>
      </c>
      <c r="AI487" t="str">
        <f t="shared" si="26"/>
        <v>X</v>
      </c>
      <c r="AJ487">
        <f t="shared" si="26"/>
        <v>0</v>
      </c>
      <c r="AK487">
        <f t="shared" si="26"/>
        <v>0</v>
      </c>
      <c r="AL487" t="str">
        <f t="shared" si="26"/>
        <v xml:space="preserve"> 2-3</v>
      </c>
      <c r="AM487">
        <f t="shared" si="26"/>
        <v>0</v>
      </c>
      <c r="AN487" t="e">
        <f t="shared" si="26"/>
        <v>#N/A</v>
      </c>
      <c r="AO487" t="e">
        <f t="shared" si="26"/>
        <v>#N/A</v>
      </c>
      <c r="AP487" t="e">
        <f t="shared" si="26"/>
        <v>#N/A</v>
      </c>
    </row>
    <row r="488" spans="33:42">
      <c r="AG488">
        <f t="shared" ref="AG488:AP494" si="27">AR272</f>
        <v>0</v>
      </c>
      <c r="AH488">
        <f t="shared" si="27"/>
        <v>0</v>
      </c>
      <c r="AI488">
        <f t="shared" si="27"/>
        <v>0</v>
      </c>
      <c r="AJ488">
        <f t="shared" si="27"/>
        <v>0</v>
      </c>
      <c r="AK488">
        <f t="shared" si="27"/>
        <v>0</v>
      </c>
      <c r="AL488">
        <f t="shared" si="27"/>
        <v>0</v>
      </c>
      <c r="AM488">
        <f t="shared" si="27"/>
        <v>0</v>
      </c>
      <c r="AN488">
        <f t="shared" si="27"/>
        <v>0</v>
      </c>
      <c r="AO488">
        <f t="shared" si="27"/>
        <v>0</v>
      </c>
      <c r="AP488">
        <f t="shared" si="27"/>
        <v>0</v>
      </c>
    </row>
    <row r="489" spans="33:42">
      <c r="AG489" t="str">
        <f t="shared" si="27"/>
        <v/>
      </c>
      <c r="AH489" t="str">
        <f t="shared" si="27"/>
        <v>kod</v>
      </c>
      <c r="AI489">
        <f t="shared" si="27"/>
        <v>0</v>
      </c>
      <c r="AJ489" t="str">
        <f t="shared" si="27"/>
        <v>č.zapasu</v>
      </c>
      <c r="AK489" t="str">
        <f t="shared" si="27"/>
        <v>čas</v>
      </c>
      <c r="AL489" t="str">
        <f t="shared" si="27"/>
        <v>zápas</v>
      </c>
      <c r="AM489" t="str">
        <f t="shared" si="27"/>
        <v>stôl</v>
      </c>
      <c r="AN489" t="str">
        <f t="shared" si="27"/>
        <v>meno</v>
      </c>
      <c r="AO489" t="str">
        <f t="shared" si="27"/>
        <v>meno</v>
      </c>
      <c r="AP489" t="str">
        <f t="shared" si="27"/>
        <v>rozhodca</v>
      </c>
    </row>
    <row r="490" spans="33:42">
      <c r="AG490">
        <f t="shared" si="27"/>
        <v>0</v>
      </c>
      <c r="AH490" t="str">
        <f t="shared" si="27"/>
        <v>51X2</v>
      </c>
      <c r="AI490" t="str">
        <f t="shared" si="27"/>
        <v>X</v>
      </c>
      <c r="AJ490">
        <f t="shared" si="27"/>
        <v>0</v>
      </c>
      <c r="AK490">
        <f t="shared" si="27"/>
        <v>0</v>
      </c>
      <c r="AL490" t="str">
        <f t="shared" si="27"/>
        <v xml:space="preserve"> 4-2</v>
      </c>
      <c r="AM490">
        <f t="shared" si="27"/>
        <v>0</v>
      </c>
      <c r="AN490" t="e">
        <f t="shared" si="27"/>
        <v>#N/A</v>
      </c>
      <c r="AO490" t="e">
        <f t="shared" si="27"/>
        <v>#N/A</v>
      </c>
      <c r="AP490" t="e">
        <f t="shared" si="27"/>
        <v>#N/A</v>
      </c>
    </row>
    <row r="491" spans="33:42">
      <c r="AG491">
        <f t="shared" si="27"/>
        <v>0</v>
      </c>
      <c r="AH491" t="str">
        <f t="shared" si="27"/>
        <v>52X2</v>
      </c>
      <c r="AI491" t="str">
        <f t="shared" si="27"/>
        <v>X</v>
      </c>
      <c r="AJ491">
        <f t="shared" si="27"/>
        <v>0</v>
      </c>
      <c r="AK491">
        <f t="shared" si="27"/>
        <v>0</v>
      </c>
      <c r="AL491" t="str">
        <f>AW275</f>
        <v xml:space="preserve"> 5-4</v>
      </c>
      <c r="AM491">
        <f t="shared" si="27"/>
        <v>0</v>
      </c>
      <c r="AN491" t="e">
        <f t="shared" si="27"/>
        <v>#N/A</v>
      </c>
      <c r="AO491" t="e">
        <f t="shared" si="27"/>
        <v>#N/A</v>
      </c>
      <c r="AP491" t="e">
        <f t="shared" si="27"/>
        <v>#N/A</v>
      </c>
    </row>
    <row r="492" spans="33:42">
      <c r="AG492">
        <f t="shared" si="27"/>
        <v>0</v>
      </c>
      <c r="AH492" t="str">
        <f t="shared" si="27"/>
        <v>53X2</v>
      </c>
      <c r="AI492" t="str">
        <f t="shared" si="27"/>
        <v>X</v>
      </c>
      <c r="AJ492">
        <f t="shared" si="27"/>
        <v>0</v>
      </c>
      <c r="AK492">
        <f t="shared" si="27"/>
        <v>0</v>
      </c>
      <c r="AL492" t="str">
        <f>AW276</f>
        <v xml:space="preserve"> 3-4</v>
      </c>
      <c r="AM492">
        <f t="shared" si="27"/>
        <v>0</v>
      </c>
      <c r="AN492" t="e">
        <f t="shared" si="27"/>
        <v>#N/A</v>
      </c>
      <c r="AO492" t="e">
        <f t="shared" si="27"/>
        <v>#N/A</v>
      </c>
      <c r="AP492" t="e">
        <f t="shared" si="27"/>
        <v>#N/A</v>
      </c>
    </row>
    <row r="493" spans="33:42">
      <c r="AG493">
        <f t="shared" si="27"/>
        <v>0</v>
      </c>
      <c r="AH493" t="str">
        <f t="shared" si="27"/>
        <v>54X2</v>
      </c>
      <c r="AI493" t="str">
        <f t="shared" si="27"/>
        <v>X</v>
      </c>
      <c r="AJ493">
        <f t="shared" si="27"/>
        <v>0</v>
      </c>
      <c r="AK493">
        <f t="shared" si="27"/>
        <v>0</v>
      </c>
      <c r="AL493" t="str">
        <f>AW277</f>
        <v xml:space="preserve"> 2-5</v>
      </c>
      <c r="AM493">
        <f t="shared" si="27"/>
        <v>0</v>
      </c>
      <c r="AN493" t="e">
        <f t="shared" si="27"/>
        <v>#N/A</v>
      </c>
      <c r="AO493" t="e">
        <f t="shared" si="27"/>
        <v>#N/A</v>
      </c>
      <c r="AP493" t="e">
        <f t="shared" si="27"/>
        <v>#N/A</v>
      </c>
    </row>
    <row r="494" spans="33:42">
      <c r="AG494">
        <f t="shared" si="27"/>
        <v>0</v>
      </c>
      <c r="AH494" t="str">
        <f t="shared" si="27"/>
        <v>55X2</v>
      </c>
      <c r="AI494" t="str">
        <f t="shared" si="27"/>
        <v>X</v>
      </c>
      <c r="AJ494">
        <f t="shared" si="27"/>
        <v>0</v>
      </c>
      <c r="AK494">
        <f t="shared" si="27"/>
        <v>0</v>
      </c>
      <c r="AL494" t="str">
        <f>AW278</f>
        <v xml:space="preserve"> 2-3</v>
      </c>
      <c r="AM494">
        <f t="shared" si="27"/>
        <v>0</v>
      </c>
      <c r="AN494" t="e">
        <f t="shared" si="27"/>
        <v>#N/A</v>
      </c>
      <c r="AO494" t="e">
        <f t="shared" si="27"/>
        <v>#N/A</v>
      </c>
      <c r="AP494" t="e">
        <f t="shared" si="27"/>
        <v>#N/A</v>
      </c>
    </row>
    <row r="495" spans="33:42">
      <c r="AG495">
        <f t="shared" ref="AG495:AP501" si="28">AR282</f>
        <v>0</v>
      </c>
      <c r="AH495">
        <f t="shared" si="28"/>
        <v>0</v>
      </c>
      <c r="AI495">
        <f t="shared" si="28"/>
        <v>0</v>
      </c>
      <c r="AJ495">
        <f t="shared" si="28"/>
        <v>0</v>
      </c>
      <c r="AK495">
        <f t="shared" si="28"/>
        <v>0</v>
      </c>
      <c r="AL495">
        <f t="shared" si="28"/>
        <v>0</v>
      </c>
      <c r="AM495">
        <f t="shared" si="28"/>
        <v>0</v>
      </c>
      <c r="AN495">
        <f t="shared" si="28"/>
        <v>0</v>
      </c>
      <c r="AO495">
        <f t="shared" si="28"/>
        <v>0</v>
      </c>
      <c r="AP495">
        <f t="shared" si="28"/>
        <v>0</v>
      </c>
    </row>
    <row r="496" spans="33:42">
      <c r="AG496" t="str">
        <f t="shared" si="28"/>
        <v/>
      </c>
      <c r="AH496" t="str">
        <f t="shared" si="28"/>
        <v>kod</v>
      </c>
      <c r="AI496">
        <f t="shared" si="28"/>
        <v>0</v>
      </c>
      <c r="AJ496" t="str">
        <f t="shared" si="28"/>
        <v>č.zapasu</v>
      </c>
      <c r="AK496" t="str">
        <f t="shared" si="28"/>
        <v>čas</v>
      </c>
      <c r="AL496" t="str">
        <f t="shared" si="28"/>
        <v>zápas</v>
      </c>
      <c r="AM496" t="str">
        <f t="shared" si="28"/>
        <v>stôl</v>
      </c>
      <c r="AN496" t="str">
        <f t="shared" si="28"/>
        <v>meno</v>
      </c>
      <c r="AO496" t="str">
        <f t="shared" si="28"/>
        <v>meno</v>
      </c>
      <c r="AP496" t="str">
        <f t="shared" si="28"/>
        <v>rozhodca</v>
      </c>
    </row>
    <row r="497" spans="33:42">
      <c r="AG497">
        <f t="shared" si="28"/>
        <v>0</v>
      </c>
      <c r="AH497" t="str">
        <f t="shared" si="28"/>
        <v>51X2</v>
      </c>
      <c r="AI497" t="str">
        <f t="shared" si="28"/>
        <v>X</v>
      </c>
      <c r="AJ497">
        <f t="shared" si="28"/>
        <v>0</v>
      </c>
      <c r="AK497">
        <f t="shared" si="28"/>
        <v>0</v>
      </c>
      <c r="AL497" t="str">
        <f t="shared" si="28"/>
        <v xml:space="preserve"> 4-2</v>
      </c>
      <c r="AM497">
        <f t="shared" si="28"/>
        <v>0</v>
      </c>
      <c r="AN497" t="e">
        <f t="shared" si="28"/>
        <v>#N/A</v>
      </c>
      <c r="AO497" t="e">
        <f t="shared" si="28"/>
        <v>#N/A</v>
      </c>
      <c r="AP497" t="e">
        <f t="shared" si="28"/>
        <v>#N/A</v>
      </c>
    </row>
    <row r="498" spans="33:42">
      <c r="AG498">
        <f t="shared" si="28"/>
        <v>0</v>
      </c>
      <c r="AH498" t="str">
        <f t="shared" si="28"/>
        <v>52X2</v>
      </c>
      <c r="AI498" t="str">
        <f t="shared" si="28"/>
        <v>X</v>
      </c>
      <c r="AJ498">
        <f t="shared" si="28"/>
        <v>0</v>
      </c>
      <c r="AK498">
        <f t="shared" si="28"/>
        <v>0</v>
      </c>
      <c r="AL498" t="str">
        <f t="shared" si="28"/>
        <v xml:space="preserve"> 5-4</v>
      </c>
      <c r="AM498">
        <f t="shared" si="28"/>
        <v>0</v>
      </c>
      <c r="AN498" t="e">
        <f t="shared" si="28"/>
        <v>#N/A</v>
      </c>
      <c r="AO498" t="e">
        <f t="shared" si="28"/>
        <v>#N/A</v>
      </c>
      <c r="AP498" t="e">
        <f t="shared" si="28"/>
        <v>#N/A</v>
      </c>
    </row>
    <row r="499" spans="33:42">
      <c r="AG499">
        <f t="shared" si="28"/>
        <v>0</v>
      </c>
      <c r="AH499" t="str">
        <f t="shared" si="28"/>
        <v>53X2</v>
      </c>
      <c r="AI499" t="str">
        <f t="shared" si="28"/>
        <v>X</v>
      </c>
      <c r="AJ499">
        <f t="shared" si="28"/>
        <v>0</v>
      </c>
      <c r="AK499">
        <f t="shared" si="28"/>
        <v>0</v>
      </c>
      <c r="AL499" t="str">
        <f t="shared" si="28"/>
        <v xml:space="preserve"> 3-4</v>
      </c>
      <c r="AM499">
        <f t="shared" si="28"/>
        <v>0</v>
      </c>
      <c r="AN499" t="e">
        <f t="shared" si="28"/>
        <v>#N/A</v>
      </c>
      <c r="AO499" t="e">
        <f t="shared" si="28"/>
        <v>#N/A</v>
      </c>
      <c r="AP499" t="e">
        <f t="shared" si="28"/>
        <v>#N/A</v>
      </c>
    </row>
    <row r="500" spans="33:42">
      <c r="AG500">
        <f t="shared" si="28"/>
        <v>0</v>
      </c>
      <c r="AH500" t="str">
        <f t="shared" si="28"/>
        <v>54X2</v>
      </c>
      <c r="AI500" t="str">
        <f t="shared" si="28"/>
        <v>X</v>
      </c>
      <c r="AJ500">
        <f t="shared" si="28"/>
        <v>0</v>
      </c>
      <c r="AK500">
        <f t="shared" si="28"/>
        <v>0</v>
      </c>
      <c r="AL500" t="str">
        <f t="shared" si="28"/>
        <v xml:space="preserve"> 2-5</v>
      </c>
      <c r="AM500">
        <f t="shared" si="28"/>
        <v>0</v>
      </c>
      <c r="AN500" t="e">
        <f t="shared" si="28"/>
        <v>#N/A</v>
      </c>
      <c r="AO500" t="e">
        <f t="shared" si="28"/>
        <v>#N/A</v>
      </c>
      <c r="AP500" t="e">
        <f t="shared" si="28"/>
        <v>#N/A</v>
      </c>
    </row>
    <row r="501" spans="33:42">
      <c r="AG501">
        <f t="shared" si="28"/>
        <v>0</v>
      </c>
      <c r="AH501" t="str">
        <f t="shared" si="28"/>
        <v>55X2</v>
      </c>
      <c r="AI501" t="str">
        <f t="shared" si="28"/>
        <v>X</v>
      </c>
      <c r="AJ501">
        <f t="shared" si="28"/>
        <v>0</v>
      </c>
      <c r="AK501">
        <f t="shared" si="28"/>
        <v>0</v>
      </c>
      <c r="AL501" t="str">
        <f t="shared" si="28"/>
        <v xml:space="preserve"> 2-3</v>
      </c>
      <c r="AM501">
        <f t="shared" si="28"/>
        <v>0</v>
      </c>
      <c r="AN501" t="e">
        <f t="shared" si="28"/>
        <v>#N/A</v>
      </c>
      <c r="AO501" t="e">
        <f t="shared" si="28"/>
        <v>#N/A</v>
      </c>
      <c r="AP501" t="e">
        <f t="shared" si="28"/>
        <v>#N/A</v>
      </c>
    </row>
    <row r="502" spans="33:42">
      <c r="AG502">
        <f t="shared" ref="AG502:AP508" si="29">AR292</f>
        <v>0</v>
      </c>
      <c r="AH502">
        <f t="shared" si="29"/>
        <v>0</v>
      </c>
      <c r="AI502">
        <f t="shared" si="29"/>
        <v>0</v>
      </c>
      <c r="AJ502">
        <f t="shared" si="29"/>
        <v>0</v>
      </c>
      <c r="AK502">
        <f t="shared" si="29"/>
        <v>0</v>
      </c>
      <c r="AL502">
        <f t="shared" si="29"/>
        <v>0</v>
      </c>
      <c r="AM502">
        <f t="shared" si="29"/>
        <v>0</v>
      </c>
      <c r="AN502">
        <f t="shared" si="29"/>
        <v>0</v>
      </c>
      <c r="AO502">
        <f t="shared" si="29"/>
        <v>0</v>
      </c>
      <c r="AP502">
        <f t="shared" si="29"/>
        <v>0</v>
      </c>
    </row>
    <row r="503" spans="33:42">
      <c r="AG503" t="str">
        <f t="shared" si="29"/>
        <v/>
      </c>
      <c r="AH503" t="str">
        <f t="shared" si="29"/>
        <v>kod</v>
      </c>
      <c r="AI503">
        <f t="shared" si="29"/>
        <v>0</v>
      </c>
      <c r="AJ503" t="str">
        <f t="shared" si="29"/>
        <v>č.zapasu</v>
      </c>
      <c r="AK503" t="str">
        <f t="shared" si="29"/>
        <v>čas</v>
      </c>
      <c r="AL503" t="str">
        <f t="shared" si="29"/>
        <v>zápas</v>
      </c>
      <c r="AM503" t="str">
        <f t="shared" si="29"/>
        <v>stôl</v>
      </c>
      <c r="AN503" t="str">
        <f t="shared" si="29"/>
        <v>meno</v>
      </c>
      <c r="AO503" t="str">
        <f t="shared" si="29"/>
        <v>meno</v>
      </c>
      <c r="AP503" t="str">
        <f t="shared" si="29"/>
        <v>rozhodca</v>
      </c>
    </row>
    <row r="504" spans="33:42">
      <c r="AG504">
        <f t="shared" si="29"/>
        <v>0</v>
      </c>
      <c r="AH504" t="str">
        <f t="shared" si="29"/>
        <v>51X2</v>
      </c>
      <c r="AI504" t="str">
        <f t="shared" si="29"/>
        <v>X</v>
      </c>
      <c r="AJ504">
        <f t="shared" si="29"/>
        <v>0</v>
      </c>
      <c r="AK504">
        <f t="shared" si="29"/>
        <v>0</v>
      </c>
      <c r="AL504" t="str">
        <f t="shared" si="29"/>
        <v xml:space="preserve"> 4-2</v>
      </c>
      <c r="AM504">
        <f t="shared" si="29"/>
        <v>0</v>
      </c>
      <c r="AN504" t="e">
        <f t="shared" si="29"/>
        <v>#N/A</v>
      </c>
      <c r="AO504" t="e">
        <f t="shared" si="29"/>
        <v>#N/A</v>
      </c>
      <c r="AP504" t="e">
        <f t="shared" si="29"/>
        <v>#N/A</v>
      </c>
    </row>
    <row r="505" spans="33:42">
      <c r="AG505">
        <f t="shared" si="29"/>
        <v>0</v>
      </c>
      <c r="AH505" t="str">
        <f t="shared" si="29"/>
        <v>52X2</v>
      </c>
      <c r="AI505" t="str">
        <f t="shared" si="29"/>
        <v>X</v>
      </c>
      <c r="AJ505">
        <f t="shared" si="29"/>
        <v>0</v>
      </c>
      <c r="AK505">
        <f t="shared" si="29"/>
        <v>0</v>
      </c>
      <c r="AL505" t="str">
        <f t="shared" si="29"/>
        <v xml:space="preserve"> 5-4</v>
      </c>
      <c r="AM505">
        <f t="shared" si="29"/>
        <v>0</v>
      </c>
      <c r="AN505" t="e">
        <f t="shared" si="29"/>
        <v>#N/A</v>
      </c>
      <c r="AO505" t="e">
        <f t="shared" si="29"/>
        <v>#N/A</v>
      </c>
      <c r="AP505" t="e">
        <f t="shared" si="29"/>
        <v>#N/A</v>
      </c>
    </row>
    <row r="506" spans="33:42">
      <c r="AG506">
        <f t="shared" si="29"/>
        <v>0</v>
      </c>
      <c r="AH506" t="str">
        <f t="shared" si="29"/>
        <v>53X2</v>
      </c>
      <c r="AI506" t="str">
        <f t="shared" si="29"/>
        <v>X</v>
      </c>
      <c r="AJ506">
        <f t="shared" si="29"/>
        <v>0</v>
      </c>
      <c r="AK506">
        <f t="shared" si="29"/>
        <v>0</v>
      </c>
      <c r="AL506" t="str">
        <f t="shared" si="29"/>
        <v xml:space="preserve"> 3-4</v>
      </c>
      <c r="AM506">
        <f t="shared" si="29"/>
        <v>0</v>
      </c>
      <c r="AN506" t="e">
        <f t="shared" si="29"/>
        <v>#N/A</v>
      </c>
      <c r="AO506" t="e">
        <f t="shared" si="29"/>
        <v>#N/A</v>
      </c>
      <c r="AP506" t="e">
        <f t="shared" si="29"/>
        <v>#N/A</v>
      </c>
    </row>
    <row r="507" spans="33:42">
      <c r="AG507">
        <f t="shared" si="29"/>
        <v>0</v>
      </c>
      <c r="AH507" t="str">
        <f t="shared" si="29"/>
        <v>54X2</v>
      </c>
      <c r="AI507" t="str">
        <f t="shared" si="29"/>
        <v>X</v>
      </c>
      <c r="AJ507">
        <f t="shared" si="29"/>
        <v>0</v>
      </c>
      <c r="AK507">
        <f t="shared" si="29"/>
        <v>0</v>
      </c>
      <c r="AL507" t="str">
        <f t="shared" si="29"/>
        <v xml:space="preserve"> 2-5</v>
      </c>
      <c r="AM507">
        <f t="shared" si="29"/>
        <v>0</v>
      </c>
      <c r="AN507" t="e">
        <f t="shared" si="29"/>
        <v>#N/A</v>
      </c>
      <c r="AO507" t="e">
        <f t="shared" si="29"/>
        <v>#N/A</v>
      </c>
      <c r="AP507" t="e">
        <f t="shared" si="29"/>
        <v>#N/A</v>
      </c>
    </row>
    <row r="508" spans="33:42">
      <c r="AG508">
        <f t="shared" si="29"/>
        <v>0</v>
      </c>
      <c r="AH508" t="str">
        <f t="shared" si="29"/>
        <v>55X2</v>
      </c>
      <c r="AI508" t="str">
        <f t="shared" si="29"/>
        <v>X</v>
      </c>
      <c r="AJ508">
        <f t="shared" si="29"/>
        <v>0</v>
      </c>
      <c r="AK508">
        <f t="shared" si="29"/>
        <v>0</v>
      </c>
      <c r="AL508" t="str">
        <f t="shared" si="29"/>
        <v xml:space="preserve"> 2-3</v>
      </c>
      <c r="AM508">
        <f t="shared" si="29"/>
        <v>0</v>
      </c>
      <c r="AN508" t="e">
        <f t="shared" si="29"/>
        <v>#N/A</v>
      </c>
      <c r="AO508" t="e">
        <f t="shared" si="29"/>
        <v>#N/A</v>
      </c>
      <c r="AP508" t="e">
        <f t="shared" si="29"/>
        <v>#N/A</v>
      </c>
    </row>
    <row r="509" spans="33:42">
      <c r="AI509"/>
      <c r="AL509" s="85"/>
      <c r="AM509"/>
      <c r="AN509"/>
      <c r="AO509"/>
      <c r="AP509"/>
    </row>
    <row r="510" spans="33:42">
      <c r="AG510">
        <f>'[1]S 4'!AD5</f>
        <v>0</v>
      </c>
      <c r="AH510" t="str">
        <f>'[1]S 4'!AE5</f>
        <v>kod</v>
      </c>
      <c r="AI510">
        <f>'[1]S 4'!AF5</f>
        <v>0</v>
      </c>
      <c r="AJ510" t="str">
        <f>'[1]S 4'!AG5</f>
        <v>č.zapasu</v>
      </c>
      <c r="AK510" t="str">
        <f>'[1]S 4'!AH5</f>
        <v>čas</v>
      </c>
      <c r="AL510" t="str">
        <f>'[1]S 4'!AI5</f>
        <v>zápas</v>
      </c>
      <c r="AM510" t="str">
        <f>'[1]S 4'!AJ5</f>
        <v>stôl</v>
      </c>
      <c r="AN510" t="str">
        <f>'[1]S 4'!AK5</f>
        <v>meno</v>
      </c>
      <c r="AO510" t="str">
        <f>'[1]S 4'!AL5</f>
        <v>meno</v>
      </c>
      <c r="AP510" t="str">
        <f>'[1]S 4'!AM5</f>
        <v>rozhodca</v>
      </c>
    </row>
    <row r="511" spans="33:42">
      <c r="AG511">
        <f>'[1]S 4'!AD6</f>
        <v>0</v>
      </c>
      <c r="AH511" t="str">
        <f>'[1]S 4'!AE6</f>
        <v>41011</v>
      </c>
      <c r="AI511" t="str">
        <f>'[1]S 4'!AF6</f>
        <v>A</v>
      </c>
      <c r="AJ511">
        <f>'[1]S 4'!AG6</f>
        <v>1</v>
      </c>
      <c r="AK511">
        <f>'[1]S 4'!AH6</f>
        <v>0</v>
      </c>
      <c r="AL511" t="str">
        <f>'[1]S 4'!AI6</f>
        <v xml:space="preserve"> 1-3</v>
      </c>
      <c r="AM511">
        <f>'[1]S 4'!AJ6</f>
        <v>0</v>
      </c>
      <c r="AN511" s="14" t="str">
        <f>'[1]S 4'!AK6</f>
        <v>ČINČUROVÁ EMA</v>
      </c>
      <c r="AO511" s="14" t="str">
        <f>'[1]S 4'!AL6</f>
        <v>VČELKOVÁ ADELA</v>
      </c>
      <c r="AP511" t="str">
        <f>'[1]S 4'!AM6</f>
        <v>GERÁTOVÁ SOŇA</v>
      </c>
    </row>
    <row r="512" spans="33:42">
      <c r="AG512">
        <f>'[1]S 4'!AD7</f>
        <v>0</v>
      </c>
      <c r="AH512" t="str">
        <f>'[1]S 4'!AE7</f>
        <v>42011</v>
      </c>
      <c r="AI512" t="str">
        <f>'[1]S 4'!AF7</f>
        <v>A</v>
      </c>
      <c r="AJ512">
        <f>'[1]S 4'!AG7</f>
        <v>3</v>
      </c>
      <c r="AK512">
        <f>'[1]S 4'!AH7</f>
        <v>0</v>
      </c>
      <c r="AL512" t="str">
        <f>'[1]S 4'!AI7</f>
        <v xml:space="preserve"> 1-2</v>
      </c>
      <c r="AM512">
        <f>'[1]S 4'!AJ7</f>
        <v>0</v>
      </c>
      <c r="AN512" s="14" t="str">
        <f>'[1]S 4'!AK7</f>
        <v>ČINČUROVÁ EMA</v>
      </c>
      <c r="AO512" s="14" t="str">
        <f>'[1]S 4'!AL7</f>
        <v>DRBIAKOVÁ KARIN</v>
      </c>
      <c r="AP512" t="str">
        <f>'[1]S 4'!AM7</f>
        <v>VČELKOVÁ ADELA</v>
      </c>
    </row>
    <row r="513" spans="33:42">
      <c r="AG513">
        <f>'[1]S 4'!AD8</f>
        <v>0</v>
      </c>
      <c r="AH513" t="str">
        <f>'[1]S 4'!AE8</f>
        <v>43011</v>
      </c>
      <c r="AI513" t="str">
        <f>'[1]S 4'!AF8</f>
        <v>A</v>
      </c>
      <c r="AJ513">
        <f>'[1]S 4'!AG8</f>
        <v>5</v>
      </c>
      <c r="AK513">
        <f>'[1]S 4'!AH8</f>
        <v>0</v>
      </c>
      <c r="AL513" s="86" t="str">
        <f>'[1]S 4'!AI8</f>
        <v xml:space="preserve"> 1-4</v>
      </c>
      <c r="AM513">
        <f>'[1]S 4'!AJ8</f>
        <v>0</v>
      </c>
      <c r="AN513" s="14" t="str">
        <f>'[1]S 4'!AK8</f>
        <v>ČINČUROVÁ EMA</v>
      </c>
      <c r="AO513" s="14" t="str">
        <f>'[1]S 4'!AL8</f>
        <v>GERÁTOVÁ SOŇA</v>
      </c>
      <c r="AP513" t="str">
        <f>'[1]S 4'!AM8</f>
        <v>VČELKOVÁ ADELA</v>
      </c>
    </row>
    <row r="514" spans="33:42">
      <c r="AG514">
        <f>'[1]S 4'!AD9</f>
        <v>0</v>
      </c>
      <c r="AH514">
        <f>'[1]S 4'!AE9</f>
        <v>0</v>
      </c>
      <c r="AI514">
        <f>'[1]S 4'!AF9</f>
        <v>0</v>
      </c>
      <c r="AJ514">
        <f>'[1]S 4'!AG9</f>
        <v>0</v>
      </c>
      <c r="AK514">
        <f>'[1]S 4'!AH9</f>
        <v>0</v>
      </c>
      <c r="AL514">
        <f>'[1]S 4'!AI9</f>
        <v>0</v>
      </c>
      <c r="AM514">
        <f>'[1]S 4'!AJ9</f>
        <v>0</v>
      </c>
      <c r="AN514">
        <f>'[1]S 4'!AK9</f>
        <v>0</v>
      </c>
      <c r="AO514">
        <f>'[1]S 4'!AL9</f>
        <v>0</v>
      </c>
      <c r="AP514">
        <f>'[1]S 4'!AM9</f>
        <v>0</v>
      </c>
    </row>
    <row r="515" spans="33:42">
      <c r="AG515">
        <f>'[1]S 4'!AD10</f>
        <v>0</v>
      </c>
      <c r="AH515">
        <f>'[1]S 4'!AE10</f>
        <v>0</v>
      </c>
      <c r="AI515">
        <f>'[1]S 4'!AF10</f>
        <v>0</v>
      </c>
      <c r="AJ515">
        <f>'[1]S 4'!AG10</f>
        <v>0</v>
      </c>
      <c r="AK515">
        <f>'[1]S 4'!AH10</f>
        <v>0</v>
      </c>
      <c r="AL515">
        <f>'[1]S 4'!AI10</f>
        <v>0</v>
      </c>
      <c r="AM515">
        <f>'[1]S 4'!AJ10</f>
        <v>0</v>
      </c>
      <c r="AN515">
        <f>'[1]S 4'!AK10</f>
        <v>0</v>
      </c>
      <c r="AO515">
        <f>'[1]S 4'!AL10</f>
        <v>0</v>
      </c>
      <c r="AP515">
        <f>'[1]S 4'!AM10</f>
        <v>0</v>
      </c>
    </row>
    <row r="516" spans="33:42">
      <c r="AG516">
        <f>'[1]S 4'!AD11</f>
        <v>0</v>
      </c>
      <c r="AH516" t="str">
        <f>'[1]S 4'!AE11</f>
        <v>kod</v>
      </c>
      <c r="AI516">
        <f>'[1]S 4'!AF11</f>
        <v>0</v>
      </c>
      <c r="AJ516" t="str">
        <f>'[1]S 4'!AG11</f>
        <v>č.zapasu</v>
      </c>
      <c r="AK516" t="str">
        <f>'[1]S 4'!AH11</f>
        <v>čas</v>
      </c>
      <c r="AL516" t="str">
        <f>'[1]S 4'!AI11</f>
        <v>zápas</v>
      </c>
      <c r="AM516" t="str">
        <f>'[1]S 4'!AJ11</f>
        <v>stôl</v>
      </c>
      <c r="AN516" t="str">
        <f>'[1]S 4'!AK11</f>
        <v>meno</v>
      </c>
      <c r="AO516" t="str">
        <f>'[1]S 4'!AL11</f>
        <v>meno</v>
      </c>
      <c r="AP516" t="str">
        <f>'[1]S 4'!AM11</f>
        <v>rozhodca</v>
      </c>
    </row>
    <row r="517" spans="33:42">
      <c r="AG517">
        <f>'[1]S 4'!AD12</f>
        <v>0</v>
      </c>
      <c r="AH517" t="str">
        <f>'[1]S 4'!AE12</f>
        <v>41021</v>
      </c>
      <c r="AI517" t="str">
        <f>'[1]S 4'!AF12</f>
        <v>B</v>
      </c>
      <c r="AJ517">
        <f>'[1]S 4'!AG12</f>
        <v>4</v>
      </c>
      <c r="AK517">
        <f>'[1]S 4'!AH12</f>
        <v>0</v>
      </c>
      <c r="AL517" t="str">
        <f>'[1]S 4'!AI12</f>
        <v xml:space="preserve"> 1-3</v>
      </c>
      <c r="AM517">
        <f>'[1]S 4'!AJ12</f>
        <v>0</v>
      </c>
      <c r="AN517" s="14" t="str">
        <f>'[1]S 4'!AK12</f>
        <v>VINCZEOVÁ LAURA</v>
      </c>
      <c r="AO517" s="14" t="str">
        <f>'[1]S 4'!AL12</f>
        <v>BUGOVÁ JESSICA</v>
      </c>
      <c r="AP517" t="str">
        <f>'[1]S 4'!AM12</f>
        <v>JANKECHOVÁ BARBORA</v>
      </c>
    </row>
    <row r="518" spans="33:42">
      <c r="AG518">
        <f>'[1]S 4'!AD13</f>
        <v>0</v>
      </c>
      <c r="AH518" t="str">
        <f>'[1]S 4'!AE13</f>
        <v>42021</v>
      </c>
      <c r="AI518" t="str">
        <f>'[1]S 4'!AF13</f>
        <v>B</v>
      </c>
      <c r="AJ518">
        <f>'[1]S 4'!AG13</f>
        <v>6</v>
      </c>
      <c r="AK518">
        <f>'[1]S 4'!AH13</f>
        <v>0</v>
      </c>
      <c r="AL518" t="str">
        <f>'[1]S 4'!AI13</f>
        <v xml:space="preserve"> 1-2</v>
      </c>
      <c r="AM518">
        <f>'[1]S 4'!AJ13</f>
        <v>0</v>
      </c>
      <c r="AN518" s="14" t="str">
        <f>'[1]S 4'!AK13</f>
        <v>VINCZEOVÁ LAURA</v>
      </c>
      <c r="AO518" s="14" t="str">
        <f>'[1]S 4'!AL13</f>
        <v>BIKSADSKÁ EMA</v>
      </c>
      <c r="AP518" t="str">
        <f>'[1]S 4'!AM13</f>
        <v>BUGOVÁ JESSICA</v>
      </c>
    </row>
    <row r="519" spans="33:42">
      <c r="AG519">
        <f>'[1]S 4'!AD14</f>
        <v>0</v>
      </c>
      <c r="AH519" t="str">
        <f>'[1]S 4'!AE14</f>
        <v>43021</v>
      </c>
      <c r="AI519" t="str">
        <f>'[1]S 4'!AF14</f>
        <v>B</v>
      </c>
      <c r="AJ519">
        <f>'[1]S 4'!AG14</f>
        <v>8</v>
      </c>
      <c r="AK519">
        <f>'[1]S 4'!AH14</f>
        <v>0</v>
      </c>
      <c r="AL519" s="86" t="str">
        <f>'[1]S 4'!AI14</f>
        <v xml:space="preserve"> 1-4</v>
      </c>
      <c r="AM519">
        <f>'[1]S 4'!AJ14</f>
        <v>0</v>
      </c>
      <c r="AN519" s="14" t="str">
        <f>'[1]S 4'!AK14</f>
        <v>VINCZEOVÁ LAURA</v>
      </c>
      <c r="AO519" s="14" t="str">
        <f>'[1]S 4'!AL14</f>
        <v>JANKECHOVÁ BARBORA</v>
      </c>
      <c r="AP519" t="str">
        <f>'[1]S 4'!AM14</f>
        <v>BUGOVÁ JESSICA</v>
      </c>
    </row>
    <row r="520" spans="33:42">
      <c r="AG520">
        <f>'[1]S 4'!AD15</f>
        <v>0</v>
      </c>
      <c r="AH520">
        <f>'[1]S 4'!AE15</f>
        <v>0</v>
      </c>
      <c r="AI520">
        <f>'[1]S 4'!AF15</f>
        <v>0</v>
      </c>
      <c r="AJ520">
        <f>'[1]S 4'!AG15</f>
        <v>0</v>
      </c>
      <c r="AK520">
        <f>'[1]S 4'!AH15</f>
        <v>0</v>
      </c>
      <c r="AL520">
        <f>'[1]S 4'!AI15</f>
        <v>0</v>
      </c>
      <c r="AM520">
        <f>'[1]S 4'!AJ15</f>
        <v>0</v>
      </c>
      <c r="AN520">
        <f>'[1]S 4'!AK15</f>
        <v>0</v>
      </c>
      <c r="AO520">
        <f>'[1]S 4'!AL15</f>
        <v>0</v>
      </c>
      <c r="AP520">
        <f>'[1]S 4'!AM15</f>
        <v>0</v>
      </c>
    </row>
    <row r="521" spans="33:42">
      <c r="AG521">
        <f>'[1]S 4'!AD16</f>
        <v>0</v>
      </c>
      <c r="AH521">
        <f>'[1]S 4'!AE16</f>
        <v>0</v>
      </c>
      <c r="AI521">
        <f>'[1]S 4'!AF16</f>
        <v>0</v>
      </c>
      <c r="AJ521">
        <f>'[1]S 4'!AG16</f>
        <v>0</v>
      </c>
      <c r="AK521">
        <f>'[1]S 4'!AH16</f>
        <v>0</v>
      </c>
      <c r="AL521">
        <f>'[1]S 4'!AI16</f>
        <v>0</v>
      </c>
      <c r="AM521">
        <f>'[1]S 4'!AJ16</f>
        <v>0</v>
      </c>
      <c r="AN521">
        <f>'[1]S 4'!AK16</f>
        <v>0</v>
      </c>
      <c r="AO521">
        <f>'[1]S 4'!AL16</f>
        <v>0</v>
      </c>
      <c r="AP521">
        <f>'[1]S 4'!AM16</f>
        <v>0</v>
      </c>
    </row>
    <row r="522" spans="33:42">
      <c r="AG522">
        <f>'[1]S 4'!AD17</f>
        <v>0</v>
      </c>
      <c r="AH522" t="str">
        <f>'[1]S 4'!AE17</f>
        <v>kod</v>
      </c>
      <c r="AI522">
        <f>'[1]S 4'!AF17</f>
        <v>0</v>
      </c>
      <c r="AJ522" t="str">
        <f>'[1]S 4'!AG17</f>
        <v>č.zapasu</v>
      </c>
      <c r="AK522" t="str">
        <f>'[1]S 4'!AH17</f>
        <v>čas</v>
      </c>
      <c r="AL522" t="str">
        <f>'[1]S 4'!AI17</f>
        <v>zápas</v>
      </c>
      <c r="AM522" t="str">
        <f>'[1]S 4'!AJ17</f>
        <v>stôl</v>
      </c>
      <c r="AN522" t="str">
        <f>'[1]S 4'!AK17</f>
        <v>meno</v>
      </c>
      <c r="AO522" t="str">
        <f>'[1]S 4'!AL17</f>
        <v>meno</v>
      </c>
      <c r="AP522" t="str">
        <f>'[1]S 4'!AM17</f>
        <v>rozhodca</v>
      </c>
    </row>
    <row r="523" spans="33:42">
      <c r="AG523">
        <f>'[1]S 4'!AD18</f>
        <v>0</v>
      </c>
      <c r="AH523" t="str">
        <f>'[1]S 4'!AE18</f>
        <v>41031</v>
      </c>
      <c r="AI523" t="str">
        <f>'[1]S 4'!AF18</f>
        <v>C</v>
      </c>
      <c r="AJ523">
        <f>'[1]S 4'!AG18</f>
        <v>7</v>
      </c>
      <c r="AK523">
        <f>'[1]S 4'!AH18</f>
        <v>0</v>
      </c>
      <c r="AL523" t="str">
        <f>'[1]S 4'!AI18</f>
        <v xml:space="preserve"> 1-3</v>
      </c>
      <c r="AM523">
        <f>'[1]S 4'!AJ18</f>
        <v>0</v>
      </c>
      <c r="AN523" s="14" t="str">
        <f>'[1]S 4'!AK18</f>
        <v>WALLENFELSOVÁ ANETA</v>
      </c>
      <c r="AO523" s="14" t="str">
        <f>'[1]S 4'!AL18</f>
        <v>VANIŠOVÁ VANDA</v>
      </c>
      <c r="AP523" t="str">
        <f>'[1]S 4'!AM18</f>
        <v>NAGYOVÁ VERONIKA</v>
      </c>
    </row>
    <row r="524" spans="33:42">
      <c r="AG524">
        <f>'[1]S 4'!AD19</f>
        <v>0</v>
      </c>
      <c r="AH524" t="str">
        <f>'[1]S 4'!AE19</f>
        <v>42031</v>
      </c>
      <c r="AI524" t="str">
        <f>'[1]S 4'!AF19</f>
        <v>C</v>
      </c>
      <c r="AJ524">
        <f>'[1]S 4'!AG19</f>
        <v>9</v>
      </c>
      <c r="AK524">
        <f>'[1]S 4'!AH19</f>
        <v>0</v>
      </c>
      <c r="AL524" t="str">
        <f>'[1]S 4'!AI19</f>
        <v xml:space="preserve"> 1-2</v>
      </c>
      <c r="AM524">
        <f>'[1]S 4'!AJ19</f>
        <v>0</v>
      </c>
      <c r="AN524" s="14" t="str">
        <f>'[1]S 4'!AK19</f>
        <v>WALLENFELSOVÁ ANETA</v>
      </c>
      <c r="AO524" s="14" t="str">
        <f>'[1]S 4'!AL19</f>
        <v>POLÁKOVÁ ALEXANDRA</v>
      </c>
      <c r="AP524" t="str">
        <f>'[1]S 4'!AM19</f>
        <v>VANIŠOVÁ VANDA</v>
      </c>
    </row>
    <row r="525" spans="33:42">
      <c r="AG525">
        <f>'[1]S 4'!AD20</f>
        <v>0</v>
      </c>
      <c r="AH525" t="str">
        <f>'[1]S 4'!AE20</f>
        <v>43031</v>
      </c>
      <c r="AI525" t="str">
        <f>'[1]S 4'!AF20</f>
        <v>C</v>
      </c>
      <c r="AJ525">
        <f>'[1]S 4'!AG20</f>
        <v>11</v>
      </c>
      <c r="AK525">
        <f>'[1]S 4'!AH20</f>
        <v>0</v>
      </c>
      <c r="AL525" s="86" t="str">
        <f>'[1]S 4'!AI20</f>
        <v xml:space="preserve"> 1-4</v>
      </c>
      <c r="AM525">
        <f>'[1]S 4'!AJ20</f>
        <v>0</v>
      </c>
      <c r="AN525" s="14" t="str">
        <f>'[1]S 4'!AK20</f>
        <v>WALLENFELSOVÁ ANETA</v>
      </c>
      <c r="AO525" s="14" t="str">
        <f>'[1]S 4'!AL20</f>
        <v>NAGYOVÁ VERONIKA</v>
      </c>
      <c r="AP525" t="str">
        <f>'[1]S 4'!AM20</f>
        <v>VANIŠOVÁ VANDA</v>
      </c>
    </row>
    <row r="526" spans="33:42">
      <c r="AG526">
        <f>'[1]S 4'!AD21</f>
        <v>0</v>
      </c>
      <c r="AH526">
        <f>'[1]S 4'!AE21</f>
        <v>0</v>
      </c>
      <c r="AI526">
        <f>'[1]S 4'!AF21</f>
        <v>0</v>
      </c>
      <c r="AJ526">
        <f>'[1]S 4'!AG21</f>
        <v>0</v>
      </c>
      <c r="AK526">
        <f>'[1]S 4'!AH21</f>
        <v>0</v>
      </c>
      <c r="AL526">
        <f>'[1]S 4'!AI21</f>
        <v>0</v>
      </c>
      <c r="AM526">
        <f>'[1]S 4'!AJ21</f>
        <v>0</v>
      </c>
      <c r="AN526">
        <f>'[1]S 4'!AK21</f>
        <v>0</v>
      </c>
      <c r="AO526">
        <f>'[1]S 4'!AL21</f>
        <v>0</v>
      </c>
      <c r="AP526">
        <f>'[1]S 4'!AM21</f>
        <v>0</v>
      </c>
    </row>
    <row r="527" spans="33:42">
      <c r="AG527">
        <f>'[1]S 4'!AD22</f>
        <v>0</v>
      </c>
      <c r="AH527">
        <f>'[1]S 4'!AE22</f>
        <v>0</v>
      </c>
      <c r="AI527">
        <f>'[1]S 4'!AF22</f>
        <v>0</v>
      </c>
      <c r="AJ527">
        <f>'[1]S 4'!AG22</f>
        <v>0</v>
      </c>
      <c r="AK527">
        <f>'[1]S 4'!AH22</f>
        <v>0</v>
      </c>
      <c r="AL527">
        <f>'[1]S 4'!AI22</f>
        <v>0</v>
      </c>
      <c r="AM527">
        <f>'[1]S 4'!AJ22</f>
        <v>0</v>
      </c>
      <c r="AN527">
        <f>'[1]S 4'!AK22</f>
        <v>0</v>
      </c>
      <c r="AO527">
        <f>'[1]S 4'!AL22</f>
        <v>0</v>
      </c>
      <c r="AP527">
        <f>'[1]S 4'!AM22</f>
        <v>0</v>
      </c>
    </row>
    <row r="528" spans="33:42">
      <c r="AG528">
        <f>'[1]S 4'!AD23</f>
        <v>0</v>
      </c>
      <c r="AH528" t="str">
        <f>'[1]S 4'!AE23</f>
        <v>kod</v>
      </c>
      <c r="AI528">
        <f>'[1]S 4'!AF23</f>
        <v>0</v>
      </c>
      <c r="AJ528" t="str">
        <f>'[1]S 4'!AG23</f>
        <v>č.zapasu</v>
      </c>
      <c r="AK528" t="str">
        <f>'[1]S 4'!AH23</f>
        <v>čas</v>
      </c>
      <c r="AL528" t="str">
        <f>'[1]S 4'!AI23</f>
        <v>zápas</v>
      </c>
      <c r="AM528" t="str">
        <f>'[1]S 4'!AJ23</f>
        <v>stôl</v>
      </c>
      <c r="AN528" t="str">
        <f>'[1]S 4'!AK23</f>
        <v>meno</v>
      </c>
      <c r="AO528" t="str">
        <f>'[1]S 4'!AL23</f>
        <v>meno</v>
      </c>
      <c r="AP528" t="str">
        <f>'[1]S 4'!AM23</f>
        <v>rozhodca</v>
      </c>
    </row>
    <row r="529" spans="33:42">
      <c r="AG529">
        <f>'[1]S 4'!AD24</f>
        <v>0</v>
      </c>
      <c r="AH529" t="str">
        <f>'[1]S 4'!AE24</f>
        <v>41041</v>
      </c>
      <c r="AI529" t="str">
        <f>'[1]S 4'!AF24</f>
        <v>D</v>
      </c>
      <c r="AJ529">
        <f>'[1]S 4'!AG24</f>
        <v>10</v>
      </c>
      <c r="AK529">
        <f>'[1]S 4'!AH24</f>
        <v>0</v>
      </c>
      <c r="AL529" t="str">
        <f>'[1]S 4'!AI24</f>
        <v xml:space="preserve"> 1-3</v>
      </c>
      <c r="AM529">
        <f>'[1]S 4'!AJ24</f>
        <v>0</v>
      </c>
      <c r="AN529" s="14" t="str">
        <f>'[1]S 4'!AK24</f>
        <v>ŠINKAROVÁ MONIKA</v>
      </c>
      <c r="AO529" s="14" t="str">
        <f>'[1]S 4'!AL24</f>
        <v>STRAKOVÁ JANKA</v>
      </c>
      <c r="AP529" t="str">
        <f>'[1]S 4'!AM24</f>
        <v>POMŠÁROVÁ KATARÍNA</v>
      </c>
    </row>
    <row r="530" spans="33:42">
      <c r="AG530">
        <f>'[1]S 4'!AD25</f>
        <v>0</v>
      </c>
      <c r="AH530" t="str">
        <f>'[1]S 4'!AE25</f>
        <v>42041</v>
      </c>
      <c r="AI530" t="str">
        <f>'[1]S 4'!AF25</f>
        <v>D</v>
      </c>
      <c r="AJ530">
        <f>'[1]S 4'!AG25</f>
        <v>12</v>
      </c>
      <c r="AK530">
        <f>'[1]S 4'!AH25</f>
        <v>0</v>
      </c>
      <c r="AL530" t="str">
        <f>'[1]S 4'!AI25</f>
        <v xml:space="preserve"> 1-2</v>
      </c>
      <c r="AM530">
        <f>'[1]S 4'!AJ25</f>
        <v>0</v>
      </c>
      <c r="AN530" s="14" t="str">
        <f>'[1]S 4'!AK25</f>
        <v>ŠINKAROVÁ MONIKA</v>
      </c>
      <c r="AO530" s="14" t="str">
        <f>'[1]S 4'!AL25</f>
        <v>ŠTETKOVÁ EMA</v>
      </c>
      <c r="AP530" t="str">
        <f>'[1]S 4'!AM25</f>
        <v>STRAKOVÁ JANKA</v>
      </c>
    </row>
    <row r="531" spans="33:42">
      <c r="AG531">
        <f>'[1]S 4'!AD26</f>
        <v>0</v>
      </c>
      <c r="AH531" t="str">
        <f>'[1]S 4'!AE26</f>
        <v>43041</v>
      </c>
      <c r="AI531" t="str">
        <f>'[1]S 4'!AF26</f>
        <v>D</v>
      </c>
      <c r="AJ531">
        <f>'[1]S 4'!AG26</f>
        <v>14</v>
      </c>
      <c r="AK531">
        <f>'[1]S 4'!AH26</f>
        <v>0</v>
      </c>
      <c r="AL531" s="86" t="str">
        <f>'[1]S 4'!AI26</f>
        <v xml:space="preserve"> 1-4</v>
      </c>
      <c r="AM531">
        <f>'[1]S 4'!AJ26</f>
        <v>0</v>
      </c>
      <c r="AN531" s="14" t="str">
        <f>'[1]S 4'!AK26</f>
        <v>ŠINKAROVÁ MONIKA</v>
      </c>
      <c r="AO531" s="14" t="str">
        <f>'[1]S 4'!AL26</f>
        <v>POMŠÁROVÁ KATARÍNA</v>
      </c>
      <c r="AP531" t="str">
        <f>'[1]S 4'!AM26</f>
        <v>STRAKOVÁ JANKA</v>
      </c>
    </row>
    <row r="532" spans="33:42">
      <c r="AG532">
        <f>'[1]S 4'!AD27</f>
        <v>0</v>
      </c>
      <c r="AH532">
        <f>'[1]S 4'!AE27</f>
        <v>0</v>
      </c>
      <c r="AI532">
        <f>'[1]S 4'!AF27</f>
        <v>0</v>
      </c>
      <c r="AJ532">
        <f>'[1]S 4'!AG27</f>
        <v>0</v>
      </c>
      <c r="AK532">
        <f>'[1]S 4'!AH27</f>
        <v>0</v>
      </c>
      <c r="AL532">
        <f>'[1]S 4'!AI27</f>
        <v>0</v>
      </c>
      <c r="AM532">
        <f>'[1]S 4'!AJ27</f>
        <v>0</v>
      </c>
      <c r="AN532">
        <f>'[1]S 4'!AK27</f>
        <v>0</v>
      </c>
      <c r="AO532">
        <f>'[1]S 4'!AL27</f>
        <v>0</v>
      </c>
      <c r="AP532">
        <f>'[1]S 4'!AM27</f>
        <v>0</v>
      </c>
    </row>
    <row r="533" spans="33:42">
      <c r="AG533">
        <f>'[1]S 4'!AD28</f>
        <v>0</v>
      </c>
      <c r="AH533">
        <f>'[1]S 4'!AE28</f>
        <v>0</v>
      </c>
      <c r="AI533">
        <f>'[1]S 4'!AF28</f>
        <v>0</v>
      </c>
      <c r="AJ533">
        <f>'[1]S 4'!AG28</f>
        <v>0</v>
      </c>
      <c r="AK533">
        <f>'[1]S 4'!AH28</f>
        <v>0</v>
      </c>
      <c r="AL533">
        <f>'[1]S 4'!AI28</f>
        <v>0</v>
      </c>
      <c r="AM533">
        <f>'[1]S 4'!AJ28</f>
        <v>0</v>
      </c>
      <c r="AN533">
        <f>'[1]S 4'!AK28</f>
        <v>0</v>
      </c>
      <c r="AO533">
        <f>'[1]S 4'!AL28</f>
        <v>0</v>
      </c>
      <c r="AP533">
        <f>'[1]S 4'!AM28</f>
        <v>0</v>
      </c>
    </row>
    <row r="534" spans="33:42">
      <c r="AG534">
        <f>'[1]S 4'!AD29</f>
        <v>0</v>
      </c>
      <c r="AH534" t="str">
        <f>'[1]S 4'!AE29</f>
        <v>kod</v>
      </c>
      <c r="AI534">
        <f>'[1]S 4'!AF29</f>
        <v>0</v>
      </c>
      <c r="AJ534" t="str">
        <f>'[1]S 4'!AG29</f>
        <v>č.zapasu</v>
      </c>
      <c r="AK534" t="str">
        <f>'[1]S 4'!AH29</f>
        <v>čas</v>
      </c>
      <c r="AL534" t="str">
        <f>'[1]S 4'!AI29</f>
        <v>zápas</v>
      </c>
      <c r="AM534" t="str">
        <f>'[1]S 4'!AJ29</f>
        <v>stôl</v>
      </c>
      <c r="AN534" t="str">
        <f>'[1]S 4'!AK29</f>
        <v>meno</v>
      </c>
      <c r="AO534" t="str">
        <f>'[1]S 4'!AL29</f>
        <v>meno</v>
      </c>
      <c r="AP534" t="str">
        <f>'[1]S 4'!AM29</f>
        <v>rozhodca</v>
      </c>
    </row>
    <row r="535" spans="33:42">
      <c r="AG535">
        <f>'[1]S 4'!AD30</f>
        <v>0</v>
      </c>
      <c r="AH535" t="str">
        <f>'[1]S 4'!AE30</f>
        <v>41051</v>
      </c>
      <c r="AI535" t="str">
        <f>'[1]S 4'!AF30</f>
        <v>E</v>
      </c>
      <c r="AJ535">
        <f>'[1]S 4'!AG30</f>
        <v>13</v>
      </c>
      <c r="AK535">
        <f>'[1]S 4'!AH30</f>
        <v>0</v>
      </c>
      <c r="AL535" t="str">
        <f>'[1]S 4'!AI30</f>
        <v xml:space="preserve"> 1-3</v>
      </c>
      <c r="AM535">
        <f>'[1]S 4'!AJ30</f>
        <v>0</v>
      </c>
      <c r="AN535" s="14" t="str">
        <f>'[1]S 4'!AK30</f>
        <v>BILKOVIČOVÁ SÁRA</v>
      </c>
      <c r="AO535" s="14" t="str">
        <f>'[1]S 4'!AL30</f>
        <v>ČERMÁKOVÁ IVANA</v>
      </c>
      <c r="AP535" t="str">
        <f>'[1]S 4'!AM30</f>
        <v>POKORNÁ KAROLÍNA</v>
      </c>
    </row>
    <row r="536" spans="33:42">
      <c r="AG536">
        <f>'[1]S 4'!AD31</f>
        <v>0</v>
      </c>
      <c r="AH536" t="str">
        <f>'[1]S 4'!AE31</f>
        <v>42051</v>
      </c>
      <c r="AI536" t="str">
        <f>'[1]S 4'!AF31</f>
        <v>E</v>
      </c>
      <c r="AJ536">
        <f>'[1]S 4'!AG31</f>
        <v>15</v>
      </c>
      <c r="AK536">
        <f>'[1]S 4'!AH31</f>
        <v>0</v>
      </c>
      <c r="AL536" t="str">
        <f>'[1]S 4'!AI31</f>
        <v xml:space="preserve"> 1-2</v>
      </c>
      <c r="AM536">
        <f>'[1]S 4'!AJ31</f>
        <v>0</v>
      </c>
      <c r="AN536" s="14" t="str">
        <f>'[1]S 4'!AK31</f>
        <v>BILKOVIČOVÁ SÁRA</v>
      </c>
      <c r="AO536" s="14" t="str">
        <f>'[1]S 4'!AL31</f>
        <v>ĎURANOVÁ DOROTA</v>
      </c>
      <c r="AP536" t="str">
        <f>'[1]S 4'!AM31</f>
        <v>ČERMÁKOVÁ IVANA</v>
      </c>
    </row>
    <row r="537" spans="33:42">
      <c r="AG537">
        <f>'[1]S 4'!AD32</f>
        <v>0</v>
      </c>
      <c r="AH537" t="str">
        <f>'[1]S 4'!AE32</f>
        <v>43051</v>
      </c>
      <c r="AI537" t="str">
        <f>'[1]S 4'!AF32</f>
        <v>E</v>
      </c>
      <c r="AJ537">
        <f>'[1]S 4'!AG32</f>
        <v>17</v>
      </c>
      <c r="AK537">
        <f>'[1]S 4'!AH32</f>
        <v>0</v>
      </c>
      <c r="AL537" s="86" t="str">
        <f>'[1]S 4'!AI32</f>
        <v xml:space="preserve"> 1-4</v>
      </c>
      <c r="AM537">
        <f>'[1]S 4'!AJ32</f>
        <v>0</v>
      </c>
      <c r="AN537" s="14" t="str">
        <f>'[1]S 4'!AK32</f>
        <v>BILKOVIČOVÁ SÁRA</v>
      </c>
      <c r="AO537" s="14" t="str">
        <f>'[1]S 4'!AL32</f>
        <v>POKORNÁ KAROLÍNA</v>
      </c>
      <c r="AP537" t="str">
        <f>'[1]S 4'!AM32</f>
        <v>ČERMÁKOVÁ IVANA</v>
      </c>
    </row>
    <row r="538" spans="33:42">
      <c r="AG538">
        <f>'[1]S 4'!AD33</f>
        <v>0</v>
      </c>
      <c r="AH538">
        <f>'[1]S 4'!AE33</f>
        <v>0</v>
      </c>
      <c r="AI538">
        <f>'[1]S 4'!AF33</f>
        <v>0</v>
      </c>
      <c r="AJ538">
        <f>'[1]S 4'!AG33</f>
        <v>0</v>
      </c>
      <c r="AK538">
        <f>'[1]S 4'!AH33</f>
        <v>0</v>
      </c>
      <c r="AL538">
        <f>'[1]S 4'!AI33</f>
        <v>0</v>
      </c>
      <c r="AM538">
        <f>'[1]S 4'!AJ33</f>
        <v>0</v>
      </c>
      <c r="AN538">
        <f>'[1]S 4'!AK33</f>
        <v>0</v>
      </c>
      <c r="AO538">
        <f>'[1]S 4'!AL33</f>
        <v>0</v>
      </c>
      <c r="AP538">
        <f>'[1]S 4'!AM33</f>
        <v>0</v>
      </c>
    </row>
    <row r="539" spans="33:42">
      <c r="AG539">
        <f>'[1]S 4'!AD34</f>
        <v>0</v>
      </c>
      <c r="AH539">
        <f>'[1]S 4'!AE34</f>
        <v>0</v>
      </c>
      <c r="AI539">
        <f>'[1]S 4'!AF34</f>
        <v>0</v>
      </c>
      <c r="AJ539">
        <f>'[1]S 4'!AG34</f>
        <v>0</v>
      </c>
      <c r="AK539">
        <f>'[1]S 4'!AH34</f>
        <v>0</v>
      </c>
      <c r="AL539">
        <f>'[1]S 4'!AI34</f>
        <v>0</v>
      </c>
      <c r="AM539">
        <f>'[1]S 4'!AJ34</f>
        <v>0</v>
      </c>
      <c r="AN539">
        <f>'[1]S 4'!AK34</f>
        <v>0</v>
      </c>
      <c r="AO539">
        <f>'[1]S 4'!AL34</f>
        <v>0</v>
      </c>
      <c r="AP539">
        <f>'[1]S 4'!AM34</f>
        <v>0</v>
      </c>
    </row>
    <row r="540" spans="33:42">
      <c r="AG540">
        <f>'[1]S 4'!AD35</f>
        <v>0</v>
      </c>
      <c r="AH540" t="str">
        <f>'[1]S 4'!AE35</f>
        <v>kod</v>
      </c>
      <c r="AI540">
        <f>'[1]S 4'!AF35</f>
        <v>0</v>
      </c>
      <c r="AJ540" t="str">
        <f>'[1]S 4'!AG35</f>
        <v>č.zapasu</v>
      </c>
      <c r="AK540" t="str">
        <f>'[1]S 4'!AH35</f>
        <v>čas</v>
      </c>
      <c r="AL540" t="str">
        <f>'[1]S 4'!AI35</f>
        <v>zápas</v>
      </c>
      <c r="AM540" t="str">
        <f>'[1]S 4'!AJ35</f>
        <v>stôl</v>
      </c>
      <c r="AN540" t="str">
        <f>'[1]S 4'!AK35</f>
        <v>meno</v>
      </c>
      <c r="AO540" t="str">
        <f>'[1]S 4'!AL35</f>
        <v>meno</v>
      </c>
      <c r="AP540" t="str">
        <f>'[1]S 4'!AM35</f>
        <v>rozhodca</v>
      </c>
    </row>
    <row r="541" spans="33:42">
      <c r="AG541">
        <f>'[1]S 4'!AD36</f>
        <v>0</v>
      </c>
      <c r="AH541" t="str">
        <f>'[1]S 4'!AE36</f>
        <v>41061</v>
      </c>
      <c r="AI541" t="str">
        <f>'[1]S 4'!AF36</f>
        <v>F</v>
      </c>
      <c r="AJ541">
        <f>'[1]S 4'!AG36</f>
        <v>16</v>
      </c>
      <c r="AK541">
        <f>'[1]S 4'!AH36</f>
        <v>0</v>
      </c>
      <c r="AL541" t="str">
        <f>'[1]S 4'!AI36</f>
        <v xml:space="preserve"> 1-3</v>
      </c>
      <c r="AM541">
        <f>'[1]S 4'!AJ36</f>
        <v>0</v>
      </c>
      <c r="AN541" s="14" t="str">
        <f>'[1]S 4'!AK36</f>
        <v>MÜLLEROVÁ EMA</v>
      </c>
      <c r="AO541" s="14" t="str">
        <f>'[1]S 4'!AL36</f>
        <v>KUBJATKOVÁ ALICA</v>
      </c>
      <c r="AP541" t="str">
        <f>'[1]S 4'!AM36</f>
        <v>GARČÁKOVÁ KAROLÍNA</v>
      </c>
    </row>
    <row r="542" spans="33:42">
      <c r="AG542">
        <f>'[1]S 4'!AD37</f>
        <v>0</v>
      </c>
      <c r="AH542" t="str">
        <f>'[1]S 4'!AE37</f>
        <v>42061</v>
      </c>
      <c r="AI542" t="str">
        <f>'[1]S 4'!AF37</f>
        <v>F</v>
      </c>
      <c r="AJ542">
        <f>'[1]S 4'!AG37</f>
        <v>18</v>
      </c>
      <c r="AK542">
        <f>'[1]S 4'!AH37</f>
        <v>0</v>
      </c>
      <c r="AL542" t="str">
        <f>'[1]S 4'!AI37</f>
        <v xml:space="preserve"> 1-2</v>
      </c>
      <c r="AM542">
        <f>'[1]S 4'!AJ37</f>
        <v>0</v>
      </c>
      <c r="AN542" s="14" t="str">
        <f>'[1]S 4'!AK37</f>
        <v>MÜLLEROVÁ EMA</v>
      </c>
      <c r="AO542" s="14" t="str">
        <f>'[1]S 4'!AL37</f>
        <v>KĽUCHOVÁ TERÉZIA</v>
      </c>
      <c r="AP542" t="str">
        <f>'[1]S 4'!AM37</f>
        <v>KUBJATKOVÁ ALICA</v>
      </c>
    </row>
    <row r="543" spans="33:42">
      <c r="AG543">
        <f>'[1]S 4'!AD38</f>
        <v>0</v>
      </c>
      <c r="AH543" t="str">
        <f>'[1]S 4'!AE38</f>
        <v>43061</v>
      </c>
      <c r="AI543" t="str">
        <f>'[1]S 4'!AF38</f>
        <v>F</v>
      </c>
      <c r="AJ543">
        <f>'[1]S 4'!AG38</f>
        <v>20</v>
      </c>
      <c r="AK543">
        <f>'[1]S 4'!AH38</f>
        <v>0</v>
      </c>
      <c r="AL543" s="86" t="str">
        <f>'[1]S 4'!AI38</f>
        <v xml:space="preserve"> 1-4</v>
      </c>
      <c r="AM543">
        <f>'[1]S 4'!AJ38</f>
        <v>0</v>
      </c>
      <c r="AN543" s="14" t="str">
        <f>'[1]S 4'!AK38</f>
        <v>MÜLLEROVÁ EMA</v>
      </c>
      <c r="AO543" s="14" t="str">
        <f>'[1]S 4'!AL38</f>
        <v>GARČÁKOVÁ KAROLÍNA</v>
      </c>
      <c r="AP543" t="str">
        <f>'[1]S 4'!AM38</f>
        <v>KUBJATKOVÁ ALICA</v>
      </c>
    </row>
    <row r="544" spans="33:42">
      <c r="AG544">
        <f>'[1]S 4'!AD39</f>
        <v>0</v>
      </c>
      <c r="AH544">
        <f>'[1]S 4'!AE39</f>
        <v>0</v>
      </c>
      <c r="AI544">
        <f>'[1]S 4'!AF39</f>
        <v>0</v>
      </c>
      <c r="AJ544">
        <f>'[1]S 4'!AG39</f>
        <v>0</v>
      </c>
      <c r="AK544">
        <f>'[1]S 4'!AH39</f>
        <v>0</v>
      </c>
      <c r="AL544">
        <f>'[1]S 4'!AI39</f>
        <v>0</v>
      </c>
      <c r="AM544">
        <f>'[1]S 4'!AJ39</f>
        <v>0</v>
      </c>
      <c r="AN544">
        <f>'[1]S 4'!AK39</f>
        <v>0</v>
      </c>
      <c r="AO544">
        <f>'[1]S 4'!AL39</f>
        <v>0</v>
      </c>
      <c r="AP544">
        <f>'[1]S 4'!AM39</f>
        <v>0</v>
      </c>
    </row>
    <row r="545" spans="33:42">
      <c r="AG545">
        <f>'[1]S 4'!AD40</f>
        <v>0</v>
      </c>
      <c r="AH545">
        <f>'[1]S 4'!AE40</f>
        <v>0</v>
      </c>
      <c r="AI545">
        <f>'[1]S 4'!AF40</f>
        <v>0</v>
      </c>
      <c r="AJ545">
        <f>'[1]S 4'!AG40</f>
        <v>0</v>
      </c>
      <c r="AK545">
        <f>'[1]S 4'!AH40</f>
        <v>0</v>
      </c>
      <c r="AL545">
        <f>'[1]S 4'!AI40</f>
        <v>0</v>
      </c>
      <c r="AM545">
        <f>'[1]S 4'!AJ40</f>
        <v>0</v>
      </c>
      <c r="AN545">
        <f>'[1]S 4'!AK40</f>
        <v>0</v>
      </c>
      <c r="AO545">
        <f>'[1]S 4'!AL40</f>
        <v>0</v>
      </c>
      <c r="AP545">
        <f>'[1]S 4'!AM40</f>
        <v>0</v>
      </c>
    </row>
    <row r="546" spans="33:42">
      <c r="AG546">
        <f>'[1]S 4'!AD41</f>
        <v>0</v>
      </c>
      <c r="AH546" t="str">
        <f>'[1]S 4'!AE41</f>
        <v>kod</v>
      </c>
      <c r="AI546">
        <f>'[1]S 4'!AF41</f>
        <v>0</v>
      </c>
      <c r="AJ546" t="str">
        <f>'[1]S 4'!AG41</f>
        <v>č.zapasu</v>
      </c>
      <c r="AK546" t="str">
        <f>'[1]S 4'!AH41</f>
        <v>čas</v>
      </c>
      <c r="AL546" t="str">
        <f>'[1]S 4'!AI41</f>
        <v>zápas</v>
      </c>
      <c r="AM546" t="str">
        <f>'[1]S 4'!AJ41</f>
        <v>stôl</v>
      </c>
      <c r="AN546" t="str">
        <f>'[1]S 4'!AK41</f>
        <v>meno</v>
      </c>
      <c r="AO546" t="str">
        <f>'[1]S 4'!AL41</f>
        <v>meno</v>
      </c>
      <c r="AP546" t="str">
        <f>'[1]S 4'!AM41</f>
        <v>rozhodca</v>
      </c>
    </row>
    <row r="547" spans="33:42">
      <c r="AG547">
        <f>'[1]S 4'!AD42</f>
        <v>0</v>
      </c>
      <c r="AH547" t="str">
        <f>'[1]S 4'!AE42</f>
        <v>41071</v>
      </c>
      <c r="AI547" t="str">
        <f>'[1]S 4'!AF42</f>
        <v>G</v>
      </c>
      <c r="AJ547">
        <f>'[1]S 4'!AG42</f>
        <v>19</v>
      </c>
      <c r="AK547">
        <f>'[1]S 4'!AH42</f>
        <v>0</v>
      </c>
      <c r="AL547" t="str">
        <f>'[1]S 4'!AI42</f>
        <v xml:space="preserve"> 1-3</v>
      </c>
      <c r="AM547">
        <f>'[1]S 4'!AJ42</f>
        <v>0</v>
      </c>
      <c r="AN547" s="14" t="str">
        <f>'[1]S 4'!AK42</f>
        <v>IVANČÁKOVÁ SIMONA</v>
      </c>
      <c r="AO547" s="14" t="str">
        <f>'[1]S 4'!AL42</f>
        <v>SABOLOVÁ LAURA</v>
      </c>
      <c r="AP547" t="str">
        <f>'[1]S 4'!AM42</f>
        <v>FERENČÍKOVÁ SABÍNA</v>
      </c>
    </row>
    <row r="548" spans="33:42">
      <c r="AG548">
        <f>'[1]S 4'!AD43</f>
        <v>0</v>
      </c>
      <c r="AH548" t="str">
        <f>'[1]S 4'!AE43</f>
        <v>42071</v>
      </c>
      <c r="AI548" t="str">
        <f>'[1]S 4'!AF43</f>
        <v>G</v>
      </c>
      <c r="AJ548">
        <f>'[1]S 4'!AG43</f>
        <v>21</v>
      </c>
      <c r="AK548">
        <f>'[1]S 4'!AH43</f>
        <v>0</v>
      </c>
      <c r="AL548" t="str">
        <f>'[1]S 4'!AI43</f>
        <v xml:space="preserve"> 1-2</v>
      </c>
      <c r="AM548">
        <f>'[1]S 4'!AJ43</f>
        <v>0</v>
      </c>
      <c r="AN548" s="14" t="str">
        <f>'[1]S 4'!AK43</f>
        <v>IVANČÁKOVÁ SIMONA</v>
      </c>
      <c r="AO548" s="14" t="str">
        <f>'[1]S 4'!AL43</f>
        <v>KRAJČIOVÁ VERONIKA</v>
      </c>
      <c r="AP548" t="str">
        <f>'[1]S 4'!AM43</f>
        <v>SABOLOVÁ LAURA</v>
      </c>
    </row>
    <row r="549" spans="33:42">
      <c r="AG549">
        <f>'[1]S 4'!AD44</f>
        <v>0</v>
      </c>
      <c r="AH549" t="str">
        <f>'[1]S 4'!AE44</f>
        <v>43071</v>
      </c>
      <c r="AI549" t="str">
        <f>'[1]S 4'!AF44</f>
        <v>G</v>
      </c>
      <c r="AJ549">
        <f>'[1]S 4'!AG44</f>
        <v>23</v>
      </c>
      <c r="AK549">
        <f>'[1]S 4'!AH44</f>
        <v>0</v>
      </c>
      <c r="AL549" s="86" t="str">
        <f>'[1]S 4'!AI44</f>
        <v xml:space="preserve"> 1-4</v>
      </c>
      <c r="AM549">
        <f>'[1]S 4'!AJ44</f>
        <v>0</v>
      </c>
      <c r="AN549" s="14" t="str">
        <f>'[1]S 4'!AK44</f>
        <v>IVANČÁKOVÁ SIMONA</v>
      </c>
      <c r="AO549" s="14" t="str">
        <f>'[1]S 4'!AL44</f>
        <v>FERENČÍKOVÁ SABÍNA</v>
      </c>
      <c r="AP549" t="str">
        <f>'[1]S 4'!AM44</f>
        <v>SABOLOVÁ LAURA</v>
      </c>
    </row>
    <row r="550" spans="33:42">
      <c r="AG550">
        <f>'[1]S 4'!AD45</f>
        <v>0</v>
      </c>
      <c r="AH550">
        <f>'[1]S 4'!AE45</f>
        <v>0</v>
      </c>
      <c r="AI550">
        <f>'[1]S 4'!AF45</f>
        <v>0</v>
      </c>
      <c r="AJ550">
        <f>'[1]S 4'!AG45</f>
        <v>0</v>
      </c>
      <c r="AK550">
        <f>'[1]S 4'!AH45</f>
        <v>0</v>
      </c>
      <c r="AL550">
        <f>'[1]S 4'!AI45</f>
        <v>0</v>
      </c>
      <c r="AM550">
        <f>'[1]S 4'!AJ45</f>
        <v>0</v>
      </c>
      <c r="AN550">
        <f>'[1]S 4'!AK45</f>
        <v>0</v>
      </c>
      <c r="AO550">
        <f>'[1]S 4'!AL45</f>
        <v>0</v>
      </c>
      <c r="AP550">
        <f>'[1]S 4'!AM45</f>
        <v>0</v>
      </c>
    </row>
    <row r="551" spans="33:42">
      <c r="AG551">
        <f>'[1]S 4'!AD46</f>
        <v>0</v>
      </c>
      <c r="AH551">
        <f>'[1]S 4'!AE46</f>
        <v>0</v>
      </c>
      <c r="AI551">
        <f>'[1]S 4'!AF46</f>
        <v>0</v>
      </c>
      <c r="AJ551">
        <f>'[1]S 4'!AG46</f>
        <v>0</v>
      </c>
      <c r="AK551">
        <f>'[1]S 4'!AH46</f>
        <v>0</v>
      </c>
      <c r="AL551">
        <f>'[1]S 4'!AI46</f>
        <v>0</v>
      </c>
      <c r="AM551">
        <f>'[1]S 4'!AJ46</f>
        <v>0</v>
      </c>
      <c r="AN551">
        <f>'[1]S 4'!AK46</f>
        <v>0</v>
      </c>
      <c r="AO551">
        <f>'[1]S 4'!AL46</f>
        <v>0</v>
      </c>
      <c r="AP551">
        <f>'[1]S 4'!AM46</f>
        <v>0</v>
      </c>
    </row>
    <row r="552" spans="33:42">
      <c r="AG552">
        <f>'[1]S 4'!AD47</f>
        <v>0</v>
      </c>
      <c r="AH552" t="str">
        <f>'[1]S 4'!AE47</f>
        <v>kod</v>
      </c>
      <c r="AI552">
        <f>'[1]S 4'!AF47</f>
        <v>0</v>
      </c>
      <c r="AJ552" t="str">
        <f>'[1]S 4'!AG47</f>
        <v>č.zapasu</v>
      </c>
      <c r="AK552" t="str">
        <f>'[1]S 4'!AH47</f>
        <v>čas</v>
      </c>
      <c r="AL552" t="str">
        <f>'[1]S 4'!AI47</f>
        <v>zápas</v>
      </c>
      <c r="AM552" t="str">
        <f>'[1]S 4'!AJ47</f>
        <v>stôl</v>
      </c>
      <c r="AN552" t="str">
        <f>'[1]S 4'!AK47</f>
        <v>meno</v>
      </c>
      <c r="AO552" t="str">
        <f>'[1]S 4'!AL47</f>
        <v>meno</v>
      </c>
      <c r="AP552" t="str">
        <f>'[1]S 4'!AM47</f>
        <v>rozhodca</v>
      </c>
    </row>
    <row r="553" spans="33:42">
      <c r="AG553">
        <f>'[1]S 4'!AD48</f>
        <v>0</v>
      </c>
      <c r="AH553" t="str">
        <f>'[1]S 4'!AE48</f>
        <v>41081</v>
      </c>
      <c r="AI553" t="str">
        <f>'[1]S 4'!AF48</f>
        <v>H</v>
      </c>
      <c r="AJ553">
        <f>'[1]S 4'!AG48</f>
        <v>22</v>
      </c>
      <c r="AK553">
        <f>'[1]S 4'!AH48</f>
        <v>0</v>
      </c>
      <c r="AL553" t="str">
        <f>'[1]S 4'!AI48</f>
        <v xml:space="preserve"> 1-3</v>
      </c>
      <c r="AM553">
        <f>'[1]S 4'!AJ48</f>
        <v>0</v>
      </c>
      <c r="AN553" s="14" t="str">
        <f>'[1]S 4'!AK48</f>
        <v>DZIEWICZOVÁ LEA</v>
      </c>
      <c r="AO553" s="14" t="str">
        <f>'[1]S 4'!AL48</f>
        <v>KOVÁČOVÁ LENKA</v>
      </c>
      <c r="AP553" t="str">
        <f>'[1]S 4'!AM48</f>
        <v>DIKOVÁ BIANKA</v>
      </c>
    </row>
    <row r="554" spans="33:42">
      <c r="AG554">
        <f>'[1]S 4'!AD49</f>
        <v>0</v>
      </c>
      <c r="AH554" t="str">
        <f>'[1]S 4'!AE49</f>
        <v>42081</v>
      </c>
      <c r="AI554" t="str">
        <f>'[1]S 4'!AF49</f>
        <v>H</v>
      </c>
      <c r="AJ554">
        <f>'[1]S 4'!AG49</f>
        <v>24</v>
      </c>
      <c r="AK554">
        <f>'[1]S 4'!AH49</f>
        <v>0</v>
      </c>
      <c r="AL554" t="str">
        <f>'[1]S 4'!AI49</f>
        <v xml:space="preserve"> 1-2</v>
      </c>
      <c r="AM554">
        <f>'[1]S 4'!AJ49</f>
        <v>0</v>
      </c>
      <c r="AN554" s="14" t="str">
        <f>'[1]S 4'!AK49</f>
        <v>DZIEWICZOVÁ LEA</v>
      </c>
      <c r="AO554" s="14" t="str">
        <f>'[1]S 4'!AL49</f>
        <v>HREHOVÁ VANESA</v>
      </c>
      <c r="AP554" t="str">
        <f>'[1]S 4'!AM49</f>
        <v>KOVÁČOVÁ LENKA</v>
      </c>
    </row>
    <row r="555" spans="33:42">
      <c r="AG555">
        <f>'[1]S 4'!AD50</f>
        <v>0</v>
      </c>
      <c r="AH555" t="str">
        <f>'[1]S 4'!AE50</f>
        <v>43081</v>
      </c>
      <c r="AI555" t="str">
        <f>'[1]S 4'!AF50</f>
        <v>H</v>
      </c>
      <c r="AJ555">
        <f>'[1]S 4'!AG50</f>
        <v>26</v>
      </c>
      <c r="AK555">
        <f>'[1]S 4'!AH50</f>
        <v>0</v>
      </c>
      <c r="AL555" s="86" t="str">
        <f>'[1]S 4'!AI50</f>
        <v xml:space="preserve"> 1-4</v>
      </c>
      <c r="AM555">
        <f>'[1]S 4'!AJ50</f>
        <v>0</v>
      </c>
      <c r="AN555" s="14" t="str">
        <f>'[1]S 4'!AK50</f>
        <v>DZIEWICZOVÁ LEA</v>
      </c>
      <c r="AO555" s="14" t="str">
        <f>'[1]S 4'!AL50</f>
        <v>DIKOVÁ BIANKA</v>
      </c>
      <c r="AP555" t="str">
        <f>'[1]S 4'!AM50</f>
        <v>KOVÁČOVÁ LENKA</v>
      </c>
    </row>
    <row r="556" spans="33:42">
      <c r="AG556">
        <f>'[1]S 4'!AD51</f>
        <v>0</v>
      </c>
      <c r="AH556">
        <f>'[1]S 4'!AE51</f>
        <v>0</v>
      </c>
      <c r="AI556">
        <f>'[1]S 4'!AF51</f>
        <v>0</v>
      </c>
      <c r="AJ556">
        <f>'[1]S 4'!AG51</f>
        <v>0</v>
      </c>
      <c r="AK556">
        <f>'[1]S 4'!AH51</f>
        <v>0</v>
      </c>
      <c r="AL556">
        <f>'[1]S 4'!AI51</f>
        <v>0</v>
      </c>
      <c r="AM556">
        <f>'[1]S 4'!AJ51</f>
        <v>0</v>
      </c>
      <c r="AN556">
        <f>'[1]S 4'!AK51</f>
        <v>0</v>
      </c>
      <c r="AO556">
        <f>'[1]S 4'!AL51</f>
        <v>0</v>
      </c>
      <c r="AP556">
        <f>'[1]S 4'!AM51</f>
        <v>0</v>
      </c>
    </row>
    <row r="557" spans="33:42">
      <c r="AG557">
        <f>'[1]S 4'!AD52</f>
        <v>0</v>
      </c>
      <c r="AH557">
        <f>'[1]S 4'!AE52</f>
        <v>0</v>
      </c>
      <c r="AI557">
        <f>'[1]S 4'!AF52</f>
        <v>0</v>
      </c>
      <c r="AJ557">
        <f>'[1]S 4'!AG52</f>
        <v>0</v>
      </c>
      <c r="AK557">
        <f>'[1]S 4'!AH52</f>
        <v>0</v>
      </c>
      <c r="AL557">
        <f>'[1]S 4'!AI52</f>
        <v>0</v>
      </c>
      <c r="AM557">
        <f>'[1]S 4'!AJ52</f>
        <v>0</v>
      </c>
      <c r="AN557">
        <f>'[1]S 4'!AK52</f>
        <v>0</v>
      </c>
      <c r="AO557">
        <f>'[1]S 4'!AL52</f>
        <v>0</v>
      </c>
      <c r="AP557">
        <f>'[1]S 4'!AM52</f>
        <v>0</v>
      </c>
    </row>
    <row r="558" spans="33:42">
      <c r="AG558">
        <f>'[1]S 4'!AD53</f>
        <v>0</v>
      </c>
      <c r="AH558" t="str">
        <f>'[1]S 4'!AE53</f>
        <v>kod</v>
      </c>
      <c r="AI558">
        <f>'[1]S 4'!AF53</f>
        <v>0</v>
      </c>
      <c r="AJ558" t="str">
        <f>'[1]S 4'!AG53</f>
        <v>č.zapasu</v>
      </c>
      <c r="AK558" t="str">
        <f>'[1]S 4'!AH53</f>
        <v>čas</v>
      </c>
      <c r="AL558" t="str">
        <f>'[1]S 4'!AI53</f>
        <v>zápas</v>
      </c>
      <c r="AM558" t="str">
        <f>'[1]S 4'!AJ53</f>
        <v>stôl</v>
      </c>
      <c r="AN558" t="str">
        <f>'[1]S 4'!AK53</f>
        <v>meno</v>
      </c>
      <c r="AO558" t="str">
        <f>'[1]S 4'!AL53</f>
        <v>meno</v>
      </c>
      <c r="AP558" t="str">
        <f>'[1]S 4'!AM53</f>
        <v>rozhodca</v>
      </c>
    </row>
    <row r="559" spans="33:42">
      <c r="AG559">
        <f>'[1]S 4'!AD54</f>
        <v>0</v>
      </c>
      <c r="AH559" t="str">
        <f>'[1]S 4'!AE54</f>
        <v>41091</v>
      </c>
      <c r="AI559" t="str">
        <f>'[1]S 4'!AF54</f>
        <v>I</v>
      </c>
      <c r="AJ559">
        <f>'[1]S 4'!AG54</f>
        <v>25</v>
      </c>
      <c r="AK559">
        <f>'[1]S 4'!AH54</f>
        <v>0</v>
      </c>
      <c r="AL559" t="str">
        <f>'[1]S 4'!AI54</f>
        <v xml:space="preserve"> 1-3</v>
      </c>
      <c r="AM559">
        <f>'[1]S 4'!AJ54</f>
        <v>0</v>
      </c>
      <c r="AN559" s="14" t="str">
        <f>'[1]S 4'!AK54</f>
        <v>MAJERČÍKOVÁ LINDA</v>
      </c>
      <c r="AO559" s="14" t="str">
        <f>'[1]S 4'!AL54</f>
        <v>BOHÁČOVÁ SABÍNA</v>
      </c>
      <c r="AP559" t="str">
        <f>'[1]S 4'!AM54</f>
        <v>NAGYOVÁ LINDA</v>
      </c>
    </row>
    <row r="560" spans="33:42">
      <c r="AG560">
        <f>'[1]S 4'!AD55</f>
        <v>0</v>
      </c>
      <c r="AH560" t="str">
        <f>'[1]S 4'!AE55</f>
        <v>42091</v>
      </c>
      <c r="AI560" t="str">
        <f>'[1]S 4'!AF55</f>
        <v>I</v>
      </c>
      <c r="AJ560">
        <f>'[1]S 4'!AG55</f>
        <v>27</v>
      </c>
      <c r="AK560">
        <f>'[1]S 4'!AH55</f>
        <v>0</v>
      </c>
      <c r="AL560" t="str">
        <f>'[1]S 4'!AI55</f>
        <v xml:space="preserve"> 1-2</v>
      </c>
      <c r="AM560">
        <f>'[1]S 4'!AJ55</f>
        <v>0</v>
      </c>
      <c r="AN560" s="14" t="str">
        <f>'[1]S 4'!AK55</f>
        <v>MAJERČÍKOVÁ LINDA</v>
      </c>
      <c r="AO560" s="14" t="str">
        <f>'[1]S 4'!AL55</f>
        <v>NÉMETHOVÁ NINA</v>
      </c>
      <c r="AP560" t="str">
        <f>'[1]S 4'!AM55</f>
        <v>BOHÁČOVÁ SABÍNA</v>
      </c>
    </row>
    <row r="561" spans="33:42">
      <c r="AG561">
        <f>'[1]S 4'!AD56</f>
        <v>0</v>
      </c>
      <c r="AH561" t="str">
        <f>'[1]S 4'!AE56</f>
        <v>43091</v>
      </c>
      <c r="AI561" t="str">
        <f>'[1]S 4'!AF56</f>
        <v>I</v>
      </c>
      <c r="AJ561">
        <f>'[1]S 4'!AG56</f>
        <v>29</v>
      </c>
      <c r="AK561">
        <f>'[1]S 4'!AH56</f>
        <v>0</v>
      </c>
      <c r="AL561" s="86" t="str">
        <f>'[1]S 4'!AI56</f>
        <v xml:space="preserve"> 1-4</v>
      </c>
      <c r="AM561">
        <f>'[1]S 4'!AJ56</f>
        <v>0</v>
      </c>
      <c r="AN561" s="14" t="str">
        <f>'[1]S 4'!AK56</f>
        <v>MAJERČÍKOVÁ LINDA</v>
      </c>
      <c r="AO561" s="14" t="str">
        <f>'[1]S 4'!AL56</f>
        <v>NAGYOVÁ LINDA</v>
      </c>
      <c r="AP561" t="str">
        <f>'[1]S 4'!AM56</f>
        <v>BOHÁČOVÁ SABÍNA</v>
      </c>
    </row>
    <row r="562" spans="33:42">
      <c r="AG562">
        <f>'[1]S 4'!AD57</f>
        <v>0</v>
      </c>
      <c r="AH562">
        <f>'[1]S 4'!AE57</f>
        <v>0</v>
      </c>
      <c r="AI562">
        <f>'[1]S 4'!AF57</f>
        <v>0</v>
      </c>
      <c r="AJ562">
        <f>'[1]S 4'!AG57</f>
        <v>0</v>
      </c>
      <c r="AK562">
        <f>'[1]S 4'!AH57</f>
        <v>0</v>
      </c>
      <c r="AL562">
        <f>'[1]S 4'!AI57</f>
        <v>0</v>
      </c>
      <c r="AM562">
        <f>'[1]S 4'!AJ57</f>
        <v>0</v>
      </c>
      <c r="AN562">
        <f>'[1]S 4'!AK57</f>
        <v>0</v>
      </c>
      <c r="AO562">
        <f>'[1]S 4'!AL57</f>
        <v>0</v>
      </c>
      <c r="AP562">
        <f>'[1]S 4'!AM57</f>
        <v>0</v>
      </c>
    </row>
    <row r="563" spans="33:42">
      <c r="AG563">
        <f>'[1]S 4'!AD58</f>
        <v>0</v>
      </c>
      <c r="AH563">
        <f>'[1]S 4'!AE58</f>
        <v>0</v>
      </c>
      <c r="AI563">
        <f>'[1]S 4'!AF58</f>
        <v>0</v>
      </c>
      <c r="AJ563">
        <f>'[1]S 4'!AG58</f>
        <v>0</v>
      </c>
      <c r="AK563">
        <f>'[1]S 4'!AH58</f>
        <v>0</v>
      </c>
      <c r="AL563">
        <f>'[1]S 4'!AI58</f>
        <v>0</v>
      </c>
      <c r="AM563">
        <f>'[1]S 4'!AJ58</f>
        <v>0</v>
      </c>
      <c r="AN563">
        <f>'[1]S 4'!AK58</f>
        <v>0</v>
      </c>
      <c r="AO563">
        <f>'[1]S 4'!AL58</f>
        <v>0</v>
      </c>
      <c r="AP563">
        <f>'[1]S 4'!AM58</f>
        <v>0</v>
      </c>
    </row>
    <row r="564" spans="33:42">
      <c r="AG564" t="str">
        <f>'[1]S 4'!AD59</f>
        <v/>
      </c>
      <c r="AH564" t="str">
        <f>'[1]S 4'!AE59</f>
        <v>kod</v>
      </c>
      <c r="AI564">
        <f>'[1]S 4'!AF59</f>
        <v>0</v>
      </c>
      <c r="AJ564" t="str">
        <f>'[1]S 4'!AG59</f>
        <v>č.zapasu</v>
      </c>
      <c r="AK564" t="str">
        <f>'[1]S 4'!AH59</f>
        <v>čas</v>
      </c>
      <c r="AL564" t="str">
        <f>'[1]S 4'!AI59</f>
        <v>zápas</v>
      </c>
      <c r="AM564" t="str">
        <f>'[1]S 4'!AJ59</f>
        <v>stôl</v>
      </c>
      <c r="AN564" t="str">
        <f>'[1]S 4'!AK59</f>
        <v>meno</v>
      </c>
      <c r="AO564" t="str">
        <f>'[1]S 4'!AL59</f>
        <v>meno</v>
      </c>
      <c r="AP564" t="str">
        <f>'[1]S 4'!AM59</f>
        <v>rozhodca</v>
      </c>
    </row>
    <row r="565" spans="33:42">
      <c r="AG565">
        <f>'[1]S 4'!AD60</f>
        <v>0</v>
      </c>
      <c r="AH565" t="str">
        <f>'[1]S 4'!AE60</f>
        <v>41X1</v>
      </c>
      <c r="AI565" t="str">
        <f>'[1]S 4'!AF60</f>
        <v>X</v>
      </c>
      <c r="AJ565">
        <f>'[1]S 4'!AG60</f>
        <v>0</v>
      </c>
      <c r="AK565">
        <f>'[1]S 4'!AH60</f>
        <v>0</v>
      </c>
      <c r="AL565" t="str">
        <f>'[1]S 4'!AI60</f>
        <v xml:space="preserve"> 1-3</v>
      </c>
      <c r="AM565">
        <f>'[1]S 4'!AJ60</f>
        <v>0</v>
      </c>
      <c r="AN565" s="14" t="e">
        <f>'[1]S 4'!AK60</f>
        <v>#N/A</v>
      </c>
      <c r="AO565" s="14" t="e">
        <f>'[1]S 4'!AL60</f>
        <v>#N/A</v>
      </c>
      <c r="AP565" t="e">
        <f>'[1]S 4'!AM60</f>
        <v>#N/A</v>
      </c>
    </row>
    <row r="566" spans="33:42">
      <c r="AG566">
        <f>'[1]S 4'!AD61</f>
        <v>0</v>
      </c>
      <c r="AH566" t="str">
        <f>'[1]S 4'!AE61</f>
        <v>42X1</v>
      </c>
      <c r="AI566" t="str">
        <f>'[1]S 4'!AF61</f>
        <v>X</v>
      </c>
      <c r="AJ566">
        <f>'[1]S 4'!AG61</f>
        <v>0</v>
      </c>
      <c r="AK566">
        <f>'[1]S 4'!AH61</f>
        <v>0</v>
      </c>
      <c r="AL566" t="str">
        <f>'[1]S 4'!AI61</f>
        <v xml:space="preserve"> 1-2</v>
      </c>
      <c r="AM566">
        <f>'[1]S 4'!AJ61</f>
        <v>0</v>
      </c>
      <c r="AN566" s="14" t="e">
        <f>'[1]S 4'!AK61</f>
        <v>#N/A</v>
      </c>
      <c r="AO566" s="14" t="e">
        <f>'[1]S 4'!AL61</f>
        <v>#N/A</v>
      </c>
      <c r="AP566" t="e">
        <f>'[1]S 4'!AM61</f>
        <v>#N/A</v>
      </c>
    </row>
    <row r="567" spans="33:42">
      <c r="AG567">
        <f>'[1]S 4'!AD62</f>
        <v>0</v>
      </c>
      <c r="AH567" t="str">
        <f>'[1]S 4'!AE62</f>
        <v>43X1</v>
      </c>
      <c r="AI567" t="str">
        <f>'[1]S 4'!AF62</f>
        <v>X</v>
      </c>
      <c r="AJ567">
        <f>'[1]S 4'!AG62</f>
        <v>0</v>
      </c>
      <c r="AK567">
        <f>'[1]S 4'!AH62</f>
        <v>0</v>
      </c>
      <c r="AL567" s="86" t="str">
        <f>'[1]S 4'!AI62</f>
        <v xml:space="preserve"> 1-4</v>
      </c>
      <c r="AM567">
        <f>'[1]S 4'!AJ62</f>
        <v>0</v>
      </c>
      <c r="AN567" s="14" t="e">
        <f>'[1]S 4'!AK62</f>
        <v>#N/A</v>
      </c>
      <c r="AO567" s="14" t="e">
        <f>'[1]S 4'!AL62</f>
        <v>#N/A</v>
      </c>
      <c r="AP567" t="e">
        <f>'[1]S 4'!AM62</f>
        <v>#N/A</v>
      </c>
    </row>
    <row r="568" spans="33:42">
      <c r="AG568">
        <f>'[1]S 4'!AD63</f>
        <v>0</v>
      </c>
      <c r="AH568">
        <f>'[1]S 4'!AE63</f>
        <v>0</v>
      </c>
      <c r="AI568">
        <f>'[1]S 4'!AF63</f>
        <v>0</v>
      </c>
      <c r="AJ568">
        <f>'[1]S 4'!AG63</f>
        <v>0</v>
      </c>
      <c r="AK568">
        <f>'[1]S 4'!AH63</f>
        <v>0</v>
      </c>
      <c r="AL568">
        <f>'[1]S 4'!AI63</f>
        <v>0</v>
      </c>
      <c r="AM568">
        <f>'[1]S 4'!AJ63</f>
        <v>0</v>
      </c>
      <c r="AN568">
        <f>'[1]S 4'!AK63</f>
        <v>0</v>
      </c>
      <c r="AO568">
        <f>'[1]S 4'!AL63</f>
        <v>0</v>
      </c>
      <c r="AP568">
        <f>'[1]S 4'!AM63</f>
        <v>0</v>
      </c>
    </row>
    <row r="569" spans="33:42">
      <c r="AG569">
        <f>'[1]S 4'!AD64</f>
        <v>0</v>
      </c>
      <c r="AH569">
        <f>'[1]S 4'!AE64</f>
        <v>0</v>
      </c>
      <c r="AI569">
        <f>'[1]S 4'!AF64</f>
        <v>0</v>
      </c>
      <c r="AJ569">
        <f>'[1]S 4'!AG64</f>
        <v>0</v>
      </c>
      <c r="AK569">
        <f>'[1]S 4'!AH64</f>
        <v>0</v>
      </c>
      <c r="AL569">
        <f>'[1]S 4'!AI64</f>
        <v>0</v>
      </c>
      <c r="AM569">
        <f>'[1]S 4'!AJ64</f>
        <v>0</v>
      </c>
      <c r="AN569">
        <f>'[1]S 4'!AK64</f>
        <v>0</v>
      </c>
      <c r="AO569">
        <f>'[1]S 4'!AL64</f>
        <v>0</v>
      </c>
      <c r="AP569">
        <f>'[1]S 4'!AM64</f>
        <v>0</v>
      </c>
    </row>
    <row r="570" spans="33:42">
      <c r="AG570" t="str">
        <f>'[1]S 4'!AD65</f>
        <v/>
      </c>
      <c r="AH570" t="str">
        <f>'[1]S 4'!AE65</f>
        <v>kod</v>
      </c>
      <c r="AI570">
        <f>'[1]S 4'!AF65</f>
        <v>0</v>
      </c>
      <c r="AJ570" t="str">
        <f>'[1]S 4'!AG65</f>
        <v>č.zapasu</v>
      </c>
      <c r="AK570" t="str">
        <f>'[1]S 4'!AH65</f>
        <v>čas</v>
      </c>
      <c r="AL570" t="str">
        <f>'[1]S 4'!AI65</f>
        <v>zápas</v>
      </c>
      <c r="AM570" t="str">
        <f>'[1]S 4'!AJ65</f>
        <v>stôl</v>
      </c>
      <c r="AN570" t="str">
        <f>'[1]S 4'!AK65</f>
        <v>meno</v>
      </c>
      <c r="AO570" t="str">
        <f>'[1]S 4'!AL65</f>
        <v>meno</v>
      </c>
      <c r="AP570" t="str">
        <f>'[1]S 4'!AM65</f>
        <v>rozhodca</v>
      </c>
    </row>
    <row r="571" spans="33:42">
      <c r="AG571">
        <f>'[1]S 4'!AD66</f>
        <v>0</v>
      </c>
      <c r="AH571" t="str">
        <f>'[1]S 4'!AE66</f>
        <v>41X1</v>
      </c>
      <c r="AI571" t="str">
        <f>'[1]S 4'!AF66</f>
        <v>X</v>
      </c>
      <c r="AJ571">
        <f>'[1]S 4'!AG66</f>
        <v>0</v>
      </c>
      <c r="AK571">
        <f>'[1]S 4'!AH66</f>
        <v>0</v>
      </c>
      <c r="AL571" t="str">
        <f>'[1]S 4'!AI66</f>
        <v xml:space="preserve"> 1-3</v>
      </c>
      <c r="AM571">
        <f>'[1]S 4'!AJ66</f>
        <v>0</v>
      </c>
      <c r="AN571" s="14" t="e">
        <f>'[1]S 4'!AK66</f>
        <v>#N/A</v>
      </c>
      <c r="AO571" s="14" t="e">
        <f>'[1]S 4'!AL66</f>
        <v>#N/A</v>
      </c>
      <c r="AP571" t="e">
        <f>'[1]S 4'!AM66</f>
        <v>#N/A</v>
      </c>
    </row>
    <row r="572" spans="33:42">
      <c r="AG572">
        <f>'[1]S 4'!AD67</f>
        <v>0</v>
      </c>
      <c r="AH572" t="str">
        <f>'[1]S 4'!AE67</f>
        <v>42X1</v>
      </c>
      <c r="AI572" t="str">
        <f>'[1]S 4'!AF67</f>
        <v>X</v>
      </c>
      <c r="AJ572">
        <f>'[1]S 4'!AG67</f>
        <v>0</v>
      </c>
      <c r="AK572">
        <f>'[1]S 4'!AH67</f>
        <v>0</v>
      </c>
      <c r="AL572" t="str">
        <f>'[1]S 4'!AI67</f>
        <v xml:space="preserve"> 1-2</v>
      </c>
      <c r="AM572">
        <f>'[1]S 4'!AJ67</f>
        <v>0</v>
      </c>
      <c r="AN572" s="14" t="e">
        <f>'[1]S 4'!AK67</f>
        <v>#N/A</v>
      </c>
      <c r="AO572" s="14" t="e">
        <f>'[1]S 4'!AL67</f>
        <v>#N/A</v>
      </c>
      <c r="AP572" t="e">
        <f>'[1]S 4'!AM67</f>
        <v>#N/A</v>
      </c>
    </row>
    <row r="573" spans="33:42">
      <c r="AG573">
        <f>'[1]S 4'!AD68</f>
        <v>0</v>
      </c>
      <c r="AH573" t="str">
        <f>'[1]S 4'!AE68</f>
        <v>43X1</v>
      </c>
      <c r="AI573" t="str">
        <f>'[1]S 4'!AF68</f>
        <v>X</v>
      </c>
      <c r="AJ573">
        <f>'[1]S 4'!AG68</f>
        <v>0</v>
      </c>
      <c r="AK573">
        <f>'[1]S 4'!AH68</f>
        <v>0</v>
      </c>
      <c r="AL573" s="86" t="str">
        <f>'[1]S 4'!AI68</f>
        <v xml:space="preserve"> 1-4</v>
      </c>
      <c r="AM573">
        <f>'[1]S 4'!AJ68</f>
        <v>0</v>
      </c>
      <c r="AN573" s="14" t="e">
        <f>'[1]S 4'!AK68</f>
        <v>#N/A</v>
      </c>
      <c r="AO573" s="14" t="e">
        <f>'[1]S 4'!AL68</f>
        <v>#N/A</v>
      </c>
      <c r="AP573" t="e">
        <f>'[1]S 4'!AM68</f>
        <v>#N/A</v>
      </c>
    </row>
    <row r="574" spans="33:42">
      <c r="AG574">
        <f>'[1]S 4'!AD69</f>
        <v>0</v>
      </c>
      <c r="AH574">
        <f>'[1]S 4'!AE69</f>
        <v>0</v>
      </c>
      <c r="AI574">
        <f>'[1]S 4'!AF69</f>
        <v>0</v>
      </c>
      <c r="AJ574">
        <f>'[1]S 4'!AG69</f>
        <v>0</v>
      </c>
      <c r="AK574">
        <f>'[1]S 4'!AH69</f>
        <v>0</v>
      </c>
      <c r="AL574">
        <f>'[1]S 4'!AI69</f>
        <v>0</v>
      </c>
      <c r="AM574">
        <f>'[1]S 4'!AJ69</f>
        <v>0</v>
      </c>
      <c r="AN574">
        <f>'[1]S 4'!AK69</f>
        <v>0</v>
      </c>
      <c r="AO574">
        <f>'[1]S 4'!AL69</f>
        <v>0</v>
      </c>
      <c r="AP574">
        <f>'[1]S 4'!AM69</f>
        <v>0</v>
      </c>
    </row>
    <row r="575" spans="33:42">
      <c r="AG575">
        <f>'[1]S 4'!AD70</f>
        <v>0</v>
      </c>
      <c r="AH575">
        <f>'[1]S 4'!AE70</f>
        <v>0</v>
      </c>
      <c r="AI575">
        <f>'[1]S 4'!AF70</f>
        <v>0</v>
      </c>
      <c r="AJ575">
        <f>'[1]S 4'!AG70</f>
        <v>0</v>
      </c>
      <c r="AK575">
        <f>'[1]S 4'!AH70</f>
        <v>0</v>
      </c>
      <c r="AL575">
        <f>'[1]S 4'!AI70</f>
        <v>0</v>
      </c>
      <c r="AM575">
        <f>'[1]S 4'!AJ70</f>
        <v>0</v>
      </c>
      <c r="AN575">
        <f>'[1]S 4'!AK70</f>
        <v>0</v>
      </c>
      <c r="AO575">
        <f>'[1]S 4'!AL70</f>
        <v>0</v>
      </c>
      <c r="AP575">
        <f>'[1]S 4'!AM70</f>
        <v>0</v>
      </c>
    </row>
    <row r="576" spans="33:42">
      <c r="AG576" t="str">
        <f>'[1]S 4'!AD71</f>
        <v/>
      </c>
      <c r="AH576" t="str">
        <f>'[1]S 4'!AE71</f>
        <v>kod</v>
      </c>
      <c r="AI576">
        <f>'[1]S 4'!AF71</f>
        <v>0</v>
      </c>
      <c r="AJ576" t="str">
        <f>'[1]S 4'!AG71</f>
        <v>č.zapasu</v>
      </c>
      <c r="AK576" t="str">
        <f>'[1]S 4'!AH71</f>
        <v>čas</v>
      </c>
      <c r="AL576" t="str">
        <f>'[1]S 4'!AI71</f>
        <v>zápas</v>
      </c>
      <c r="AM576" t="str">
        <f>'[1]S 4'!AJ71</f>
        <v>stôl</v>
      </c>
      <c r="AN576" t="str">
        <f>'[1]S 4'!AK71</f>
        <v>meno</v>
      </c>
      <c r="AO576" t="str">
        <f>'[1]S 4'!AL71</f>
        <v>meno</v>
      </c>
      <c r="AP576" t="str">
        <f>'[1]S 4'!AM71</f>
        <v>rozhodca</v>
      </c>
    </row>
    <row r="577" spans="33:42">
      <c r="AG577">
        <f>'[1]S 4'!AD72</f>
        <v>0</v>
      </c>
      <c r="AH577" t="str">
        <f>'[1]S 4'!AE72</f>
        <v>41X1</v>
      </c>
      <c r="AI577" t="str">
        <f>'[1]S 4'!AF72</f>
        <v>X</v>
      </c>
      <c r="AJ577">
        <f>'[1]S 4'!AG72</f>
        <v>0</v>
      </c>
      <c r="AK577">
        <f>'[1]S 4'!AH72</f>
        <v>0</v>
      </c>
      <c r="AL577" t="str">
        <f>'[1]S 4'!AI72</f>
        <v xml:space="preserve"> 1-3</v>
      </c>
      <c r="AM577">
        <f>'[1]S 4'!AJ72</f>
        <v>0</v>
      </c>
      <c r="AN577" s="14" t="e">
        <f>'[1]S 4'!AK72</f>
        <v>#N/A</v>
      </c>
      <c r="AO577" s="14" t="e">
        <f>'[1]S 4'!AL72</f>
        <v>#N/A</v>
      </c>
      <c r="AP577" t="e">
        <f>'[1]S 4'!AM72</f>
        <v>#N/A</v>
      </c>
    </row>
    <row r="578" spans="33:42">
      <c r="AG578">
        <f>'[1]S 4'!AD73</f>
        <v>0</v>
      </c>
      <c r="AH578" t="str">
        <f>'[1]S 4'!AE73</f>
        <v>42X1</v>
      </c>
      <c r="AI578" t="str">
        <f>'[1]S 4'!AF73</f>
        <v>X</v>
      </c>
      <c r="AJ578">
        <f>'[1]S 4'!AG73</f>
        <v>0</v>
      </c>
      <c r="AK578">
        <f>'[1]S 4'!AH73</f>
        <v>0</v>
      </c>
      <c r="AL578" t="str">
        <f>'[1]S 4'!AI73</f>
        <v xml:space="preserve"> 1-2</v>
      </c>
      <c r="AM578">
        <f>'[1]S 4'!AJ73</f>
        <v>0</v>
      </c>
      <c r="AN578" s="14" t="e">
        <f>'[1]S 4'!AK73</f>
        <v>#N/A</v>
      </c>
      <c r="AO578" s="14" t="e">
        <f>'[1]S 4'!AL73</f>
        <v>#N/A</v>
      </c>
      <c r="AP578" t="e">
        <f>'[1]S 4'!AM73</f>
        <v>#N/A</v>
      </c>
    </row>
    <row r="579" spans="33:42">
      <c r="AG579">
        <f>'[1]S 4'!AD74</f>
        <v>0</v>
      </c>
      <c r="AH579" t="str">
        <f>'[1]S 4'!AE74</f>
        <v>43X1</v>
      </c>
      <c r="AI579" t="str">
        <f>'[1]S 4'!AF74</f>
        <v>X</v>
      </c>
      <c r="AJ579">
        <f>'[1]S 4'!AG74</f>
        <v>0</v>
      </c>
      <c r="AK579">
        <f>'[1]S 4'!AH74</f>
        <v>0</v>
      </c>
      <c r="AL579" s="86" t="str">
        <f>'[1]S 4'!AI74</f>
        <v xml:space="preserve"> 1-4</v>
      </c>
      <c r="AM579">
        <f>'[1]S 4'!AJ74</f>
        <v>0</v>
      </c>
      <c r="AN579" s="14" t="e">
        <f>'[1]S 4'!AK74</f>
        <v>#N/A</v>
      </c>
      <c r="AO579" s="14" t="e">
        <f>'[1]S 4'!AL74</f>
        <v>#N/A</v>
      </c>
      <c r="AP579" t="e">
        <f>'[1]S 4'!AM74</f>
        <v>#N/A</v>
      </c>
    </row>
    <row r="580" spans="33:42">
      <c r="AG580">
        <f>'[1]S 4'!AD75</f>
        <v>0</v>
      </c>
      <c r="AH580">
        <f>'[1]S 4'!AE75</f>
        <v>0</v>
      </c>
      <c r="AI580">
        <f>'[1]S 4'!AF75</f>
        <v>0</v>
      </c>
      <c r="AJ580">
        <f>'[1]S 4'!AG75</f>
        <v>0</v>
      </c>
      <c r="AK580">
        <f>'[1]S 4'!AH75</f>
        <v>0</v>
      </c>
      <c r="AL580">
        <f>'[1]S 4'!AI75</f>
        <v>0</v>
      </c>
      <c r="AM580">
        <f>'[1]S 4'!AJ75</f>
        <v>0</v>
      </c>
      <c r="AN580">
        <f>'[1]S 4'!AK75</f>
        <v>0</v>
      </c>
      <c r="AO580">
        <f>'[1]S 4'!AL75</f>
        <v>0</v>
      </c>
      <c r="AP580">
        <f>'[1]S 4'!AM75</f>
        <v>0</v>
      </c>
    </row>
    <row r="581" spans="33:42">
      <c r="AG581">
        <f>'[1]S 4'!AD76</f>
        <v>0</v>
      </c>
      <c r="AH581">
        <f>'[1]S 4'!AE76</f>
        <v>0</v>
      </c>
      <c r="AI581">
        <f>'[1]S 4'!AF76</f>
        <v>0</v>
      </c>
      <c r="AJ581">
        <f>'[1]S 4'!AG76</f>
        <v>0</v>
      </c>
      <c r="AK581">
        <f>'[1]S 4'!AH76</f>
        <v>0</v>
      </c>
      <c r="AL581">
        <f>'[1]S 4'!AI76</f>
        <v>0</v>
      </c>
      <c r="AM581">
        <f>'[1]S 4'!AJ76</f>
        <v>0</v>
      </c>
      <c r="AN581">
        <f>'[1]S 4'!AK76</f>
        <v>0</v>
      </c>
      <c r="AO581">
        <f>'[1]S 4'!AL76</f>
        <v>0</v>
      </c>
      <c r="AP581">
        <f>'[1]S 4'!AM76</f>
        <v>0</v>
      </c>
    </row>
    <row r="582" spans="33:42">
      <c r="AG582" t="str">
        <f>'[1]S 4'!AD77</f>
        <v/>
      </c>
      <c r="AH582" t="str">
        <f>'[1]S 4'!AE77</f>
        <v>kod</v>
      </c>
      <c r="AI582">
        <f>'[1]S 4'!AF77</f>
        <v>0</v>
      </c>
      <c r="AJ582" t="str">
        <f>'[1]S 4'!AG77</f>
        <v>č.zapasu</v>
      </c>
      <c r="AK582" t="str">
        <f>'[1]S 4'!AH77</f>
        <v>čas</v>
      </c>
      <c r="AL582" t="str">
        <f>'[1]S 4'!AI77</f>
        <v>zápas</v>
      </c>
      <c r="AM582" t="str">
        <f>'[1]S 4'!AJ77</f>
        <v>stôl</v>
      </c>
      <c r="AN582" t="str">
        <f>'[1]S 4'!AK77</f>
        <v>meno</v>
      </c>
      <c r="AO582" t="str">
        <f>'[1]S 4'!AL77</f>
        <v>meno</v>
      </c>
      <c r="AP582" t="str">
        <f>'[1]S 4'!AM77</f>
        <v>rozhodca</v>
      </c>
    </row>
    <row r="583" spans="33:42">
      <c r="AG583">
        <f>'[1]S 4'!AD78</f>
        <v>0</v>
      </c>
      <c r="AH583" t="str">
        <f>'[1]S 4'!AE78</f>
        <v>41X1</v>
      </c>
      <c r="AI583" t="str">
        <f>'[1]S 4'!AF78</f>
        <v>X</v>
      </c>
      <c r="AJ583">
        <f>'[1]S 4'!AG78</f>
        <v>0</v>
      </c>
      <c r="AK583">
        <f>'[1]S 4'!AH78</f>
        <v>0</v>
      </c>
      <c r="AL583" t="str">
        <f>'[1]S 4'!AI78</f>
        <v xml:space="preserve"> 1-3</v>
      </c>
      <c r="AM583">
        <f>'[1]S 4'!AJ78</f>
        <v>0</v>
      </c>
      <c r="AN583" s="14" t="e">
        <f>'[1]S 4'!AK78</f>
        <v>#N/A</v>
      </c>
      <c r="AO583" s="14" t="e">
        <f>'[1]S 4'!AL78</f>
        <v>#N/A</v>
      </c>
      <c r="AP583" t="e">
        <f>'[1]S 4'!AM78</f>
        <v>#N/A</v>
      </c>
    </row>
    <row r="584" spans="33:42">
      <c r="AG584">
        <f>'[1]S 4'!AD79</f>
        <v>0</v>
      </c>
      <c r="AH584" t="str">
        <f>'[1]S 4'!AE79</f>
        <v>42X1</v>
      </c>
      <c r="AI584" t="str">
        <f>'[1]S 4'!AF79</f>
        <v>X</v>
      </c>
      <c r="AJ584">
        <f>'[1]S 4'!AG79</f>
        <v>0</v>
      </c>
      <c r="AK584">
        <f>'[1]S 4'!AH79</f>
        <v>0</v>
      </c>
      <c r="AL584" t="str">
        <f>'[1]S 4'!AI79</f>
        <v xml:space="preserve"> 1-2</v>
      </c>
      <c r="AM584">
        <f>'[1]S 4'!AJ79</f>
        <v>0</v>
      </c>
      <c r="AN584" s="14" t="e">
        <f>'[1]S 4'!AK79</f>
        <v>#N/A</v>
      </c>
      <c r="AO584" s="14" t="e">
        <f>'[1]S 4'!AL79</f>
        <v>#N/A</v>
      </c>
      <c r="AP584" t="e">
        <f>'[1]S 4'!AM79</f>
        <v>#N/A</v>
      </c>
    </row>
    <row r="585" spans="33:42">
      <c r="AG585">
        <f>'[1]S 4'!AD80</f>
        <v>0</v>
      </c>
      <c r="AH585" t="str">
        <f>'[1]S 4'!AE80</f>
        <v>43X1</v>
      </c>
      <c r="AI585" t="str">
        <f>'[1]S 4'!AF80</f>
        <v>X</v>
      </c>
      <c r="AJ585">
        <f>'[1]S 4'!AG80</f>
        <v>0</v>
      </c>
      <c r="AK585">
        <f>'[1]S 4'!AH80</f>
        <v>0</v>
      </c>
      <c r="AL585" s="86" t="str">
        <f>'[1]S 4'!AI80</f>
        <v xml:space="preserve"> 1-4</v>
      </c>
      <c r="AM585">
        <f>'[1]S 4'!AJ80</f>
        <v>0</v>
      </c>
      <c r="AN585" s="14" t="e">
        <f>'[1]S 4'!AK80</f>
        <v>#N/A</v>
      </c>
      <c r="AO585" s="14" t="e">
        <f>'[1]S 4'!AL80</f>
        <v>#N/A</v>
      </c>
      <c r="AP585" t="e">
        <f>'[1]S 4'!AM80</f>
        <v>#N/A</v>
      </c>
    </row>
    <row r="586" spans="33:42">
      <c r="AG586">
        <f>'[1]S 4'!AD81</f>
        <v>0</v>
      </c>
      <c r="AH586">
        <f>'[1]S 4'!AE81</f>
        <v>0</v>
      </c>
      <c r="AI586">
        <f>'[1]S 4'!AF81</f>
        <v>0</v>
      </c>
      <c r="AJ586">
        <f>'[1]S 4'!AG81</f>
        <v>0</v>
      </c>
      <c r="AK586">
        <f>'[1]S 4'!AH81</f>
        <v>0</v>
      </c>
      <c r="AL586">
        <f>'[1]S 4'!AI81</f>
        <v>0</v>
      </c>
      <c r="AM586">
        <f>'[1]S 4'!AJ81</f>
        <v>0</v>
      </c>
      <c r="AN586">
        <f>'[1]S 4'!AK81</f>
        <v>0</v>
      </c>
      <c r="AO586">
        <f>'[1]S 4'!AL81</f>
        <v>0</v>
      </c>
      <c r="AP586">
        <f>'[1]S 4'!AM81</f>
        <v>0</v>
      </c>
    </row>
    <row r="587" spans="33:42">
      <c r="AG587">
        <f>'[1]S 4'!AD82</f>
        <v>0</v>
      </c>
      <c r="AH587">
        <f>'[1]S 4'!AE82</f>
        <v>0</v>
      </c>
      <c r="AI587">
        <f>'[1]S 4'!AF82</f>
        <v>0</v>
      </c>
      <c r="AJ587">
        <f>'[1]S 4'!AG82</f>
        <v>0</v>
      </c>
      <c r="AK587">
        <f>'[1]S 4'!AH82</f>
        <v>0</v>
      </c>
      <c r="AL587">
        <f>'[1]S 4'!AI82</f>
        <v>0</v>
      </c>
      <c r="AM587">
        <f>'[1]S 4'!AJ82</f>
        <v>0</v>
      </c>
      <c r="AN587">
        <f>'[1]S 4'!AK82</f>
        <v>0</v>
      </c>
      <c r="AO587">
        <f>'[1]S 4'!AL82</f>
        <v>0</v>
      </c>
      <c r="AP587">
        <f>'[1]S 4'!AM82</f>
        <v>0</v>
      </c>
    </row>
    <row r="588" spans="33:42">
      <c r="AG588" t="str">
        <f>'[1]S 4'!AD83</f>
        <v/>
      </c>
      <c r="AH588" t="str">
        <f>'[1]S 4'!AE83</f>
        <v>kod</v>
      </c>
      <c r="AI588">
        <f>'[1]S 4'!AF83</f>
        <v>0</v>
      </c>
      <c r="AJ588" t="str">
        <f>'[1]S 4'!AG83</f>
        <v>č.zapasu</v>
      </c>
      <c r="AK588" t="str">
        <f>'[1]S 4'!AH83</f>
        <v>čas</v>
      </c>
      <c r="AL588" t="str">
        <f>'[1]S 4'!AI83</f>
        <v>zápas</v>
      </c>
      <c r="AM588" t="str">
        <f>'[1]S 4'!AJ83</f>
        <v>stôl</v>
      </c>
      <c r="AN588" t="str">
        <f>'[1]S 4'!AK83</f>
        <v>meno</v>
      </c>
      <c r="AO588" t="str">
        <f>'[1]S 4'!AL83</f>
        <v>meno</v>
      </c>
      <c r="AP588" t="str">
        <f>'[1]S 4'!AM83</f>
        <v>rozhodca</v>
      </c>
    </row>
    <row r="589" spans="33:42">
      <c r="AG589">
        <f>'[1]S 4'!AD84</f>
        <v>0</v>
      </c>
      <c r="AH589" t="str">
        <f>'[1]S 4'!AE84</f>
        <v>41X1</v>
      </c>
      <c r="AI589" t="str">
        <f>'[1]S 4'!AF84</f>
        <v>X</v>
      </c>
      <c r="AJ589">
        <f>'[1]S 4'!AG84</f>
        <v>0</v>
      </c>
      <c r="AK589">
        <f>'[1]S 4'!AH84</f>
        <v>0</v>
      </c>
      <c r="AL589" t="str">
        <f>'[1]S 4'!AI84</f>
        <v xml:space="preserve"> 1-3</v>
      </c>
      <c r="AM589">
        <f>'[1]S 4'!AJ84</f>
        <v>0</v>
      </c>
      <c r="AN589" s="14" t="e">
        <f>'[1]S 4'!AK84</f>
        <v>#N/A</v>
      </c>
      <c r="AO589" s="14" t="e">
        <f>'[1]S 4'!AL84</f>
        <v>#N/A</v>
      </c>
      <c r="AP589" t="e">
        <f>'[1]S 4'!AM84</f>
        <v>#N/A</v>
      </c>
    </row>
    <row r="590" spans="33:42">
      <c r="AG590">
        <f>'[1]S 4'!AD85</f>
        <v>0</v>
      </c>
      <c r="AH590" t="str">
        <f>'[1]S 4'!AE85</f>
        <v>42X1</v>
      </c>
      <c r="AI590" t="str">
        <f>'[1]S 4'!AF85</f>
        <v>X</v>
      </c>
      <c r="AJ590">
        <f>'[1]S 4'!AG85</f>
        <v>0</v>
      </c>
      <c r="AK590">
        <f>'[1]S 4'!AH85</f>
        <v>0</v>
      </c>
      <c r="AL590" t="str">
        <f>'[1]S 4'!AI85</f>
        <v xml:space="preserve"> 1-2</v>
      </c>
      <c r="AM590">
        <f>'[1]S 4'!AJ85</f>
        <v>0</v>
      </c>
      <c r="AN590" s="14" t="e">
        <f>'[1]S 4'!AK85</f>
        <v>#N/A</v>
      </c>
      <c r="AO590" s="14" t="e">
        <f>'[1]S 4'!AL85</f>
        <v>#N/A</v>
      </c>
      <c r="AP590" t="e">
        <f>'[1]S 4'!AM85</f>
        <v>#N/A</v>
      </c>
    </row>
    <row r="591" spans="33:42">
      <c r="AG591">
        <f>'[1]S 4'!AD86</f>
        <v>0</v>
      </c>
      <c r="AH591" t="str">
        <f>'[1]S 4'!AE86</f>
        <v>43X1</v>
      </c>
      <c r="AI591" t="str">
        <f>'[1]S 4'!AF86</f>
        <v>X</v>
      </c>
      <c r="AJ591">
        <f>'[1]S 4'!AG86</f>
        <v>0</v>
      </c>
      <c r="AK591">
        <f>'[1]S 4'!AH86</f>
        <v>0</v>
      </c>
      <c r="AL591" s="86" t="str">
        <f>'[1]S 4'!AI86</f>
        <v xml:space="preserve"> 1-4</v>
      </c>
      <c r="AM591">
        <f>'[1]S 4'!AJ86</f>
        <v>0</v>
      </c>
      <c r="AN591" s="14" t="e">
        <f>'[1]S 4'!AK86</f>
        <v>#N/A</v>
      </c>
      <c r="AO591" s="14" t="e">
        <f>'[1]S 4'!AL86</f>
        <v>#N/A</v>
      </c>
      <c r="AP591" t="e">
        <f>'[1]S 4'!AM86</f>
        <v>#N/A</v>
      </c>
    </row>
    <row r="592" spans="33:42">
      <c r="AG592">
        <f>'[1]S 4'!AD87</f>
        <v>0</v>
      </c>
      <c r="AH592">
        <f>'[1]S 4'!AE87</f>
        <v>0</v>
      </c>
      <c r="AI592">
        <f>'[1]S 4'!AF87</f>
        <v>0</v>
      </c>
      <c r="AJ592">
        <f>'[1]S 4'!AG87</f>
        <v>0</v>
      </c>
      <c r="AK592">
        <f>'[1]S 4'!AH87</f>
        <v>0</v>
      </c>
      <c r="AL592">
        <f>'[1]S 4'!AI87</f>
        <v>0</v>
      </c>
      <c r="AM592">
        <f>'[1]S 4'!AJ87</f>
        <v>0</v>
      </c>
      <c r="AN592">
        <f>'[1]S 4'!AK87</f>
        <v>0</v>
      </c>
      <c r="AO592">
        <f>'[1]S 4'!AL87</f>
        <v>0</v>
      </c>
      <c r="AP592">
        <f>'[1]S 4'!AM87</f>
        <v>0</v>
      </c>
    </row>
    <row r="593" spans="33:42">
      <c r="AG593">
        <f>'[1]S 4'!AD88</f>
        <v>0</v>
      </c>
      <c r="AH593">
        <f>'[1]S 4'!AE88</f>
        <v>0</v>
      </c>
      <c r="AI593">
        <f>'[1]S 4'!AF88</f>
        <v>0</v>
      </c>
      <c r="AJ593">
        <f>'[1]S 4'!AG88</f>
        <v>0</v>
      </c>
      <c r="AK593">
        <f>'[1]S 4'!AH88</f>
        <v>0</v>
      </c>
      <c r="AL593">
        <f>'[1]S 4'!AI88</f>
        <v>0</v>
      </c>
      <c r="AM593">
        <f>'[1]S 4'!AJ88</f>
        <v>0</v>
      </c>
      <c r="AN593">
        <f>'[1]S 4'!AK88</f>
        <v>0</v>
      </c>
      <c r="AO593">
        <f>'[1]S 4'!AL88</f>
        <v>0</v>
      </c>
      <c r="AP593">
        <f>'[1]S 4'!AM88</f>
        <v>0</v>
      </c>
    </row>
    <row r="594" spans="33:42">
      <c r="AG594" t="str">
        <f>'[1]S 4'!AD89</f>
        <v/>
      </c>
      <c r="AH594" t="str">
        <f>'[1]S 4'!AE89</f>
        <v>kod</v>
      </c>
      <c r="AI594">
        <f>'[1]S 4'!AF89</f>
        <v>0</v>
      </c>
      <c r="AJ594" t="str">
        <f>'[1]S 4'!AG89</f>
        <v>č.zapasu</v>
      </c>
      <c r="AK594" t="str">
        <f>'[1]S 4'!AH89</f>
        <v>čas</v>
      </c>
      <c r="AL594" t="str">
        <f>'[1]S 4'!AI89</f>
        <v>zápas</v>
      </c>
      <c r="AM594" t="str">
        <f>'[1]S 4'!AJ89</f>
        <v>stôl</v>
      </c>
      <c r="AN594" t="str">
        <f>'[1]S 4'!AK89</f>
        <v>meno</v>
      </c>
      <c r="AO594" t="str">
        <f>'[1]S 4'!AL89</f>
        <v>meno</v>
      </c>
      <c r="AP594" t="str">
        <f>'[1]S 4'!AM89</f>
        <v>rozhodca</v>
      </c>
    </row>
    <row r="595" spans="33:42">
      <c r="AG595">
        <f>'[1]S 4'!AD90</f>
        <v>0</v>
      </c>
      <c r="AH595" t="str">
        <f>'[1]S 4'!AE90</f>
        <v>41X1</v>
      </c>
      <c r="AI595" t="str">
        <f>'[1]S 4'!AF90</f>
        <v>X</v>
      </c>
      <c r="AJ595">
        <f>'[1]S 4'!AG90</f>
        <v>0</v>
      </c>
      <c r="AK595">
        <f>'[1]S 4'!AH90</f>
        <v>0</v>
      </c>
      <c r="AL595" t="str">
        <f>'[1]S 4'!AI90</f>
        <v xml:space="preserve"> 1-3</v>
      </c>
      <c r="AM595">
        <f>'[1]S 4'!AJ90</f>
        <v>0</v>
      </c>
      <c r="AN595" s="14" t="e">
        <f>'[1]S 4'!AK90</f>
        <v>#N/A</v>
      </c>
      <c r="AO595" s="14" t="e">
        <f>'[1]S 4'!AL90</f>
        <v>#N/A</v>
      </c>
      <c r="AP595" t="e">
        <f>'[1]S 4'!AM90</f>
        <v>#N/A</v>
      </c>
    </row>
    <row r="596" spans="33:42">
      <c r="AG596">
        <f>'[1]S 4'!AD91</f>
        <v>0</v>
      </c>
      <c r="AH596" t="str">
        <f>'[1]S 4'!AE91</f>
        <v>42X1</v>
      </c>
      <c r="AI596" t="str">
        <f>'[1]S 4'!AF91</f>
        <v>X</v>
      </c>
      <c r="AJ596">
        <f>'[1]S 4'!AG91</f>
        <v>0</v>
      </c>
      <c r="AK596">
        <f>'[1]S 4'!AH91</f>
        <v>0</v>
      </c>
      <c r="AL596" t="str">
        <f>'[1]S 4'!AI91</f>
        <v xml:space="preserve"> 1-2</v>
      </c>
      <c r="AM596">
        <f>'[1]S 4'!AJ91</f>
        <v>0</v>
      </c>
      <c r="AN596" s="14" t="e">
        <f>'[1]S 4'!AK91</f>
        <v>#N/A</v>
      </c>
      <c r="AO596" s="14" t="e">
        <f>'[1]S 4'!AL91</f>
        <v>#N/A</v>
      </c>
      <c r="AP596" t="e">
        <f>'[1]S 4'!AM91</f>
        <v>#N/A</v>
      </c>
    </row>
    <row r="597" spans="33:42">
      <c r="AG597">
        <f>'[1]S 4'!AD92</f>
        <v>0</v>
      </c>
      <c r="AH597" t="str">
        <f>'[1]S 4'!AE92</f>
        <v>43X1</v>
      </c>
      <c r="AI597" t="str">
        <f>'[1]S 4'!AF92</f>
        <v>X</v>
      </c>
      <c r="AJ597">
        <f>'[1]S 4'!AG92</f>
        <v>0</v>
      </c>
      <c r="AK597">
        <f>'[1]S 4'!AH92</f>
        <v>0</v>
      </c>
      <c r="AL597" s="86" t="str">
        <f>'[1]S 4'!AI92</f>
        <v xml:space="preserve"> 1-4</v>
      </c>
      <c r="AM597">
        <f>'[1]S 4'!AJ92</f>
        <v>0</v>
      </c>
      <c r="AN597" s="14" t="e">
        <f>'[1]S 4'!AK92</f>
        <v>#N/A</v>
      </c>
      <c r="AO597" s="14" t="e">
        <f>'[1]S 4'!AL92</f>
        <v>#N/A</v>
      </c>
      <c r="AP597" t="e">
        <f>'[1]S 4'!AM92</f>
        <v>#N/A</v>
      </c>
    </row>
    <row r="598" spans="33:42">
      <c r="AG598">
        <f>'[1]S 4'!AD93</f>
        <v>0</v>
      </c>
      <c r="AH598">
        <f>'[1]S 4'!AE93</f>
        <v>0</v>
      </c>
      <c r="AI598">
        <f>'[1]S 4'!AF93</f>
        <v>0</v>
      </c>
      <c r="AJ598">
        <f>'[1]S 4'!AG93</f>
        <v>0</v>
      </c>
      <c r="AK598">
        <f>'[1]S 4'!AH93</f>
        <v>0</v>
      </c>
      <c r="AL598">
        <f>'[1]S 4'!AI93</f>
        <v>0</v>
      </c>
      <c r="AM598">
        <f>'[1]S 4'!AJ93</f>
        <v>0</v>
      </c>
      <c r="AN598">
        <f>'[1]S 4'!AK93</f>
        <v>0</v>
      </c>
      <c r="AO598">
        <f>'[1]S 4'!AL93</f>
        <v>0</v>
      </c>
      <c r="AP598">
        <f>'[1]S 4'!AM93</f>
        <v>0</v>
      </c>
    </row>
    <row r="599" spans="33:42">
      <c r="AG599">
        <f>'[1]S 4'!AD94</f>
        <v>0</v>
      </c>
      <c r="AH599">
        <f>'[1]S 4'!AE94</f>
        <v>0</v>
      </c>
      <c r="AI599">
        <f>'[1]S 4'!AF94</f>
        <v>0</v>
      </c>
      <c r="AJ599">
        <f>'[1]S 4'!AG94</f>
        <v>0</v>
      </c>
      <c r="AK599">
        <f>'[1]S 4'!AH94</f>
        <v>0</v>
      </c>
      <c r="AL599">
        <f>'[1]S 4'!AI94</f>
        <v>0</v>
      </c>
      <c r="AM599">
        <f>'[1]S 4'!AJ94</f>
        <v>0</v>
      </c>
      <c r="AN599">
        <f>'[1]S 4'!AK94</f>
        <v>0</v>
      </c>
      <c r="AO599">
        <f>'[1]S 4'!AL94</f>
        <v>0</v>
      </c>
      <c r="AP599">
        <f>'[1]S 4'!AM94</f>
        <v>0</v>
      </c>
    </row>
    <row r="600" spans="33:42">
      <c r="AG600" t="str">
        <f>'[1]S 4'!AD95</f>
        <v/>
      </c>
      <c r="AH600" t="str">
        <f>'[1]S 4'!AE95</f>
        <v>kod</v>
      </c>
      <c r="AI600">
        <f>'[1]S 4'!AF95</f>
        <v>0</v>
      </c>
      <c r="AJ600" t="str">
        <f>'[1]S 4'!AG95</f>
        <v>č.zapasu</v>
      </c>
      <c r="AK600" t="str">
        <f>'[1]S 4'!AH95</f>
        <v>čas</v>
      </c>
      <c r="AL600" t="str">
        <f>'[1]S 4'!AI95</f>
        <v>zápas</v>
      </c>
      <c r="AM600" t="str">
        <f>'[1]S 4'!AJ95</f>
        <v>stôl</v>
      </c>
      <c r="AN600" t="str">
        <f>'[1]S 4'!AK95</f>
        <v>meno</v>
      </c>
      <c r="AO600" t="str">
        <f>'[1]S 4'!AL95</f>
        <v>meno</v>
      </c>
      <c r="AP600" t="str">
        <f>'[1]S 4'!AM95</f>
        <v>rozhodca</v>
      </c>
    </row>
    <row r="601" spans="33:42">
      <c r="AG601">
        <f>'[1]S 4'!AD96</f>
        <v>0</v>
      </c>
      <c r="AH601" t="str">
        <f>'[1]S 4'!AE96</f>
        <v>41X1</v>
      </c>
      <c r="AI601" t="str">
        <f>'[1]S 4'!AF96</f>
        <v>X</v>
      </c>
      <c r="AJ601">
        <f>'[1]S 4'!AG96</f>
        <v>0</v>
      </c>
      <c r="AK601">
        <f>'[1]S 4'!AH96</f>
        <v>0</v>
      </c>
      <c r="AL601" t="str">
        <f>'[1]S 4'!AI96</f>
        <v xml:space="preserve"> 1-3</v>
      </c>
      <c r="AM601">
        <f>'[1]S 4'!AJ96</f>
        <v>0</v>
      </c>
      <c r="AN601" s="14" t="e">
        <f>'[1]S 4'!AK96</f>
        <v>#N/A</v>
      </c>
      <c r="AO601" s="14" t="e">
        <f>'[1]S 4'!AL96</f>
        <v>#N/A</v>
      </c>
      <c r="AP601" t="e">
        <f>'[1]S 4'!AM96</f>
        <v>#N/A</v>
      </c>
    </row>
    <row r="602" spans="33:42">
      <c r="AG602">
        <f>'[1]S 4'!AD97</f>
        <v>0</v>
      </c>
      <c r="AH602" t="str">
        <f>'[1]S 4'!AE97</f>
        <v>42X1</v>
      </c>
      <c r="AI602" t="str">
        <f>'[1]S 4'!AF97</f>
        <v>X</v>
      </c>
      <c r="AJ602">
        <f>'[1]S 4'!AG97</f>
        <v>0</v>
      </c>
      <c r="AK602">
        <f>'[1]S 4'!AH97</f>
        <v>0</v>
      </c>
      <c r="AL602" t="str">
        <f>'[1]S 4'!AI97</f>
        <v xml:space="preserve"> 1-2</v>
      </c>
      <c r="AM602">
        <f>'[1]S 4'!AJ97</f>
        <v>0</v>
      </c>
      <c r="AN602" s="14" t="e">
        <f>'[1]S 4'!AK97</f>
        <v>#N/A</v>
      </c>
      <c r="AO602" s="14" t="e">
        <f>'[1]S 4'!AL97</f>
        <v>#N/A</v>
      </c>
      <c r="AP602" t="e">
        <f>'[1]S 4'!AM97</f>
        <v>#N/A</v>
      </c>
    </row>
    <row r="603" spans="33:42">
      <c r="AG603">
        <f>'[1]S 4'!AD98</f>
        <v>0</v>
      </c>
      <c r="AH603" t="str">
        <f>'[1]S 4'!AE98</f>
        <v>43X1</v>
      </c>
      <c r="AI603" t="str">
        <f>'[1]S 4'!AF98</f>
        <v>X</v>
      </c>
      <c r="AJ603">
        <f>'[1]S 4'!AG98</f>
        <v>0</v>
      </c>
      <c r="AK603">
        <f>'[1]S 4'!AH98</f>
        <v>0</v>
      </c>
      <c r="AL603" s="86" t="str">
        <f>'[1]S 4'!AI98</f>
        <v xml:space="preserve"> 1-4</v>
      </c>
      <c r="AM603">
        <f>'[1]S 4'!AJ98</f>
        <v>0</v>
      </c>
      <c r="AN603" s="14" t="e">
        <f>'[1]S 4'!AK98</f>
        <v>#N/A</v>
      </c>
      <c r="AO603" s="14" t="e">
        <f>'[1]S 4'!AL98</f>
        <v>#N/A</v>
      </c>
      <c r="AP603" t="e">
        <f>'[1]S 4'!AM98</f>
        <v>#N/A</v>
      </c>
    </row>
    <row r="604" spans="33:42">
      <c r="AG604">
        <f>'[1]S 4'!AD99</f>
        <v>0</v>
      </c>
      <c r="AH604">
        <f>'[1]S 4'!AE99</f>
        <v>0</v>
      </c>
      <c r="AI604">
        <f>'[1]S 4'!AF99</f>
        <v>0</v>
      </c>
      <c r="AJ604">
        <f>'[1]S 4'!AG99</f>
        <v>0</v>
      </c>
      <c r="AK604">
        <f>'[1]S 4'!AH99</f>
        <v>0</v>
      </c>
      <c r="AL604">
        <f>'[1]S 4'!AI99</f>
        <v>0</v>
      </c>
      <c r="AM604">
        <f>'[1]S 4'!AJ99</f>
        <v>0</v>
      </c>
      <c r="AN604">
        <f>'[1]S 4'!AK99</f>
        <v>0</v>
      </c>
      <c r="AO604">
        <f>'[1]S 4'!AL99</f>
        <v>0</v>
      </c>
      <c r="AP604">
        <f>'[1]S 4'!AM99</f>
        <v>0</v>
      </c>
    </row>
    <row r="605" spans="33:42">
      <c r="AG605">
        <f>'[1]S 4'!AD100</f>
        <v>0</v>
      </c>
      <c r="AH605">
        <f>'[1]S 4'!AE100</f>
        <v>0</v>
      </c>
      <c r="AI605">
        <f>'[1]S 4'!AF100</f>
        <v>0</v>
      </c>
      <c r="AJ605">
        <f>'[1]S 4'!AG100</f>
        <v>0</v>
      </c>
      <c r="AK605">
        <f>'[1]S 4'!AH100</f>
        <v>0</v>
      </c>
      <c r="AL605">
        <f>'[1]S 4'!AI100</f>
        <v>0</v>
      </c>
      <c r="AM605">
        <f>'[1]S 4'!AJ100</f>
        <v>0</v>
      </c>
      <c r="AN605">
        <f>'[1]S 4'!AK100</f>
        <v>0</v>
      </c>
      <c r="AO605">
        <f>'[1]S 4'!AL100</f>
        <v>0</v>
      </c>
      <c r="AP605">
        <f>'[1]S 4'!AM100</f>
        <v>0</v>
      </c>
    </row>
    <row r="606" spans="33:42">
      <c r="AG606" t="str">
        <f>'[1]S 4'!AD101</f>
        <v/>
      </c>
      <c r="AH606" t="str">
        <f>'[1]S 4'!AE101</f>
        <v>kod</v>
      </c>
      <c r="AI606">
        <f>'[1]S 4'!AF101</f>
        <v>0</v>
      </c>
      <c r="AJ606" t="str">
        <f>'[1]S 4'!AG101</f>
        <v>č.zapasu</v>
      </c>
      <c r="AK606" t="str">
        <f>'[1]S 4'!AH101</f>
        <v>čas</v>
      </c>
      <c r="AL606" t="str">
        <f>'[1]S 4'!AI101</f>
        <v>zápas</v>
      </c>
      <c r="AM606" t="str">
        <f>'[1]S 4'!AJ101</f>
        <v>stôl</v>
      </c>
      <c r="AN606" t="str">
        <f>'[1]S 4'!AK101</f>
        <v>meno</v>
      </c>
      <c r="AO606" t="str">
        <f>'[1]S 4'!AL101</f>
        <v>meno</v>
      </c>
      <c r="AP606" t="str">
        <f>'[1]S 4'!AM101</f>
        <v>rozhodca</v>
      </c>
    </row>
    <row r="607" spans="33:42">
      <c r="AG607">
        <f>'[1]S 4'!AD102</f>
        <v>0</v>
      </c>
      <c r="AH607" t="str">
        <f>'[1]S 4'!AE102</f>
        <v>41X1</v>
      </c>
      <c r="AI607" t="str">
        <f>'[1]S 4'!AF102</f>
        <v>X</v>
      </c>
      <c r="AJ607">
        <f>'[1]S 4'!AG102</f>
        <v>0</v>
      </c>
      <c r="AK607">
        <f>'[1]S 4'!AH102</f>
        <v>0</v>
      </c>
      <c r="AL607" t="str">
        <f>'[1]S 4'!AI102</f>
        <v xml:space="preserve"> 1-3</v>
      </c>
      <c r="AM607">
        <f>'[1]S 4'!AJ102</f>
        <v>0</v>
      </c>
      <c r="AN607" s="14" t="e">
        <f>'[1]S 4'!AK102</f>
        <v>#N/A</v>
      </c>
      <c r="AO607" s="14" t="e">
        <f>'[1]S 4'!AL102</f>
        <v>#N/A</v>
      </c>
      <c r="AP607" t="e">
        <f>'[1]S 4'!AM102</f>
        <v>#N/A</v>
      </c>
    </row>
    <row r="608" spans="33:42">
      <c r="AG608">
        <f>'[1]S 4'!AD103</f>
        <v>0</v>
      </c>
      <c r="AH608" t="str">
        <f>'[1]S 4'!AE103</f>
        <v>42X1</v>
      </c>
      <c r="AI608" t="str">
        <f>'[1]S 4'!AF103</f>
        <v>X</v>
      </c>
      <c r="AJ608">
        <f>'[1]S 4'!AG103</f>
        <v>0</v>
      </c>
      <c r="AK608">
        <f>'[1]S 4'!AH103</f>
        <v>0</v>
      </c>
      <c r="AL608" t="str">
        <f>'[1]S 4'!AI103</f>
        <v xml:space="preserve"> 1-2</v>
      </c>
      <c r="AM608">
        <f>'[1]S 4'!AJ103</f>
        <v>0</v>
      </c>
      <c r="AN608" s="14" t="e">
        <f>'[1]S 4'!AK103</f>
        <v>#N/A</v>
      </c>
      <c r="AO608" s="14" t="e">
        <f>'[1]S 4'!AL103</f>
        <v>#N/A</v>
      </c>
      <c r="AP608" t="e">
        <f>'[1]S 4'!AM103</f>
        <v>#N/A</v>
      </c>
    </row>
    <row r="609" spans="33:42">
      <c r="AG609">
        <f>'[1]S 4'!AD104</f>
        <v>0</v>
      </c>
      <c r="AH609" t="str">
        <f>'[1]S 4'!AE104</f>
        <v>43X1</v>
      </c>
      <c r="AI609" t="str">
        <f>'[1]S 4'!AF104</f>
        <v>X</v>
      </c>
      <c r="AJ609">
        <f>'[1]S 4'!AG104</f>
        <v>0</v>
      </c>
      <c r="AK609">
        <f>'[1]S 4'!AH104</f>
        <v>0</v>
      </c>
      <c r="AL609" s="86" t="str">
        <f>'[1]S 4'!AI104</f>
        <v xml:space="preserve"> 1-4</v>
      </c>
      <c r="AM609">
        <f>'[1]S 4'!AJ104</f>
        <v>0</v>
      </c>
      <c r="AN609" s="14" t="e">
        <f>'[1]S 4'!AK104</f>
        <v>#N/A</v>
      </c>
      <c r="AO609" s="14" t="e">
        <f>'[1]S 4'!AL104</f>
        <v>#N/A</v>
      </c>
      <c r="AP609" t="e">
        <f>'[1]S 4'!AM104</f>
        <v>#N/A</v>
      </c>
    </row>
    <row r="610" spans="33:42">
      <c r="AG610">
        <f>'[1]S 4'!AD105</f>
        <v>0</v>
      </c>
      <c r="AH610">
        <f>'[1]S 4'!AE105</f>
        <v>0</v>
      </c>
      <c r="AI610">
        <f>'[1]S 4'!AF105</f>
        <v>0</v>
      </c>
      <c r="AJ610">
        <f>'[1]S 4'!AG105</f>
        <v>0</v>
      </c>
      <c r="AK610">
        <f>'[1]S 4'!AH105</f>
        <v>0</v>
      </c>
      <c r="AL610">
        <f>'[1]S 4'!AI105</f>
        <v>0</v>
      </c>
      <c r="AM610">
        <f>'[1]S 4'!AJ105</f>
        <v>0</v>
      </c>
      <c r="AN610">
        <f>'[1]S 4'!AK105</f>
        <v>0</v>
      </c>
      <c r="AO610">
        <f>'[1]S 4'!AL105</f>
        <v>0</v>
      </c>
      <c r="AP610">
        <f>'[1]S 4'!AM105</f>
        <v>0</v>
      </c>
    </row>
    <row r="611" spans="33:42">
      <c r="AG611">
        <f>'[1]S 4'!AD106</f>
        <v>0</v>
      </c>
      <c r="AH611">
        <f>'[1]S 4'!AE106</f>
        <v>0</v>
      </c>
      <c r="AI611">
        <f>'[1]S 4'!AF106</f>
        <v>0</v>
      </c>
      <c r="AJ611">
        <f>'[1]S 4'!AG106</f>
        <v>0</v>
      </c>
      <c r="AK611">
        <f>'[1]S 4'!AH106</f>
        <v>0</v>
      </c>
      <c r="AL611">
        <f>'[1]S 4'!AI106</f>
        <v>0</v>
      </c>
      <c r="AM611">
        <f>'[1]S 4'!AJ106</f>
        <v>0</v>
      </c>
      <c r="AN611">
        <f>'[1]S 4'!AK106</f>
        <v>0</v>
      </c>
      <c r="AO611">
        <f>'[1]S 4'!AL106</f>
        <v>0</v>
      </c>
      <c r="AP611">
        <f>'[1]S 4'!AM106</f>
        <v>0</v>
      </c>
    </row>
    <row r="612" spans="33:42">
      <c r="AG612" t="str">
        <f>'[1]S 4'!AD107</f>
        <v/>
      </c>
      <c r="AH612" t="str">
        <f>'[1]S 4'!AE107</f>
        <v>kod</v>
      </c>
      <c r="AI612">
        <f>'[1]S 4'!AF107</f>
        <v>0</v>
      </c>
      <c r="AJ612" t="str">
        <f>'[1]S 4'!AG107</f>
        <v>č.zapasu</v>
      </c>
      <c r="AK612" t="str">
        <f>'[1]S 4'!AH107</f>
        <v>čas</v>
      </c>
      <c r="AL612" t="str">
        <f>'[1]S 4'!AI107</f>
        <v>zápas</v>
      </c>
      <c r="AM612" t="str">
        <f>'[1]S 4'!AJ107</f>
        <v>stôl</v>
      </c>
      <c r="AN612" t="str">
        <f>'[1]S 4'!AK107</f>
        <v>meno</v>
      </c>
      <c r="AO612" t="str">
        <f>'[1]S 4'!AL107</f>
        <v>meno</v>
      </c>
      <c r="AP612" t="str">
        <f>'[1]S 4'!AM107</f>
        <v>rozhodca</v>
      </c>
    </row>
    <row r="613" spans="33:42">
      <c r="AG613">
        <f>'[1]S 4'!AD108</f>
        <v>0</v>
      </c>
      <c r="AH613" t="str">
        <f>'[1]S 4'!AE108</f>
        <v>41X1</v>
      </c>
      <c r="AI613" t="str">
        <f>'[1]S 4'!AF108</f>
        <v>X</v>
      </c>
      <c r="AJ613">
        <f>'[1]S 4'!AG108</f>
        <v>0</v>
      </c>
      <c r="AK613">
        <f>'[1]S 4'!AH108</f>
        <v>0</v>
      </c>
      <c r="AL613" t="str">
        <f>'[1]S 4'!AI108</f>
        <v xml:space="preserve"> 1-3</v>
      </c>
      <c r="AM613">
        <f>'[1]S 4'!AJ108</f>
        <v>0</v>
      </c>
      <c r="AN613" s="14" t="e">
        <f>'[1]S 4'!AK108</f>
        <v>#N/A</v>
      </c>
      <c r="AO613" s="14" t="e">
        <f>'[1]S 4'!AL108</f>
        <v>#N/A</v>
      </c>
      <c r="AP613" t="e">
        <f>'[1]S 4'!AM108</f>
        <v>#N/A</v>
      </c>
    </row>
    <row r="614" spans="33:42">
      <c r="AG614">
        <f>'[1]S 4'!AD109</f>
        <v>0</v>
      </c>
      <c r="AH614" t="str">
        <f>'[1]S 4'!AE109</f>
        <v>42X1</v>
      </c>
      <c r="AI614" t="str">
        <f>'[1]S 4'!AF109</f>
        <v>X</v>
      </c>
      <c r="AJ614">
        <f>'[1]S 4'!AG109</f>
        <v>0</v>
      </c>
      <c r="AK614">
        <f>'[1]S 4'!AH109</f>
        <v>0</v>
      </c>
      <c r="AL614" t="str">
        <f>'[1]S 4'!AI109</f>
        <v xml:space="preserve"> 1-2</v>
      </c>
      <c r="AM614">
        <f>'[1]S 4'!AJ109</f>
        <v>0</v>
      </c>
      <c r="AN614" s="14" t="e">
        <f>'[1]S 4'!AK109</f>
        <v>#N/A</v>
      </c>
      <c r="AO614" s="14" t="e">
        <f>'[1]S 4'!AL109</f>
        <v>#N/A</v>
      </c>
      <c r="AP614" t="e">
        <f>'[1]S 4'!AM109</f>
        <v>#N/A</v>
      </c>
    </row>
    <row r="615" spans="33:42">
      <c r="AG615">
        <f>'[1]S 4'!AD110</f>
        <v>0</v>
      </c>
      <c r="AH615" t="str">
        <f>'[1]S 4'!AE110</f>
        <v>43X1</v>
      </c>
      <c r="AI615" t="str">
        <f>'[1]S 4'!AF110</f>
        <v>X</v>
      </c>
      <c r="AJ615">
        <f>'[1]S 4'!AG110</f>
        <v>0</v>
      </c>
      <c r="AK615">
        <f>'[1]S 4'!AH110</f>
        <v>0</v>
      </c>
      <c r="AL615" s="86" t="str">
        <f>'[1]S 4'!AI110</f>
        <v xml:space="preserve"> 1-4</v>
      </c>
      <c r="AM615">
        <f>'[1]S 4'!AJ110</f>
        <v>0</v>
      </c>
      <c r="AN615" s="14" t="e">
        <f>'[1]S 4'!AK110</f>
        <v>#N/A</v>
      </c>
      <c r="AO615" s="14" t="e">
        <f>'[1]S 4'!AL110</f>
        <v>#N/A</v>
      </c>
      <c r="AP615" t="e">
        <f>'[1]S 4'!AM110</f>
        <v>#N/A</v>
      </c>
    </row>
    <row r="616" spans="33:42">
      <c r="AG616">
        <f>'[1]S 4'!AD111</f>
        <v>0</v>
      </c>
      <c r="AH616">
        <f>'[1]S 4'!AE111</f>
        <v>0</v>
      </c>
      <c r="AI616">
        <f>'[1]S 4'!AF111</f>
        <v>0</v>
      </c>
      <c r="AJ616">
        <f>'[1]S 4'!AG111</f>
        <v>0</v>
      </c>
      <c r="AK616">
        <f>'[1]S 4'!AH111</f>
        <v>0</v>
      </c>
      <c r="AL616">
        <f>'[1]S 4'!AI111</f>
        <v>0</v>
      </c>
      <c r="AM616">
        <f>'[1]S 4'!AJ111</f>
        <v>0</v>
      </c>
      <c r="AN616">
        <f>'[1]S 4'!AK111</f>
        <v>0</v>
      </c>
      <c r="AO616">
        <f>'[1]S 4'!AL111</f>
        <v>0</v>
      </c>
      <c r="AP616">
        <f>'[1]S 4'!AM111</f>
        <v>0</v>
      </c>
    </row>
    <row r="617" spans="33:42">
      <c r="AG617">
        <f>'[1]S 4'!AD112</f>
        <v>0</v>
      </c>
      <c r="AH617">
        <f>'[1]S 4'!AE112</f>
        <v>0</v>
      </c>
      <c r="AI617">
        <f>'[1]S 4'!AF112</f>
        <v>0</v>
      </c>
      <c r="AJ617">
        <f>'[1]S 4'!AG112</f>
        <v>0</v>
      </c>
      <c r="AK617">
        <f>'[1]S 4'!AH112</f>
        <v>0</v>
      </c>
      <c r="AL617">
        <f>'[1]S 4'!AI112</f>
        <v>0</v>
      </c>
      <c r="AM617">
        <f>'[1]S 4'!AJ112</f>
        <v>0</v>
      </c>
      <c r="AN617">
        <f>'[1]S 4'!AK112</f>
        <v>0</v>
      </c>
      <c r="AO617">
        <f>'[1]S 4'!AL112</f>
        <v>0</v>
      </c>
      <c r="AP617">
        <f>'[1]S 4'!AM112</f>
        <v>0</v>
      </c>
    </row>
    <row r="618" spans="33:42">
      <c r="AG618" t="str">
        <f>'[1]S 4'!AD113</f>
        <v/>
      </c>
      <c r="AH618" t="str">
        <f>'[1]S 4'!AE113</f>
        <v>kod</v>
      </c>
      <c r="AI618">
        <f>'[1]S 4'!AF113</f>
        <v>0</v>
      </c>
      <c r="AJ618" t="str">
        <f>'[1]S 4'!AG113</f>
        <v>č.zapasu</v>
      </c>
      <c r="AK618" t="str">
        <f>'[1]S 4'!AH113</f>
        <v>čas</v>
      </c>
      <c r="AL618" t="str">
        <f>'[1]S 4'!AI113</f>
        <v>zápas</v>
      </c>
      <c r="AM618" t="str">
        <f>'[1]S 4'!AJ113</f>
        <v>stôl</v>
      </c>
      <c r="AN618" t="str">
        <f>'[1]S 4'!AK113</f>
        <v>meno</v>
      </c>
      <c r="AO618" t="str">
        <f>'[1]S 4'!AL113</f>
        <v>meno</v>
      </c>
      <c r="AP618" t="str">
        <f>'[1]S 4'!AM113</f>
        <v>rozhodca</v>
      </c>
    </row>
    <row r="619" spans="33:42">
      <c r="AG619">
        <f>'[1]S 4'!AD114</f>
        <v>0</v>
      </c>
      <c r="AH619" t="str">
        <f>'[1]S 4'!AE114</f>
        <v>41X1</v>
      </c>
      <c r="AI619" t="str">
        <f>'[1]S 4'!AF114</f>
        <v>X</v>
      </c>
      <c r="AJ619">
        <f>'[1]S 4'!AG114</f>
        <v>0</v>
      </c>
      <c r="AK619">
        <f>'[1]S 4'!AH114</f>
        <v>0</v>
      </c>
      <c r="AL619" t="str">
        <f>'[1]S 4'!AI114</f>
        <v xml:space="preserve"> 1-3</v>
      </c>
      <c r="AM619">
        <f>'[1]S 4'!AJ114</f>
        <v>0</v>
      </c>
      <c r="AN619" s="14" t="e">
        <f>'[1]S 4'!AK114</f>
        <v>#N/A</v>
      </c>
      <c r="AO619" s="14" t="e">
        <f>'[1]S 4'!AL114</f>
        <v>#N/A</v>
      </c>
      <c r="AP619" t="e">
        <f>'[1]S 4'!AM114</f>
        <v>#N/A</v>
      </c>
    </row>
    <row r="620" spans="33:42">
      <c r="AG620">
        <f>'[1]S 4'!AD115</f>
        <v>0</v>
      </c>
      <c r="AH620" t="str">
        <f>'[1]S 4'!AE115</f>
        <v>42X1</v>
      </c>
      <c r="AI620" t="str">
        <f>'[1]S 4'!AF115</f>
        <v>X</v>
      </c>
      <c r="AJ620">
        <f>'[1]S 4'!AG115</f>
        <v>0</v>
      </c>
      <c r="AK620">
        <f>'[1]S 4'!AH115</f>
        <v>0</v>
      </c>
      <c r="AL620" t="str">
        <f>'[1]S 4'!AI115</f>
        <v xml:space="preserve"> 1-2</v>
      </c>
      <c r="AM620">
        <f>'[1]S 4'!AJ115</f>
        <v>0</v>
      </c>
      <c r="AN620" s="14" t="e">
        <f>'[1]S 4'!AK115</f>
        <v>#N/A</v>
      </c>
      <c r="AO620" s="14" t="e">
        <f>'[1]S 4'!AL115</f>
        <v>#N/A</v>
      </c>
      <c r="AP620" t="e">
        <f>'[1]S 4'!AM115</f>
        <v>#N/A</v>
      </c>
    </row>
    <row r="621" spans="33:42">
      <c r="AG621">
        <f>'[1]S 4'!AD116</f>
        <v>0</v>
      </c>
      <c r="AH621" t="str">
        <f>'[1]S 4'!AE116</f>
        <v>43X1</v>
      </c>
      <c r="AI621" t="str">
        <f>'[1]S 4'!AF116</f>
        <v>X</v>
      </c>
      <c r="AJ621">
        <f>'[1]S 4'!AG116</f>
        <v>0</v>
      </c>
      <c r="AK621">
        <f>'[1]S 4'!AH116</f>
        <v>0</v>
      </c>
      <c r="AL621" s="86" t="str">
        <f>'[1]S 4'!AI116</f>
        <v xml:space="preserve"> 1-4</v>
      </c>
      <c r="AM621">
        <f>'[1]S 4'!AJ116</f>
        <v>0</v>
      </c>
      <c r="AN621" s="14" t="e">
        <f>'[1]S 4'!AK116</f>
        <v>#N/A</v>
      </c>
      <c r="AO621" s="14" t="e">
        <f>'[1]S 4'!AL116</f>
        <v>#N/A</v>
      </c>
      <c r="AP621" t="e">
        <f>'[1]S 4'!AM116</f>
        <v>#N/A</v>
      </c>
    </row>
    <row r="622" spans="33:42">
      <c r="AG622">
        <f>'[1]S 4'!AD117</f>
        <v>0</v>
      </c>
      <c r="AH622">
        <f>'[1]S 4'!AE117</f>
        <v>0</v>
      </c>
      <c r="AI622">
        <f>'[1]S 4'!AF117</f>
        <v>0</v>
      </c>
      <c r="AJ622">
        <f>'[1]S 4'!AG117</f>
        <v>0</v>
      </c>
      <c r="AK622">
        <f>'[1]S 4'!AH117</f>
        <v>0</v>
      </c>
      <c r="AL622">
        <f>'[1]S 4'!AI117</f>
        <v>0</v>
      </c>
      <c r="AM622">
        <f>'[1]S 4'!AJ117</f>
        <v>0</v>
      </c>
      <c r="AN622">
        <f>'[1]S 4'!AK117</f>
        <v>0</v>
      </c>
      <c r="AO622">
        <f>'[1]S 4'!AL117</f>
        <v>0</v>
      </c>
      <c r="AP622">
        <f>'[1]S 4'!AM117</f>
        <v>0</v>
      </c>
    </row>
    <row r="623" spans="33:42">
      <c r="AG623">
        <f>'[1]S 4'!AD118</f>
        <v>0</v>
      </c>
      <c r="AH623">
        <f>'[1]S 4'!AE118</f>
        <v>0</v>
      </c>
      <c r="AI623">
        <f>'[1]S 4'!AF118</f>
        <v>0</v>
      </c>
      <c r="AJ623">
        <f>'[1]S 4'!AG118</f>
        <v>0</v>
      </c>
      <c r="AK623">
        <f>'[1]S 4'!AH118</f>
        <v>0</v>
      </c>
      <c r="AL623">
        <f>'[1]S 4'!AI118</f>
        <v>0</v>
      </c>
      <c r="AM623">
        <f>'[1]S 4'!AJ118</f>
        <v>0</v>
      </c>
      <c r="AN623">
        <f>'[1]S 4'!AK118</f>
        <v>0</v>
      </c>
      <c r="AO623">
        <f>'[1]S 4'!AL118</f>
        <v>0</v>
      </c>
      <c r="AP623">
        <f>'[1]S 4'!AM118</f>
        <v>0</v>
      </c>
    </row>
    <row r="624" spans="33:42">
      <c r="AG624" t="str">
        <f>'[1]S 4'!AD119</f>
        <v/>
      </c>
      <c r="AH624" t="str">
        <f>'[1]S 4'!AE119</f>
        <v>kod</v>
      </c>
      <c r="AI624">
        <f>'[1]S 4'!AF119</f>
        <v>0</v>
      </c>
      <c r="AJ624" t="str">
        <f>'[1]S 4'!AG119</f>
        <v>č.zapasu</v>
      </c>
      <c r="AK624" t="str">
        <f>'[1]S 4'!AH119</f>
        <v>čas</v>
      </c>
      <c r="AL624" t="str">
        <f>'[1]S 4'!AI119</f>
        <v>zápas</v>
      </c>
      <c r="AM624" t="str">
        <f>'[1]S 4'!AJ119</f>
        <v>stôl</v>
      </c>
      <c r="AN624" t="str">
        <f>'[1]S 4'!AK119</f>
        <v>meno</v>
      </c>
      <c r="AO624" t="str">
        <f>'[1]S 4'!AL119</f>
        <v>meno</v>
      </c>
      <c r="AP624" t="str">
        <f>'[1]S 4'!AM119</f>
        <v>rozhodca</v>
      </c>
    </row>
    <row r="625" spans="33:42">
      <c r="AG625">
        <f>'[1]S 4'!AD120</f>
        <v>0</v>
      </c>
      <c r="AH625" t="str">
        <f>'[1]S 4'!AE120</f>
        <v>41X1</v>
      </c>
      <c r="AI625" t="str">
        <f>'[1]S 4'!AF120</f>
        <v>X</v>
      </c>
      <c r="AJ625">
        <f>'[1]S 4'!AG120</f>
        <v>0</v>
      </c>
      <c r="AK625">
        <f>'[1]S 4'!AH120</f>
        <v>0</v>
      </c>
      <c r="AL625" t="str">
        <f>'[1]S 4'!AI120</f>
        <v xml:space="preserve"> 1-3</v>
      </c>
      <c r="AM625">
        <f>'[1]S 4'!AJ120</f>
        <v>0</v>
      </c>
      <c r="AN625" s="14" t="e">
        <f>'[1]S 4'!AK120</f>
        <v>#N/A</v>
      </c>
      <c r="AO625" s="14" t="e">
        <f>'[1]S 4'!AL120</f>
        <v>#N/A</v>
      </c>
      <c r="AP625" t="e">
        <f>'[1]S 4'!AM120</f>
        <v>#N/A</v>
      </c>
    </row>
    <row r="626" spans="33:42">
      <c r="AG626">
        <f>'[1]S 4'!AD121</f>
        <v>0</v>
      </c>
      <c r="AH626" t="str">
        <f>'[1]S 4'!AE121</f>
        <v>42X1</v>
      </c>
      <c r="AI626" t="str">
        <f>'[1]S 4'!AF121</f>
        <v>X</v>
      </c>
      <c r="AJ626">
        <f>'[1]S 4'!AG121</f>
        <v>0</v>
      </c>
      <c r="AK626">
        <f>'[1]S 4'!AH121</f>
        <v>0</v>
      </c>
      <c r="AL626" t="str">
        <f>'[1]S 4'!AI121</f>
        <v xml:space="preserve"> 1-2</v>
      </c>
      <c r="AM626">
        <f>'[1]S 4'!AJ121</f>
        <v>0</v>
      </c>
      <c r="AN626" s="14" t="e">
        <f>'[1]S 4'!AK121</f>
        <v>#N/A</v>
      </c>
      <c r="AO626" s="14" t="e">
        <f>'[1]S 4'!AL121</f>
        <v>#N/A</v>
      </c>
      <c r="AP626" t="e">
        <f>'[1]S 4'!AM121</f>
        <v>#N/A</v>
      </c>
    </row>
    <row r="627" spans="33:42">
      <c r="AG627">
        <f>'[1]S 4'!AD122</f>
        <v>0</v>
      </c>
      <c r="AH627" t="str">
        <f>'[1]S 4'!AE122</f>
        <v>43X1</v>
      </c>
      <c r="AI627" t="str">
        <f>'[1]S 4'!AF122</f>
        <v>X</v>
      </c>
      <c r="AJ627">
        <f>'[1]S 4'!AG122</f>
        <v>0</v>
      </c>
      <c r="AK627">
        <f>'[1]S 4'!AH122</f>
        <v>0</v>
      </c>
      <c r="AL627" s="86" t="str">
        <f>'[1]S 4'!AI122</f>
        <v xml:space="preserve"> 1-4</v>
      </c>
      <c r="AM627">
        <f>'[1]S 4'!AJ122</f>
        <v>0</v>
      </c>
      <c r="AN627" s="14" t="e">
        <f>'[1]S 4'!AK122</f>
        <v>#N/A</v>
      </c>
      <c r="AO627" s="14" t="e">
        <f>'[1]S 4'!AL122</f>
        <v>#N/A</v>
      </c>
      <c r="AP627" t="e">
        <f>'[1]S 4'!AM122</f>
        <v>#N/A</v>
      </c>
    </row>
    <row r="628" spans="33:42">
      <c r="AG628">
        <f>'[1]S 4'!AD123</f>
        <v>0</v>
      </c>
      <c r="AH628">
        <f>'[1]S 4'!AE123</f>
        <v>0</v>
      </c>
      <c r="AI628">
        <f>'[1]S 4'!AF123</f>
        <v>0</v>
      </c>
      <c r="AJ628">
        <f>'[1]S 4'!AG123</f>
        <v>0</v>
      </c>
      <c r="AK628">
        <f>'[1]S 4'!AH123</f>
        <v>0</v>
      </c>
      <c r="AL628">
        <f>'[1]S 4'!AI123</f>
        <v>0</v>
      </c>
      <c r="AM628">
        <f>'[1]S 4'!AJ123</f>
        <v>0</v>
      </c>
      <c r="AN628">
        <f>'[1]S 4'!AK123</f>
        <v>0</v>
      </c>
      <c r="AO628">
        <f>'[1]S 4'!AL123</f>
        <v>0</v>
      </c>
      <c r="AP628">
        <f>'[1]S 4'!AM123</f>
        <v>0</v>
      </c>
    </row>
    <row r="629" spans="33:42">
      <c r="AG629">
        <f>'[1]S 4'!AD124</f>
        <v>0</v>
      </c>
      <c r="AH629">
        <f>'[1]S 4'!AE124</f>
        <v>0</v>
      </c>
      <c r="AI629">
        <f>'[1]S 4'!AF124</f>
        <v>0</v>
      </c>
      <c r="AJ629">
        <f>'[1]S 4'!AG124</f>
        <v>0</v>
      </c>
      <c r="AK629">
        <f>'[1]S 4'!AH124</f>
        <v>0</v>
      </c>
      <c r="AL629">
        <f>'[1]S 4'!AI124</f>
        <v>0</v>
      </c>
      <c r="AM629">
        <f>'[1]S 4'!AJ124</f>
        <v>0</v>
      </c>
      <c r="AN629">
        <f>'[1]S 4'!AK124</f>
        <v>0</v>
      </c>
      <c r="AO629">
        <f>'[1]S 4'!AL124</f>
        <v>0</v>
      </c>
      <c r="AP629">
        <f>'[1]S 4'!AM124</f>
        <v>0</v>
      </c>
    </row>
    <row r="630" spans="33:42">
      <c r="AG630" t="str">
        <f>'[1]S 4'!AD125</f>
        <v/>
      </c>
      <c r="AH630" t="str">
        <f>'[1]S 4'!AE125</f>
        <v>kod</v>
      </c>
      <c r="AI630">
        <f>'[1]S 4'!AF125</f>
        <v>0</v>
      </c>
      <c r="AJ630" t="str">
        <f>'[1]S 4'!AG125</f>
        <v>č.zapasu</v>
      </c>
      <c r="AK630" t="str">
        <f>'[1]S 4'!AH125</f>
        <v>čas</v>
      </c>
      <c r="AL630" t="str">
        <f>'[1]S 4'!AI125</f>
        <v>zápas</v>
      </c>
      <c r="AM630" t="str">
        <f>'[1]S 4'!AJ125</f>
        <v>stôl</v>
      </c>
      <c r="AN630" t="str">
        <f>'[1]S 4'!AK125</f>
        <v>meno</v>
      </c>
      <c r="AO630" t="str">
        <f>'[1]S 4'!AL125</f>
        <v>meno</v>
      </c>
      <c r="AP630" t="str">
        <f>'[1]S 4'!AM125</f>
        <v>rozhodca</v>
      </c>
    </row>
    <row r="631" spans="33:42">
      <c r="AG631">
        <f>'[1]S 4'!AD126</f>
        <v>0</v>
      </c>
      <c r="AH631" t="str">
        <f>'[1]S 4'!AE126</f>
        <v>41X1</v>
      </c>
      <c r="AI631" t="str">
        <f>'[1]S 4'!AF126</f>
        <v>X</v>
      </c>
      <c r="AJ631">
        <f>'[1]S 4'!AG126</f>
        <v>0</v>
      </c>
      <c r="AK631">
        <f>'[1]S 4'!AH126</f>
        <v>0</v>
      </c>
      <c r="AL631" t="str">
        <f>'[1]S 4'!AI126</f>
        <v xml:space="preserve"> 1-3</v>
      </c>
      <c r="AM631">
        <f>'[1]S 4'!AJ126</f>
        <v>0</v>
      </c>
      <c r="AN631" s="14" t="e">
        <f>'[1]S 4'!AK126</f>
        <v>#N/A</v>
      </c>
      <c r="AO631" s="14" t="e">
        <f>'[1]S 4'!AL126</f>
        <v>#N/A</v>
      </c>
      <c r="AP631" t="e">
        <f>'[1]S 4'!AM126</f>
        <v>#N/A</v>
      </c>
    </row>
    <row r="632" spans="33:42">
      <c r="AG632">
        <f>'[1]S 4'!AD127</f>
        <v>0</v>
      </c>
      <c r="AH632" t="str">
        <f>'[1]S 4'!AE127</f>
        <v>42X1</v>
      </c>
      <c r="AI632" t="str">
        <f>'[1]S 4'!AF127</f>
        <v>X</v>
      </c>
      <c r="AJ632">
        <f>'[1]S 4'!AG127</f>
        <v>0</v>
      </c>
      <c r="AK632">
        <f>'[1]S 4'!AH127</f>
        <v>0</v>
      </c>
      <c r="AL632" t="str">
        <f>'[1]S 4'!AI127</f>
        <v xml:space="preserve"> 1-2</v>
      </c>
      <c r="AM632">
        <f>'[1]S 4'!AJ127</f>
        <v>0</v>
      </c>
      <c r="AN632" s="14" t="e">
        <f>'[1]S 4'!AK127</f>
        <v>#N/A</v>
      </c>
      <c r="AO632" s="14" t="e">
        <f>'[1]S 4'!AL127</f>
        <v>#N/A</v>
      </c>
      <c r="AP632" t="e">
        <f>'[1]S 4'!AM127</f>
        <v>#N/A</v>
      </c>
    </row>
    <row r="633" spans="33:42">
      <c r="AG633">
        <f>'[1]S 4'!AD128</f>
        <v>0</v>
      </c>
      <c r="AH633" t="str">
        <f>'[1]S 4'!AE128</f>
        <v>43X1</v>
      </c>
      <c r="AI633" t="str">
        <f>'[1]S 4'!AF128</f>
        <v>X</v>
      </c>
      <c r="AJ633">
        <f>'[1]S 4'!AG128</f>
        <v>0</v>
      </c>
      <c r="AK633">
        <f>'[1]S 4'!AH128</f>
        <v>0</v>
      </c>
      <c r="AL633" s="86" t="str">
        <f>'[1]S 4'!AI128</f>
        <v xml:space="preserve"> 1-4</v>
      </c>
      <c r="AM633">
        <f>'[1]S 4'!AJ128</f>
        <v>0</v>
      </c>
      <c r="AN633" s="14" t="e">
        <f>'[1]S 4'!AK128</f>
        <v>#N/A</v>
      </c>
      <c r="AO633" s="14" t="e">
        <f>'[1]S 4'!AL128</f>
        <v>#N/A</v>
      </c>
      <c r="AP633" t="e">
        <f>'[1]S 4'!AM128</f>
        <v>#N/A</v>
      </c>
    </row>
    <row r="634" spans="33:42">
      <c r="AG634">
        <f>'[1]S 4'!AD129</f>
        <v>0</v>
      </c>
      <c r="AH634">
        <f>'[1]S 4'!AE129</f>
        <v>0</v>
      </c>
      <c r="AI634">
        <f>'[1]S 4'!AF129</f>
        <v>0</v>
      </c>
      <c r="AJ634">
        <f>'[1]S 4'!AG129</f>
        <v>0</v>
      </c>
      <c r="AK634">
        <f>'[1]S 4'!AH129</f>
        <v>0</v>
      </c>
      <c r="AL634">
        <f>'[1]S 4'!AI129</f>
        <v>0</v>
      </c>
      <c r="AM634">
        <f>'[1]S 4'!AJ129</f>
        <v>0</v>
      </c>
      <c r="AN634">
        <f>'[1]S 4'!AK129</f>
        <v>0</v>
      </c>
      <c r="AO634">
        <f>'[1]S 4'!AL129</f>
        <v>0</v>
      </c>
      <c r="AP634">
        <f>'[1]S 4'!AM129</f>
        <v>0</v>
      </c>
    </row>
    <row r="635" spans="33:42">
      <c r="AG635">
        <f>'[1]S 4'!AD130</f>
        <v>0</v>
      </c>
      <c r="AH635">
        <f>'[1]S 4'!AE130</f>
        <v>0</v>
      </c>
      <c r="AI635">
        <f>'[1]S 4'!AF130</f>
        <v>0</v>
      </c>
      <c r="AJ635">
        <f>'[1]S 4'!AG130</f>
        <v>0</v>
      </c>
      <c r="AK635">
        <f>'[1]S 4'!AH130</f>
        <v>0</v>
      </c>
      <c r="AL635">
        <f>'[1]S 4'!AI130</f>
        <v>0</v>
      </c>
      <c r="AM635">
        <f>'[1]S 4'!AJ130</f>
        <v>0</v>
      </c>
      <c r="AN635">
        <f>'[1]S 4'!AK130</f>
        <v>0</v>
      </c>
      <c r="AO635">
        <f>'[1]S 4'!AL130</f>
        <v>0</v>
      </c>
      <c r="AP635">
        <f>'[1]S 4'!AM130</f>
        <v>0</v>
      </c>
    </row>
    <row r="636" spans="33:42">
      <c r="AG636" t="str">
        <f>'[1]S 4'!AD131</f>
        <v/>
      </c>
      <c r="AH636" t="str">
        <f>'[1]S 4'!AE131</f>
        <v>kod</v>
      </c>
      <c r="AI636">
        <f>'[1]S 4'!AF131</f>
        <v>0</v>
      </c>
      <c r="AJ636" t="str">
        <f>'[1]S 4'!AG131</f>
        <v>č.zapasu</v>
      </c>
      <c r="AK636" t="str">
        <f>'[1]S 4'!AH131</f>
        <v>čas</v>
      </c>
      <c r="AL636" t="str">
        <f>'[1]S 4'!AI131</f>
        <v>zápas</v>
      </c>
      <c r="AM636" t="str">
        <f>'[1]S 4'!AJ131</f>
        <v>stôl</v>
      </c>
      <c r="AN636" t="str">
        <f>'[1]S 4'!AK131</f>
        <v>meno</v>
      </c>
      <c r="AO636" t="str">
        <f>'[1]S 4'!AL131</f>
        <v>meno</v>
      </c>
      <c r="AP636" t="str">
        <f>'[1]S 4'!AM131</f>
        <v>rozhodca</v>
      </c>
    </row>
    <row r="637" spans="33:42">
      <c r="AG637">
        <f>'[1]S 4'!AD132</f>
        <v>0</v>
      </c>
      <c r="AH637" t="str">
        <f>'[1]S 4'!AE132</f>
        <v>41X1</v>
      </c>
      <c r="AI637" t="str">
        <f>'[1]S 4'!AF132</f>
        <v>X</v>
      </c>
      <c r="AJ637">
        <f>'[1]S 4'!AG132</f>
        <v>0</v>
      </c>
      <c r="AK637">
        <f>'[1]S 4'!AH132</f>
        <v>0</v>
      </c>
      <c r="AL637" t="str">
        <f>'[1]S 4'!AI132</f>
        <v xml:space="preserve"> 1-3</v>
      </c>
      <c r="AM637">
        <f>'[1]S 4'!AJ132</f>
        <v>0</v>
      </c>
      <c r="AN637" s="14" t="e">
        <f>'[1]S 4'!AK132</f>
        <v>#N/A</v>
      </c>
      <c r="AO637" s="14" t="e">
        <f>'[1]S 4'!AL132</f>
        <v>#N/A</v>
      </c>
      <c r="AP637" t="e">
        <f>'[1]S 4'!AM132</f>
        <v>#N/A</v>
      </c>
    </row>
    <row r="638" spans="33:42">
      <c r="AG638">
        <f>'[1]S 4'!AD133</f>
        <v>0</v>
      </c>
      <c r="AH638" t="str">
        <f>'[1]S 4'!AE133</f>
        <v>42X1</v>
      </c>
      <c r="AI638" t="str">
        <f>'[1]S 4'!AF133</f>
        <v>X</v>
      </c>
      <c r="AJ638">
        <f>'[1]S 4'!AG133</f>
        <v>0</v>
      </c>
      <c r="AK638">
        <f>'[1]S 4'!AH133</f>
        <v>0</v>
      </c>
      <c r="AL638" t="str">
        <f>'[1]S 4'!AI133</f>
        <v xml:space="preserve"> 1-2</v>
      </c>
      <c r="AM638">
        <f>'[1]S 4'!AJ133</f>
        <v>0</v>
      </c>
      <c r="AN638" s="14" t="e">
        <f>'[1]S 4'!AK133</f>
        <v>#N/A</v>
      </c>
      <c r="AO638" s="14" t="e">
        <f>'[1]S 4'!AL133</f>
        <v>#N/A</v>
      </c>
      <c r="AP638" t="e">
        <f>'[1]S 4'!AM133</f>
        <v>#N/A</v>
      </c>
    </row>
    <row r="639" spans="33:42">
      <c r="AG639">
        <f>'[1]S 4'!AD134</f>
        <v>0</v>
      </c>
      <c r="AH639" t="str">
        <f>'[1]S 4'!AE134</f>
        <v>43X1</v>
      </c>
      <c r="AI639" t="str">
        <f>'[1]S 4'!AF134</f>
        <v>X</v>
      </c>
      <c r="AJ639">
        <f>'[1]S 4'!AG134</f>
        <v>0</v>
      </c>
      <c r="AK639">
        <f>'[1]S 4'!AH134</f>
        <v>0</v>
      </c>
      <c r="AL639" s="86" t="str">
        <f>'[1]S 4'!AI134</f>
        <v xml:space="preserve"> 1-4</v>
      </c>
      <c r="AM639">
        <f>'[1]S 4'!AJ134</f>
        <v>0</v>
      </c>
      <c r="AN639" s="14" t="e">
        <f>'[1]S 4'!AK134</f>
        <v>#N/A</v>
      </c>
      <c r="AO639" s="14" t="e">
        <f>'[1]S 4'!AL134</f>
        <v>#N/A</v>
      </c>
      <c r="AP639" t="e">
        <f>'[1]S 4'!AM134</f>
        <v>#N/A</v>
      </c>
    </row>
    <row r="640" spans="33:42">
      <c r="AG640">
        <f>'[1]S 4'!AD135</f>
        <v>0</v>
      </c>
      <c r="AH640">
        <f>'[1]S 4'!AE135</f>
        <v>0</v>
      </c>
      <c r="AI640">
        <f>'[1]S 4'!AF135</f>
        <v>0</v>
      </c>
      <c r="AJ640">
        <f>'[1]S 4'!AG135</f>
        <v>0</v>
      </c>
      <c r="AK640">
        <f>'[1]S 4'!AH135</f>
        <v>0</v>
      </c>
      <c r="AL640">
        <f>'[1]S 4'!AI135</f>
        <v>0</v>
      </c>
      <c r="AM640">
        <f>'[1]S 4'!AJ135</f>
        <v>0</v>
      </c>
      <c r="AN640">
        <f>'[1]S 4'!AK135</f>
        <v>0</v>
      </c>
      <c r="AO640">
        <f>'[1]S 4'!AL135</f>
        <v>0</v>
      </c>
      <c r="AP640">
        <f>'[1]S 4'!AM135</f>
        <v>0</v>
      </c>
    </row>
    <row r="641" spans="33:42">
      <c r="AG641">
        <f>'[1]S 4'!AD136</f>
        <v>0</v>
      </c>
      <c r="AH641">
        <f>'[1]S 4'!AE136</f>
        <v>0</v>
      </c>
      <c r="AI641">
        <f>'[1]S 4'!AF136</f>
        <v>0</v>
      </c>
      <c r="AJ641">
        <f>'[1]S 4'!AG136</f>
        <v>0</v>
      </c>
      <c r="AK641">
        <f>'[1]S 4'!AH136</f>
        <v>0</v>
      </c>
      <c r="AL641">
        <f>'[1]S 4'!AI136</f>
        <v>0</v>
      </c>
      <c r="AM641">
        <f>'[1]S 4'!AJ136</f>
        <v>0</v>
      </c>
      <c r="AN641">
        <f>'[1]S 4'!AK136</f>
        <v>0</v>
      </c>
      <c r="AO641">
        <f>'[1]S 4'!AL136</f>
        <v>0</v>
      </c>
      <c r="AP641">
        <f>'[1]S 4'!AM136</f>
        <v>0</v>
      </c>
    </row>
    <row r="642" spans="33:42">
      <c r="AG642" t="str">
        <f>'[1]S 4'!AD137</f>
        <v/>
      </c>
      <c r="AH642" t="str">
        <f>'[1]S 4'!AE137</f>
        <v>kod</v>
      </c>
      <c r="AI642">
        <f>'[1]S 4'!AF137</f>
        <v>0</v>
      </c>
      <c r="AJ642" t="str">
        <f>'[1]S 4'!AG137</f>
        <v>č.zapasu</v>
      </c>
      <c r="AK642" t="str">
        <f>'[1]S 4'!AH137</f>
        <v>čas</v>
      </c>
      <c r="AL642" t="str">
        <f>'[1]S 4'!AI137</f>
        <v>zápas</v>
      </c>
      <c r="AM642" t="str">
        <f>'[1]S 4'!AJ137</f>
        <v>stôl</v>
      </c>
      <c r="AN642" t="str">
        <f>'[1]S 4'!AK137</f>
        <v>meno</v>
      </c>
      <c r="AO642" t="str">
        <f>'[1]S 4'!AL137</f>
        <v>meno</v>
      </c>
      <c r="AP642" t="str">
        <f>'[1]S 4'!AM137</f>
        <v>rozhodca</v>
      </c>
    </row>
    <row r="643" spans="33:42">
      <c r="AG643">
        <f>'[1]S 4'!AD138</f>
        <v>0</v>
      </c>
      <c r="AH643" t="str">
        <f>'[1]S 4'!AE138</f>
        <v>41X1</v>
      </c>
      <c r="AI643" t="str">
        <f>'[1]S 4'!AF138</f>
        <v>X</v>
      </c>
      <c r="AJ643">
        <f>'[1]S 4'!AG138</f>
        <v>0</v>
      </c>
      <c r="AK643">
        <f>'[1]S 4'!AH138</f>
        <v>0</v>
      </c>
      <c r="AL643" t="str">
        <f>'[1]S 4'!AI138</f>
        <v xml:space="preserve"> 1-3</v>
      </c>
      <c r="AM643">
        <f>'[1]S 4'!AJ138</f>
        <v>0</v>
      </c>
      <c r="AN643" s="14" t="e">
        <f>'[1]S 4'!AK138</f>
        <v>#N/A</v>
      </c>
      <c r="AO643" s="14" t="e">
        <f>'[1]S 4'!AL138</f>
        <v>#N/A</v>
      </c>
      <c r="AP643" t="e">
        <f>'[1]S 4'!AM138</f>
        <v>#N/A</v>
      </c>
    </row>
    <row r="644" spans="33:42">
      <c r="AG644">
        <f>'[1]S 4'!AD139</f>
        <v>0</v>
      </c>
      <c r="AH644" t="str">
        <f>'[1]S 4'!AE139</f>
        <v>42X1</v>
      </c>
      <c r="AI644" t="str">
        <f>'[1]S 4'!AF139</f>
        <v>X</v>
      </c>
      <c r="AJ644">
        <f>'[1]S 4'!AG139</f>
        <v>0</v>
      </c>
      <c r="AK644">
        <f>'[1]S 4'!AH139</f>
        <v>0</v>
      </c>
      <c r="AL644" t="str">
        <f>'[1]S 4'!AI139</f>
        <v xml:space="preserve"> 1-2</v>
      </c>
      <c r="AM644">
        <f>'[1]S 4'!AJ139</f>
        <v>0</v>
      </c>
      <c r="AN644" s="14" t="e">
        <f>'[1]S 4'!AK139</f>
        <v>#N/A</v>
      </c>
      <c r="AO644" s="14" t="e">
        <f>'[1]S 4'!AL139</f>
        <v>#N/A</v>
      </c>
      <c r="AP644" t="e">
        <f>'[1]S 4'!AM139</f>
        <v>#N/A</v>
      </c>
    </row>
    <row r="645" spans="33:42">
      <c r="AG645">
        <f>'[1]S 4'!AD140</f>
        <v>0</v>
      </c>
      <c r="AH645" t="str">
        <f>'[1]S 4'!AE140</f>
        <v>43X1</v>
      </c>
      <c r="AI645" t="str">
        <f>'[1]S 4'!AF140</f>
        <v>X</v>
      </c>
      <c r="AJ645">
        <f>'[1]S 4'!AG140</f>
        <v>0</v>
      </c>
      <c r="AK645">
        <f>'[1]S 4'!AH140</f>
        <v>0</v>
      </c>
      <c r="AL645" s="86" t="str">
        <f>'[1]S 4'!AI140</f>
        <v xml:space="preserve"> 1-4</v>
      </c>
      <c r="AM645">
        <f>'[1]S 4'!AJ140</f>
        <v>0</v>
      </c>
      <c r="AN645" s="14" t="e">
        <f>'[1]S 4'!AK140</f>
        <v>#N/A</v>
      </c>
      <c r="AO645" s="14" t="e">
        <f>'[1]S 4'!AL140</f>
        <v>#N/A</v>
      </c>
      <c r="AP645" t="e">
        <f>'[1]S 4'!AM140</f>
        <v>#N/A</v>
      </c>
    </row>
    <row r="646" spans="33:42">
      <c r="AG646">
        <f>'[1]S 4'!AD141</f>
        <v>0</v>
      </c>
      <c r="AH646">
        <f>'[1]S 4'!AE141</f>
        <v>0</v>
      </c>
      <c r="AI646">
        <f>'[1]S 4'!AF141</f>
        <v>0</v>
      </c>
      <c r="AJ646">
        <f>'[1]S 4'!AG141</f>
        <v>0</v>
      </c>
      <c r="AK646">
        <f>'[1]S 4'!AH141</f>
        <v>0</v>
      </c>
      <c r="AL646">
        <f>'[1]S 4'!AI141</f>
        <v>0</v>
      </c>
      <c r="AM646">
        <f>'[1]S 4'!AJ141</f>
        <v>0</v>
      </c>
      <c r="AN646">
        <f>'[1]S 4'!AK141</f>
        <v>0</v>
      </c>
      <c r="AO646">
        <f>'[1]S 4'!AL141</f>
        <v>0</v>
      </c>
      <c r="AP646">
        <f>'[1]S 4'!AM141</f>
        <v>0</v>
      </c>
    </row>
    <row r="647" spans="33:42">
      <c r="AG647">
        <f>'[1]S 4'!AD142</f>
        <v>0</v>
      </c>
      <c r="AH647">
        <f>'[1]S 4'!AE142</f>
        <v>0</v>
      </c>
      <c r="AI647">
        <f>'[1]S 4'!AF142</f>
        <v>0</v>
      </c>
      <c r="AJ647">
        <f>'[1]S 4'!AG142</f>
        <v>0</v>
      </c>
      <c r="AK647">
        <f>'[1]S 4'!AH142</f>
        <v>0</v>
      </c>
      <c r="AL647">
        <f>'[1]S 4'!AI142</f>
        <v>0</v>
      </c>
      <c r="AM647">
        <f>'[1]S 4'!AJ142</f>
        <v>0</v>
      </c>
      <c r="AN647">
        <f>'[1]S 4'!AK142</f>
        <v>0</v>
      </c>
      <c r="AO647">
        <f>'[1]S 4'!AL142</f>
        <v>0</v>
      </c>
      <c r="AP647">
        <f>'[1]S 4'!AM142</f>
        <v>0</v>
      </c>
    </row>
    <row r="648" spans="33:42">
      <c r="AG648" t="str">
        <f>'[1]S 4'!AD143</f>
        <v/>
      </c>
      <c r="AH648" t="str">
        <f>'[1]S 4'!AE143</f>
        <v>kod</v>
      </c>
      <c r="AI648">
        <f>'[1]S 4'!AF143</f>
        <v>0</v>
      </c>
      <c r="AJ648" t="str">
        <f>'[1]S 4'!AG143</f>
        <v>č.zapasu</v>
      </c>
      <c r="AK648" t="str">
        <f>'[1]S 4'!AH143</f>
        <v>čas</v>
      </c>
      <c r="AL648" t="str">
        <f>'[1]S 4'!AI143</f>
        <v>zápas</v>
      </c>
      <c r="AM648" t="str">
        <f>'[1]S 4'!AJ143</f>
        <v>stôl</v>
      </c>
      <c r="AN648" t="str">
        <f>'[1]S 4'!AK143</f>
        <v>meno</v>
      </c>
      <c r="AO648" t="str">
        <f>'[1]S 4'!AL143</f>
        <v>meno</v>
      </c>
      <c r="AP648" t="str">
        <f>'[1]S 4'!AM143</f>
        <v>rozhodca</v>
      </c>
    </row>
    <row r="649" spans="33:42">
      <c r="AG649">
        <f>'[1]S 4'!AD144</f>
        <v>0</v>
      </c>
      <c r="AH649" t="str">
        <f>'[1]S 4'!AE144</f>
        <v>41X1</v>
      </c>
      <c r="AI649" t="str">
        <f>'[1]S 4'!AF144</f>
        <v>X</v>
      </c>
      <c r="AJ649">
        <f>'[1]S 4'!AG144</f>
        <v>0</v>
      </c>
      <c r="AK649">
        <f>'[1]S 4'!AH144</f>
        <v>0</v>
      </c>
      <c r="AL649" t="str">
        <f>'[1]S 4'!AI144</f>
        <v xml:space="preserve"> 1-3</v>
      </c>
      <c r="AM649">
        <f>'[1]S 4'!AJ144</f>
        <v>0</v>
      </c>
      <c r="AN649" s="14" t="e">
        <f>'[1]S 4'!AK144</f>
        <v>#N/A</v>
      </c>
      <c r="AO649" s="14" t="e">
        <f>'[1]S 4'!AL144</f>
        <v>#N/A</v>
      </c>
      <c r="AP649" t="e">
        <f>'[1]S 4'!AM144</f>
        <v>#N/A</v>
      </c>
    </row>
    <row r="650" spans="33:42">
      <c r="AG650">
        <f>'[1]S 4'!AD145</f>
        <v>0</v>
      </c>
      <c r="AH650" t="str">
        <f>'[1]S 4'!AE145</f>
        <v>42X1</v>
      </c>
      <c r="AI650" t="str">
        <f>'[1]S 4'!AF145</f>
        <v>X</v>
      </c>
      <c r="AJ650">
        <f>'[1]S 4'!AG145</f>
        <v>0</v>
      </c>
      <c r="AK650">
        <f>'[1]S 4'!AH145</f>
        <v>0</v>
      </c>
      <c r="AL650" t="str">
        <f>'[1]S 4'!AI145</f>
        <v xml:space="preserve"> 1-2</v>
      </c>
      <c r="AM650">
        <f>'[1]S 4'!AJ145</f>
        <v>0</v>
      </c>
      <c r="AN650" s="14" t="e">
        <f>'[1]S 4'!AK145</f>
        <v>#N/A</v>
      </c>
      <c r="AO650" s="14" t="e">
        <f>'[1]S 4'!AL145</f>
        <v>#N/A</v>
      </c>
      <c r="AP650" t="e">
        <f>'[1]S 4'!AM145</f>
        <v>#N/A</v>
      </c>
    </row>
    <row r="651" spans="33:42">
      <c r="AG651">
        <f>'[1]S 4'!AD146</f>
        <v>0</v>
      </c>
      <c r="AH651" t="str">
        <f>'[1]S 4'!AE146</f>
        <v>43X1</v>
      </c>
      <c r="AI651" t="str">
        <f>'[1]S 4'!AF146</f>
        <v>X</v>
      </c>
      <c r="AJ651">
        <f>'[1]S 4'!AG146</f>
        <v>0</v>
      </c>
      <c r="AK651">
        <f>'[1]S 4'!AH146</f>
        <v>0</v>
      </c>
      <c r="AL651" s="86" t="str">
        <f>'[1]S 4'!AI146</f>
        <v xml:space="preserve"> 1-4</v>
      </c>
      <c r="AM651">
        <f>'[1]S 4'!AJ146</f>
        <v>0</v>
      </c>
      <c r="AN651" s="14" t="e">
        <f>'[1]S 4'!AK146</f>
        <v>#N/A</v>
      </c>
      <c r="AO651" s="14" t="e">
        <f>'[1]S 4'!AL146</f>
        <v>#N/A</v>
      </c>
      <c r="AP651" t="e">
        <f>'[1]S 4'!AM146</f>
        <v>#N/A</v>
      </c>
    </row>
    <row r="652" spans="33:42">
      <c r="AG652">
        <f>'[1]S 4'!AD147</f>
        <v>0</v>
      </c>
      <c r="AH652">
        <f>'[1]S 4'!AE147</f>
        <v>0</v>
      </c>
      <c r="AI652">
        <f>'[1]S 4'!AF147</f>
        <v>0</v>
      </c>
      <c r="AJ652">
        <f>'[1]S 4'!AG147</f>
        <v>0</v>
      </c>
      <c r="AK652">
        <f>'[1]S 4'!AH147</f>
        <v>0</v>
      </c>
      <c r="AL652">
        <f>'[1]S 4'!AI147</f>
        <v>0</v>
      </c>
      <c r="AM652">
        <f>'[1]S 4'!AJ147</f>
        <v>0</v>
      </c>
      <c r="AN652">
        <f>'[1]S 4'!AK147</f>
        <v>0</v>
      </c>
      <c r="AO652">
        <f>'[1]S 4'!AL147</f>
        <v>0</v>
      </c>
      <c r="AP652">
        <f>'[1]S 4'!AM147</f>
        <v>0</v>
      </c>
    </row>
    <row r="653" spans="33:42">
      <c r="AG653">
        <f>'[1]S 4'!AD148</f>
        <v>0</v>
      </c>
      <c r="AH653">
        <f>'[1]S 4'!AE148</f>
        <v>0</v>
      </c>
      <c r="AI653">
        <f>'[1]S 4'!AF148</f>
        <v>0</v>
      </c>
      <c r="AJ653">
        <f>'[1]S 4'!AG148</f>
        <v>0</v>
      </c>
      <c r="AK653">
        <f>'[1]S 4'!AH148</f>
        <v>0</v>
      </c>
      <c r="AL653">
        <f>'[1]S 4'!AI148</f>
        <v>0</v>
      </c>
      <c r="AM653">
        <f>'[1]S 4'!AJ148</f>
        <v>0</v>
      </c>
      <c r="AN653">
        <f>'[1]S 4'!AK148</f>
        <v>0</v>
      </c>
      <c r="AO653">
        <f>'[1]S 4'!AL148</f>
        <v>0</v>
      </c>
      <c r="AP653">
        <f>'[1]S 4'!AM148</f>
        <v>0</v>
      </c>
    </row>
    <row r="654" spans="33:42">
      <c r="AG654" t="str">
        <f>'[1]S 4'!AD149</f>
        <v/>
      </c>
      <c r="AH654" t="str">
        <f>'[1]S 4'!AE149</f>
        <v>kod</v>
      </c>
      <c r="AI654">
        <f>'[1]S 4'!AF149</f>
        <v>0</v>
      </c>
      <c r="AJ654" t="str">
        <f>'[1]S 4'!AG149</f>
        <v>č.zapasu</v>
      </c>
      <c r="AK654" t="str">
        <f>'[1]S 4'!AH149</f>
        <v>čas</v>
      </c>
      <c r="AL654" t="str">
        <f>'[1]S 4'!AI149</f>
        <v>zápas</v>
      </c>
      <c r="AM654" t="str">
        <f>'[1]S 4'!AJ149</f>
        <v>stôl</v>
      </c>
      <c r="AN654" t="str">
        <f>'[1]S 4'!AK149</f>
        <v>meno</v>
      </c>
      <c r="AO654" t="str">
        <f>'[1]S 4'!AL149</f>
        <v>meno</v>
      </c>
      <c r="AP654" t="str">
        <f>'[1]S 4'!AM149</f>
        <v>rozhodca</v>
      </c>
    </row>
    <row r="655" spans="33:42">
      <c r="AG655">
        <f>'[1]S 4'!AD150</f>
        <v>0</v>
      </c>
      <c r="AH655" t="str">
        <f>'[1]S 4'!AE150</f>
        <v>41X1</v>
      </c>
      <c r="AI655" t="str">
        <f>'[1]S 4'!AF150</f>
        <v>X</v>
      </c>
      <c r="AJ655">
        <f>'[1]S 4'!AG150</f>
        <v>0</v>
      </c>
      <c r="AK655">
        <f>'[1]S 4'!AH150</f>
        <v>0</v>
      </c>
      <c r="AL655" t="str">
        <f>'[1]S 4'!AI150</f>
        <v xml:space="preserve"> 1-3</v>
      </c>
      <c r="AM655">
        <f>'[1]S 4'!AJ150</f>
        <v>0</v>
      </c>
      <c r="AN655" s="14" t="e">
        <f>'[1]S 4'!AK150</f>
        <v>#N/A</v>
      </c>
      <c r="AO655" s="14" t="e">
        <f>'[1]S 4'!AL150</f>
        <v>#N/A</v>
      </c>
      <c r="AP655" t="e">
        <f>'[1]S 4'!AM150</f>
        <v>#N/A</v>
      </c>
    </row>
    <row r="656" spans="33:42">
      <c r="AG656">
        <f>'[1]S 4'!AD151</f>
        <v>0</v>
      </c>
      <c r="AH656" t="str">
        <f>'[1]S 4'!AE151</f>
        <v>42X1</v>
      </c>
      <c r="AI656" t="str">
        <f>'[1]S 4'!AF151</f>
        <v>X</v>
      </c>
      <c r="AJ656">
        <f>'[1]S 4'!AG151</f>
        <v>0</v>
      </c>
      <c r="AK656">
        <f>'[1]S 4'!AH151</f>
        <v>0</v>
      </c>
      <c r="AL656" t="str">
        <f>'[1]S 4'!AI151</f>
        <v xml:space="preserve"> 1-2</v>
      </c>
      <c r="AM656">
        <f>'[1]S 4'!AJ151</f>
        <v>0</v>
      </c>
      <c r="AN656" s="14" t="e">
        <f>'[1]S 4'!AK151</f>
        <v>#N/A</v>
      </c>
      <c r="AO656" s="14" t="e">
        <f>'[1]S 4'!AL151</f>
        <v>#N/A</v>
      </c>
      <c r="AP656" t="e">
        <f>'[1]S 4'!AM151</f>
        <v>#N/A</v>
      </c>
    </row>
    <row r="657" spans="33:42">
      <c r="AG657">
        <f>'[1]S 4'!AD152</f>
        <v>0</v>
      </c>
      <c r="AH657" t="str">
        <f>'[1]S 4'!AE152</f>
        <v>43X1</v>
      </c>
      <c r="AI657" t="str">
        <f>'[1]S 4'!AF152</f>
        <v>X</v>
      </c>
      <c r="AJ657">
        <f>'[1]S 4'!AG152</f>
        <v>0</v>
      </c>
      <c r="AK657">
        <f>'[1]S 4'!AH152</f>
        <v>0</v>
      </c>
      <c r="AL657" s="86" t="str">
        <f>'[1]S 4'!AI152</f>
        <v xml:space="preserve"> 1-4</v>
      </c>
      <c r="AM657">
        <f>'[1]S 4'!AJ152</f>
        <v>0</v>
      </c>
      <c r="AN657" s="14" t="e">
        <f>'[1]S 4'!AK152</f>
        <v>#N/A</v>
      </c>
      <c r="AO657" s="14" t="e">
        <f>'[1]S 4'!AL152</f>
        <v>#N/A</v>
      </c>
      <c r="AP657" t="e">
        <f>'[1]S 4'!AM152</f>
        <v>#N/A</v>
      </c>
    </row>
    <row r="658" spans="33:42">
      <c r="AG658">
        <f>'[1]S 4'!AD153</f>
        <v>0</v>
      </c>
      <c r="AH658">
        <f>'[1]S 4'!AE153</f>
        <v>0</v>
      </c>
      <c r="AI658">
        <f>'[1]S 4'!AF153</f>
        <v>0</v>
      </c>
      <c r="AJ658">
        <f>'[1]S 4'!AG153</f>
        <v>0</v>
      </c>
      <c r="AK658">
        <f>'[1]S 4'!AH153</f>
        <v>0</v>
      </c>
      <c r="AL658">
        <f>'[1]S 4'!AI153</f>
        <v>0</v>
      </c>
      <c r="AM658">
        <f>'[1]S 4'!AJ153</f>
        <v>0</v>
      </c>
      <c r="AN658">
        <f>'[1]S 4'!AK153</f>
        <v>0</v>
      </c>
      <c r="AO658">
        <f>'[1]S 4'!AL153</f>
        <v>0</v>
      </c>
      <c r="AP658">
        <f>'[1]S 4'!AM153</f>
        <v>0</v>
      </c>
    </row>
    <row r="659" spans="33:42">
      <c r="AG659">
        <f>'[1]S 4'!AD154</f>
        <v>0</v>
      </c>
      <c r="AH659">
        <f>'[1]S 4'!AE154</f>
        <v>0</v>
      </c>
      <c r="AI659">
        <f>'[1]S 4'!AF154</f>
        <v>0</v>
      </c>
      <c r="AJ659">
        <f>'[1]S 4'!AG154</f>
        <v>0</v>
      </c>
      <c r="AK659">
        <f>'[1]S 4'!AH154</f>
        <v>0</v>
      </c>
      <c r="AL659">
        <f>'[1]S 4'!AI154</f>
        <v>0</v>
      </c>
      <c r="AM659">
        <f>'[1]S 4'!AJ154</f>
        <v>0</v>
      </c>
      <c r="AN659">
        <f>'[1]S 4'!AK154</f>
        <v>0</v>
      </c>
      <c r="AO659">
        <f>'[1]S 4'!AL154</f>
        <v>0</v>
      </c>
      <c r="AP659">
        <f>'[1]S 4'!AM154</f>
        <v>0</v>
      </c>
    </row>
    <row r="660" spans="33:42">
      <c r="AG660" t="str">
        <f>'[1]S 4'!AD155</f>
        <v/>
      </c>
      <c r="AH660" t="str">
        <f>'[1]S 4'!AE155</f>
        <v>kod</v>
      </c>
      <c r="AI660">
        <f>'[1]S 4'!AF155</f>
        <v>0</v>
      </c>
      <c r="AJ660" t="str">
        <f>'[1]S 4'!AG155</f>
        <v>č.zapasu</v>
      </c>
      <c r="AK660" t="str">
        <f>'[1]S 4'!AH155</f>
        <v>čas</v>
      </c>
      <c r="AL660" t="str">
        <f>'[1]S 4'!AI155</f>
        <v>zápas</v>
      </c>
      <c r="AM660" t="str">
        <f>'[1]S 4'!AJ155</f>
        <v>stôl</v>
      </c>
      <c r="AN660" t="str">
        <f>'[1]S 4'!AK155</f>
        <v>meno</v>
      </c>
      <c r="AO660" t="str">
        <f>'[1]S 4'!AL155</f>
        <v>meno</v>
      </c>
      <c r="AP660" t="str">
        <f>'[1]S 4'!AM155</f>
        <v>rozhodca</v>
      </c>
    </row>
    <row r="661" spans="33:42">
      <c r="AG661">
        <f>'[1]S 4'!AD156</f>
        <v>0</v>
      </c>
      <c r="AH661" t="str">
        <f>'[1]S 4'!AE156</f>
        <v>41X1</v>
      </c>
      <c r="AI661" t="str">
        <f>'[1]S 4'!AF156</f>
        <v>X</v>
      </c>
      <c r="AJ661">
        <f>'[1]S 4'!AG156</f>
        <v>0</v>
      </c>
      <c r="AK661">
        <f>'[1]S 4'!AH156</f>
        <v>0</v>
      </c>
      <c r="AL661" t="str">
        <f>'[1]S 4'!AI156</f>
        <v xml:space="preserve"> 1-3</v>
      </c>
      <c r="AM661">
        <f>'[1]S 4'!AJ156</f>
        <v>0</v>
      </c>
      <c r="AN661" s="14" t="e">
        <f>'[1]S 4'!AK156</f>
        <v>#N/A</v>
      </c>
      <c r="AO661" s="14" t="e">
        <f>'[1]S 4'!AL156</f>
        <v>#N/A</v>
      </c>
      <c r="AP661" t="e">
        <f>'[1]S 4'!AM156</f>
        <v>#N/A</v>
      </c>
    </row>
    <row r="662" spans="33:42">
      <c r="AG662">
        <f>'[1]S 4'!AD157</f>
        <v>0</v>
      </c>
      <c r="AH662" t="str">
        <f>'[1]S 4'!AE157</f>
        <v>42X1</v>
      </c>
      <c r="AI662" t="str">
        <f>'[1]S 4'!AF157</f>
        <v>X</v>
      </c>
      <c r="AJ662">
        <f>'[1]S 4'!AG157</f>
        <v>0</v>
      </c>
      <c r="AK662">
        <f>'[1]S 4'!AH157</f>
        <v>0</v>
      </c>
      <c r="AL662" t="str">
        <f>'[1]S 4'!AI157</f>
        <v xml:space="preserve"> 1-2</v>
      </c>
      <c r="AM662">
        <f>'[1]S 4'!AJ157</f>
        <v>0</v>
      </c>
      <c r="AN662" s="14" t="e">
        <f>'[1]S 4'!AK157</f>
        <v>#N/A</v>
      </c>
      <c r="AO662" s="14" t="e">
        <f>'[1]S 4'!AL157</f>
        <v>#N/A</v>
      </c>
      <c r="AP662" t="e">
        <f>'[1]S 4'!AM157</f>
        <v>#N/A</v>
      </c>
    </row>
    <row r="663" spans="33:42">
      <c r="AG663">
        <f>'[1]S 4'!AD158</f>
        <v>0</v>
      </c>
      <c r="AH663" t="str">
        <f>'[1]S 4'!AE158</f>
        <v>43X1</v>
      </c>
      <c r="AI663" t="str">
        <f>'[1]S 4'!AF158</f>
        <v>X</v>
      </c>
      <c r="AJ663">
        <f>'[1]S 4'!AG158</f>
        <v>0</v>
      </c>
      <c r="AK663">
        <f>'[1]S 4'!AH158</f>
        <v>0</v>
      </c>
      <c r="AL663" s="86" t="str">
        <f>'[1]S 4'!AI158</f>
        <v xml:space="preserve"> 1-4</v>
      </c>
      <c r="AM663">
        <f>'[1]S 4'!AJ158</f>
        <v>0</v>
      </c>
      <c r="AN663" s="14" t="e">
        <f>'[1]S 4'!AK158</f>
        <v>#N/A</v>
      </c>
      <c r="AO663" s="14" t="e">
        <f>'[1]S 4'!AL158</f>
        <v>#N/A</v>
      </c>
      <c r="AP663" t="e">
        <f>'[1]S 4'!AM158</f>
        <v>#N/A</v>
      </c>
    </row>
    <row r="664" spans="33:42">
      <c r="AG664">
        <f>'[1]S 4'!AD159</f>
        <v>0</v>
      </c>
      <c r="AH664">
        <f>'[1]S 4'!AE159</f>
        <v>0</v>
      </c>
      <c r="AI664">
        <f>'[1]S 4'!AF159</f>
        <v>0</v>
      </c>
      <c r="AJ664">
        <f>'[1]S 4'!AG159</f>
        <v>0</v>
      </c>
      <c r="AK664">
        <f>'[1]S 4'!AH159</f>
        <v>0</v>
      </c>
      <c r="AL664">
        <f>'[1]S 4'!AI159</f>
        <v>0</v>
      </c>
      <c r="AM664">
        <f>'[1]S 4'!AJ159</f>
        <v>0</v>
      </c>
      <c r="AN664">
        <f>'[1]S 4'!AK159</f>
        <v>0</v>
      </c>
      <c r="AO664">
        <f>'[1]S 4'!AL159</f>
        <v>0</v>
      </c>
      <c r="AP664">
        <f>'[1]S 4'!AM159</f>
        <v>0</v>
      </c>
    </row>
    <row r="665" spans="33:42">
      <c r="AG665">
        <f>'[1]S 4'!AD160</f>
        <v>0</v>
      </c>
      <c r="AH665">
        <f>'[1]S 4'!AE160</f>
        <v>0</v>
      </c>
      <c r="AI665">
        <f>'[1]S 4'!AF160</f>
        <v>0</v>
      </c>
      <c r="AJ665">
        <f>'[1]S 4'!AG160</f>
        <v>0</v>
      </c>
      <c r="AK665">
        <f>'[1]S 4'!AH160</f>
        <v>0</v>
      </c>
      <c r="AL665">
        <f>'[1]S 4'!AI160</f>
        <v>0</v>
      </c>
      <c r="AM665">
        <f>'[1]S 4'!AJ160</f>
        <v>0</v>
      </c>
      <c r="AN665">
        <f>'[1]S 4'!AK160</f>
        <v>0</v>
      </c>
      <c r="AO665">
        <f>'[1]S 4'!AL160</f>
        <v>0</v>
      </c>
      <c r="AP665">
        <f>'[1]S 4'!AM160</f>
        <v>0</v>
      </c>
    </row>
    <row r="666" spans="33:42">
      <c r="AG666" t="str">
        <f>'[1]S 4'!AD161</f>
        <v/>
      </c>
      <c r="AH666" t="str">
        <f>'[1]S 4'!AE161</f>
        <v>kod</v>
      </c>
      <c r="AI666">
        <f>'[1]S 4'!AF161</f>
        <v>0</v>
      </c>
      <c r="AJ666" t="str">
        <f>'[1]S 4'!AG161</f>
        <v>č.zapasu</v>
      </c>
      <c r="AK666" t="str">
        <f>'[1]S 4'!AH161</f>
        <v>čas</v>
      </c>
      <c r="AL666" t="str">
        <f>'[1]S 4'!AI161</f>
        <v>zápas</v>
      </c>
      <c r="AM666" t="str">
        <f>'[1]S 4'!AJ161</f>
        <v>stôl</v>
      </c>
      <c r="AN666" t="str">
        <f>'[1]S 4'!AK161</f>
        <v>meno</v>
      </c>
      <c r="AO666" t="str">
        <f>'[1]S 4'!AL161</f>
        <v>meno</v>
      </c>
      <c r="AP666" t="str">
        <f>'[1]S 4'!AM161</f>
        <v>rozhodca</v>
      </c>
    </row>
    <row r="667" spans="33:42">
      <c r="AG667">
        <f>'[1]S 4'!AD162</f>
        <v>0</v>
      </c>
      <c r="AH667" t="str">
        <f>'[1]S 4'!AE162</f>
        <v>41X1</v>
      </c>
      <c r="AI667" t="str">
        <f>'[1]S 4'!AF162</f>
        <v>X</v>
      </c>
      <c r="AJ667">
        <f>'[1]S 4'!AG162</f>
        <v>0</v>
      </c>
      <c r="AK667">
        <f>'[1]S 4'!AH162</f>
        <v>0</v>
      </c>
      <c r="AL667" t="str">
        <f>'[1]S 4'!AI162</f>
        <v xml:space="preserve"> 1-3</v>
      </c>
      <c r="AM667">
        <f>'[1]S 4'!AJ162</f>
        <v>0</v>
      </c>
      <c r="AN667" s="14" t="e">
        <f>'[1]S 4'!AK162</f>
        <v>#N/A</v>
      </c>
      <c r="AO667" s="14" t="e">
        <f>'[1]S 4'!AL162</f>
        <v>#N/A</v>
      </c>
      <c r="AP667" t="e">
        <f>'[1]S 4'!AM162</f>
        <v>#N/A</v>
      </c>
    </row>
    <row r="668" spans="33:42">
      <c r="AG668">
        <f>'[1]S 4'!AD163</f>
        <v>0</v>
      </c>
      <c r="AH668" t="str">
        <f>'[1]S 4'!AE163</f>
        <v>42X1</v>
      </c>
      <c r="AI668" t="str">
        <f>'[1]S 4'!AF163</f>
        <v>X</v>
      </c>
      <c r="AJ668">
        <f>'[1]S 4'!AG163</f>
        <v>0</v>
      </c>
      <c r="AK668">
        <f>'[1]S 4'!AH163</f>
        <v>0</v>
      </c>
      <c r="AL668" t="str">
        <f>'[1]S 4'!AI163</f>
        <v xml:space="preserve"> 1-2</v>
      </c>
      <c r="AM668">
        <f>'[1]S 4'!AJ163</f>
        <v>0</v>
      </c>
      <c r="AN668" s="14" t="e">
        <f>'[1]S 4'!AK163</f>
        <v>#N/A</v>
      </c>
      <c r="AO668" s="14" t="e">
        <f>'[1]S 4'!AL163</f>
        <v>#N/A</v>
      </c>
      <c r="AP668" t="e">
        <f>'[1]S 4'!AM163</f>
        <v>#N/A</v>
      </c>
    </row>
    <row r="669" spans="33:42">
      <c r="AG669">
        <f>'[1]S 4'!AD164</f>
        <v>0</v>
      </c>
      <c r="AH669" t="str">
        <f>'[1]S 4'!AE164</f>
        <v>43X1</v>
      </c>
      <c r="AI669" t="str">
        <f>'[1]S 4'!AF164</f>
        <v>X</v>
      </c>
      <c r="AJ669">
        <f>'[1]S 4'!AG164</f>
        <v>0</v>
      </c>
      <c r="AK669">
        <f>'[1]S 4'!AH164</f>
        <v>0</v>
      </c>
      <c r="AL669" s="86" t="str">
        <f>'[1]S 4'!AI164</f>
        <v xml:space="preserve"> 1-4</v>
      </c>
      <c r="AM669">
        <f>'[1]S 4'!AJ164</f>
        <v>0</v>
      </c>
      <c r="AN669" s="14" t="e">
        <f>'[1]S 4'!AK164</f>
        <v>#N/A</v>
      </c>
      <c r="AO669" s="14" t="e">
        <f>'[1]S 4'!AL164</f>
        <v>#N/A</v>
      </c>
      <c r="AP669" t="e">
        <f>'[1]S 4'!AM164</f>
        <v>#N/A</v>
      </c>
    </row>
    <row r="670" spans="33:42">
      <c r="AG670">
        <f>'[1]S 4'!AD165</f>
        <v>0</v>
      </c>
      <c r="AH670">
        <f>'[1]S 4'!AE165</f>
        <v>0</v>
      </c>
      <c r="AI670">
        <f>'[1]S 4'!AF165</f>
        <v>0</v>
      </c>
      <c r="AJ670">
        <f>'[1]S 4'!AG165</f>
        <v>0</v>
      </c>
      <c r="AK670">
        <f>'[1]S 4'!AH165</f>
        <v>0</v>
      </c>
      <c r="AL670">
        <f>'[1]S 4'!AI165</f>
        <v>0</v>
      </c>
      <c r="AM670">
        <f>'[1]S 4'!AJ165</f>
        <v>0</v>
      </c>
      <c r="AN670">
        <f>'[1]S 4'!AK165</f>
        <v>0</v>
      </c>
      <c r="AO670">
        <f>'[1]S 4'!AL165</f>
        <v>0</v>
      </c>
      <c r="AP670">
        <f>'[1]S 4'!AM165</f>
        <v>0</v>
      </c>
    </row>
    <row r="671" spans="33:42">
      <c r="AG671">
        <f>'[1]S 4'!AD166</f>
        <v>0</v>
      </c>
      <c r="AH671">
        <f>'[1]S 4'!AE166</f>
        <v>0</v>
      </c>
      <c r="AI671">
        <f>'[1]S 4'!AF166</f>
        <v>0</v>
      </c>
      <c r="AJ671">
        <f>'[1]S 4'!AG166</f>
        <v>0</v>
      </c>
      <c r="AK671">
        <f>'[1]S 4'!AH166</f>
        <v>0</v>
      </c>
      <c r="AL671">
        <f>'[1]S 4'!AI166</f>
        <v>0</v>
      </c>
      <c r="AM671">
        <f>'[1]S 4'!AJ166</f>
        <v>0</v>
      </c>
      <c r="AN671">
        <f>'[1]S 4'!AK166</f>
        <v>0</v>
      </c>
      <c r="AO671">
        <f>'[1]S 4'!AL166</f>
        <v>0</v>
      </c>
      <c r="AP671">
        <f>'[1]S 4'!AM166</f>
        <v>0</v>
      </c>
    </row>
    <row r="672" spans="33:42">
      <c r="AG672" t="str">
        <f>'[1]S 4'!AD167</f>
        <v/>
      </c>
      <c r="AH672" t="str">
        <f>'[1]S 4'!AE167</f>
        <v>kod</v>
      </c>
      <c r="AI672">
        <f>'[1]S 4'!AF167</f>
        <v>0</v>
      </c>
      <c r="AJ672" t="str">
        <f>'[1]S 4'!AG167</f>
        <v>č.zapasu</v>
      </c>
      <c r="AK672" t="str">
        <f>'[1]S 4'!AH167</f>
        <v>čas</v>
      </c>
      <c r="AL672" t="str">
        <f>'[1]S 4'!AI167</f>
        <v>zápas</v>
      </c>
      <c r="AM672" t="str">
        <f>'[1]S 4'!AJ167</f>
        <v>stôl</v>
      </c>
      <c r="AN672" t="str">
        <f>'[1]S 4'!AK167</f>
        <v>meno</v>
      </c>
      <c r="AO672" t="str">
        <f>'[1]S 4'!AL167</f>
        <v>meno</v>
      </c>
      <c r="AP672" t="str">
        <f>'[1]S 4'!AM167</f>
        <v>rozhodca</v>
      </c>
    </row>
    <row r="673" spans="33:42">
      <c r="AG673">
        <f>'[1]S 4'!AD168</f>
        <v>0</v>
      </c>
      <c r="AH673" t="str">
        <f>'[1]S 4'!AE168</f>
        <v>41X1</v>
      </c>
      <c r="AI673" t="str">
        <f>'[1]S 4'!AF168</f>
        <v>X</v>
      </c>
      <c r="AJ673">
        <f>'[1]S 4'!AG168</f>
        <v>0</v>
      </c>
      <c r="AK673">
        <f>'[1]S 4'!AH168</f>
        <v>0</v>
      </c>
      <c r="AL673" t="str">
        <f>'[1]S 4'!AI168</f>
        <v xml:space="preserve"> 1-3</v>
      </c>
      <c r="AM673">
        <f>'[1]S 4'!AJ168</f>
        <v>0</v>
      </c>
      <c r="AN673" s="14" t="e">
        <f>'[1]S 4'!AK168</f>
        <v>#N/A</v>
      </c>
      <c r="AO673" s="14" t="e">
        <f>'[1]S 4'!AL168</f>
        <v>#N/A</v>
      </c>
      <c r="AP673" t="e">
        <f>'[1]S 4'!AM168</f>
        <v>#N/A</v>
      </c>
    </row>
    <row r="674" spans="33:42">
      <c r="AG674">
        <f>'[1]S 4'!AD169</f>
        <v>0</v>
      </c>
      <c r="AH674" t="str">
        <f>'[1]S 4'!AE169</f>
        <v>42X1</v>
      </c>
      <c r="AI674" t="str">
        <f>'[1]S 4'!AF169</f>
        <v>X</v>
      </c>
      <c r="AJ674">
        <f>'[1]S 4'!AG169</f>
        <v>0</v>
      </c>
      <c r="AK674">
        <f>'[1]S 4'!AH169</f>
        <v>0</v>
      </c>
      <c r="AL674" t="str">
        <f>'[1]S 4'!AI169</f>
        <v xml:space="preserve"> 1-2</v>
      </c>
      <c r="AM674">
        <f>'[1]S 4'!AJ169</f>
        <v>0</v>
      </c>
      <c r="AN674" s="14" t="e">
        <f>'[1]S 4'!AK169</f>
        <v>#N/A</v>
      </c>
      <c r="AO674" s="14" t="e">
        <f>'[1]S 4'!AL169</f>
        <v>#N/A</v>
      </c>
      <c r="AP674" t="e">
        <f>'[1]S 4'!AM169</f>
        <v>#N/A</v>
      </c>
    </row>
    <row r="675" spans="33:42">
      <c r="AG675">
        <f>'[1]S 4'!AD170</f>
        <v>0</v>
      </c>
      <c r="AH675" t="str">
        <f>'[1]S 4'!AE170</f>
        <v>43X1</v>
      </c>
      <c r="AI675" t="str">
        <f>'[1]S 4'!AF170</f>
        <v>X</v>
      </c>
      <c r="AJ675">
        <f>'[1]S 4'!AG170</f>
        <v>0</v>
      </c>
      <c r="AK675">
        <f>'[1]S 4'!AH170</f>
        <v>0</v>
      </c>
      <c r="AL675" s="86" t="str">
        <f>'[1]S 4'!AI170</f>
        <v xml:space="preserve"> 1-4</v>
      </c>
      <c r="AM675">
        <f>'[1]S 4'!AJ170</f>
        <v>0</v>
      </c>
      <c r="AN675" s="14" t="e">
        <f>'[1]S 4'!AK170</f>
        <v>#N/A</v>
      </c>
      <c r="AO675" s="14" t="e">
        <f>'[1]S 4'!AL170</f>
        <v>#N/A</v>
      </c>
      <c r="AP675" t="e">
        <f>'[1]S 4'!AM170</f>
        <v>#N/A</v>
      </c>
    </row>
    <row r="676" spans="33:42">
      <c r="AG676">
        <f>'[1]S 4'!AD171</f>
        <v>0</v>
      </c>
      <c r="AH676">
        <f>'[1]S 4'!AE171</f>
        <v>0</v>
      </c>
      <c r="AI676">
        <f>'[1]S 4'!AF171</f>
        <v>0</v>
      </c>
      <c r="AJ676">
        <f>'[1]S 4'!AG171</f>
        <v>0</v>
      </c>
      <c r="AK676">
        <f>'[1]S 4'!AH171</f>
        <v>0</v>
      </c>
      <c r="AL676">
        <f>'[1]S 4'!AI171</f>
        <v>0</v>
      </c>
      <c r="AM676">
        <f>'[1]S 4'!AJ171</f>
        <v>0</v>
      </c>
      <c r="AN676">
        <f>'[1]S 4'!AK171</f>
        <v>0</v>
      </c>
      <c r="AO676">
        <f>'[1]S 4'!AL171</f>
        <v>0</v>
      </c>
      <c r="AP676">
        <f>'[1]S 4'!AM171</f>
        <v>0</v>
      </c>
    </row>
    <row r="677" spans="33:42">
      <c r="AG677">
        <f>'[1]S 4'!AD172</f>
        <v>0</v>
      </c>
      <c r="AH677">
        <f>'[1]S 4'!AE172</f>
        <v>0</v>
      </c>
      <c r="AI677">
        <f>'[1]S 4'!AF172</f>
        <v>0</v>
      </c>
      <c r="AJ677">
        <f>'[1]S 4'!AG172</f>
        <v>0</v>
      </c>
      <c r="AK677">
        <f>'[1]S 4'!AH172</f>
        <v>0</v>
      </c>
      <c r="AL677">
        <f>'[1]S 4'!AI172</f>
        <v>0</v>
      </c>
      <c r="AM677">
        <f>'[1]S 4'!AJ172</f>
        <v>0</v>
      </c>
      <c r="AN677">
        <f>'[1]S 4'!AK172</f>
        <v>0</v>
      </c>
      <c r="AO677">
        <f>'[1]S 4'!AL172</f>
        <v>0</v>
      </c>
      <c r="AP677">
        <f>'[1]S 4'!AM172</f>
        <v>0</v>
      </c>
    </row>
    <row r="678" spans="33:42">
      <c r="AG678" t="str">
        <f>'[1]S 4'!AD173</f>
        <v/>
      </c>
      <c r="AH678" t="str">
        <f>'[1]S 4'!AE173</f>
        <v>kod</v>
      </c>
      <c r="AI678">
        <f>'[1]S 4'!AF173</f>
        <v>0</v>
      </c>
      <c r="AJ678" t="str">
        <f>'[1]S 4'!AG173</f>
        <v>č.zapasu</v>
      </c>
      <c r="AK678" t="str">
        <f>'[1]S 4'!AH173</f>
        <v>čas</v>
      </c>
      <c r="AL678" t="str">
        <f>'[1]S 4'!AI173</f>
        <v>zápas</v>
      </c>
      <c r="AM678" t="str">
        <f>'[1]S 4'!AJ173</f>
        <v>stôl</v>
      </c>
      <c r="AN678" t="str">
        <f>'[1]S 4'!AK173</f>
        <v>meno</v>
      </c>
      <c r="AO678" t="str">
        <f>'[1]S 4'!AL173</f>
        <v>meno</v>
      </c>
      <c r="AP678" t="str">
        <f>'[1]S 4'!AM173</f>
        <v>rozhodca</v>
      </c>
    </row>
    <row r="679" spans="33:42">
      <c r="AG679">
        <f>'[1]S 4'!AD174</f>
        <v>0</v>
      </c>
      <c r="AH679" t="str">
        <f>'[1]S 4'!AE174</f>
        <v>41X1</v>
      </c>
      <c r="AI679" t="str">
        <f>'[1]S 4'!AF174</f>
        <v>X</v>
      </c>
      <c r="AJ679">
        <f>'[1]S 4'!AG174</f>
        <v>0</v>
      </c>
      <c r="AK679">
        <f>'[1]S 4'!AH174</f>
        <v>0</v>
      </c>
      <c r="AL679" t="str">
        <f>'[1]S 4'!AI174</f>
        <v xml:space="preserve"> 1-3</v>
      </c>
      <c r="AM679">
        <f>'[1]S 4'!AJ174</f>
        <v>0</v>
      </c>
      <c r="AN679" s="14" t="e">
        <f>'[1]S 4'!AK174</f>
        <v>#N/A</v>
      </c>
      <c r="AO679" s="14" t="e">
        <f>'[1]S 4'!AL174</f>
        <v>#N/A</v>
      </c>
      <c r="AP679" t="e">
        <f>'[1]S 4'!AM174</f>
        <v>#N/A</v>
      </c>
    </row>
    <row r="680" spans="33:42">
      <c r="AG680">
        <f>'[1]S 4'!AD175</f>
        <v>0</v>
      </c>
      <c r="AH680" t="str">
        <f>'[1]S 4'!AE175</f>
        <v>42X1</v>
      </c>
      <c r="AI680" t="str">
        <f>'[1]S 4'!AF175</f>
        <v>X</v>
      </c>
      <c r="AJ680">
        <f>'[1]S 4'!AG175</f>
        <v>0</v>
      </c>
      <c r="AK680">
        <f>'[1]S 4'!AH175</f>
        <v>0</v>
      </c>
      <c r="AL680" t="str">
        <f>'[1]S 4'!AI175</f>
        <v xml:space="preserve"> 1-2</v>
      </c>
      <c r="AM680">
        <f>'[1]S 4'!AJ175</f>
        <v>0</v>
      </c>
      <c r="AN680" s="14" t="e">
        <f>'[1]S 4'!AK175</f>
        <v>#N/A</v>
      </c>
      <c r="AO680" s="14" t="e">
        <f>'[1]S 4'!AL175</f>
        <v>#N/A</v>
      </c>
      <c r="AP680" t="e">
        <f>'[1]S 4'!AM175</f>
        <v>#N/A</v>
      </c>
    </row>
    <row r="681" spans="33:42">
      <c r="AG681">
        <f>'[1]S 4'!AD176</f>
        <v>0</v>
      </c>
      <c r="AH681" t="str">
        <f>'[1]S 4'!AE176</f>
        <v>43X1</v>
      </c>
      <c r="AI681" t="str">
        <f>'[1]S 4'!AF176</f>
        <v>X</v>
      </c>
      <c r="AJ681">
        <f>'[1]S 4'!AG176</f>
        <v>0</v>
      </c>
      <c r="AK681">
        <f>'[1]S 4'!AH176</f>
        <v>0</v>
      </c>
      <c r="AL681" s="86" t="str">
        <f>'[1]S 4'!AI176</f>
        <v xml:space="preserve"> 1-4</v>
      </c>
      <c r="AM681">
        <f>'[1]S 4'!AJ176</f>
        <v>0</v>
      </c>
      <c r="AN681" s="14" t="e">
        <f>'[1]S 4'!AK176</f>
        <v>#N/A</v>
      </c>
      <c r="AO681" s="14" t="e">
        <f>'[1]S 4'!AL176</f>
        <v>#N/A</v>
      </c>
      <c r="AP681" t="e">
        <f>'[1]S 4'!AM176</f>
        <v>#N/A</v>
      </c>
    </row>
    <row r="682" spans="33:42">
      <c r="AG682">
        <f>'[1]S 4'!AD177</f>
        <v>0</v>
      </c>
      <c r="AH682">
        <f>'[1]S 4'!AE177</f>
        <v>0</v>
      </c>
      <c r="AI682">
        <f>'[1]S 4'!AF177</f>
        <v>0</v>
      </c>
      <c r="AJ682">
        <f>'[1]S 4'!AG177</f>
        <v>0</v>
      </c>
      <c r="AK682">
        <f>'[1]S 4'!AH177</f>
        <v>0</v>
      </c>
      <c r="AL682">
        <f>'[1]S 4'!AI177</f>
        <v>0</v>
      </c>
      <c r="AM682">
        <f>'[1]S 4'!AJ177</f>
        <v>0</v>
      </c>
      <c r="AN682">
        <f>'[1]S 4'!AK177</f>
        <v>0</v>
      </c>
      <c r="AO682">
        <f>'[1]S 4'!AL177</f>
        <v>0</v>
      </c>
      <c r="AP682">
        <f>'[1]S 4'!AM177</f>
        <v>0</v>
      </c>
    </row>
    <row r="683" spans="33:42">
      <c r="AG683">
        <f>'[1]S 4'!AD178</f>
        <v>0</v>
      </c>
      <c r="AH683">
        <f>'[1]S 4'!AE178</f>
        <v>0</v>
      </c>
      <c r="AI683">
        <f>'[1]S 4'!AF178</f>
        <v>0</v>
      </c>
      <c r="AJ683">
        <f>'[1]S 4'!AG178</f>
        <v>0</v>
      </c>
      <c r="AK683">
        <f>'[1]S 4'!AH178</f>
        <v>0</v>
      </c>
      <c r="AL683">
        <f>'[1]S 4'!AI178</f>
        <v>0</v>
      </c>
      <c r="AM683">
        <f>'[1]S 4'!AJ178</f>
        <v>0</v>
      </c>
      <c r="AN683">
        <f>'[1]S 4'!AK178</f>
        <v>0</v>
      </c>
      <c r="AO683">
        <f>'[1]S 4'!AL178</f>
        <v>0</v>
      </c>
      <c r="AP683">
        <f>'[1]S 4'!AM178</f>
        <v>0</v>
      </c>
    </row>
    <row r="684" spans="33:42">
      <c r="AG684" t="str">
        <f>'[1]S 4'!AD179</f>
        <v/>
      </c>
      <c r="AH684" t="str">
        <f>'[1]S 4'!AE179</f>
        <v>kod</v>
      </c>
      <c r="AI684">
        <f>'[1]S 4'!AF179</f>
        <v>0</v>
      </c>
      <c r="AJ684" t="str">
        <f>'[1]S 4'!AG179</f>
        <v>č.zapasu</v>
      </c>
      <c r="AK684" t="str">
        <f>'[1]S 4'!AH179</f>
        <v>čas</v>
      </c>
      <c r="AL684" t="str">
        <f>'[1]S 4'!AI179</f>
        <v>zápas</v>
      </c>
      <c r="AM684" t="str">
        <f>'[1]S 4'!AJ179</f>
        <v>stôl</v>
      </c>
      <c r="AN684" t="str">
        <f>'[1]S 4'!AK179</f>
        <v>meno</v>
      </c>
      <c r="AO684" t="str">
        <f>'[1]S 4'!AL179</f>
        <v>meno</v>
      </c>
      <c r="AP684" t="str">
        <f>'[1]S 4'!AM179</f>
        <v>rozhodca</v>
      </c>
    </row>
    <row r="685" spans="33:42">
      <c r="AG685">
        <f>'[1]S 4'!AD180</f>
        <v>0</v>
      </c>
      <c r="AH685" t="str">
        <f>'[1]S 4'!AE180</f>
        <v>41X1</v>
      </c>
      <c r="AI685" t="str">
        <f>'[1]S 4'!AF180</f>
        <v>X</v>
      </c>
      <c r="AJ685">
        <f>'[1]S 4'!AG180</f>
        <v>0</v>
      </c>
      <c r="AK685">
        <f>'[1]S 4'!AH180</f>
        <v>0</v>
      </c>
      <c r="AL685" t="str">
        <f>'[1]S 4'!AI180</f>
        <v xml:space="preserve"> 1-3</v>
      </c>
      <c r="AM685">
        <f>'[1]S 4'!AJ180</f>
        <v>0</v>
      </c>
      <c r="AN685" s="14" t="e">
        <f>'[1]S 4'!AK180</f>
        <v>#N/A</v>
      </c>
      <c r="AO685" s="14" t="e">
        <f>'[1]S 4'!AL180</f>
        <v>#N/A</v>
      </c>
      <c r="AP685" t="e">
        <f>'[1]S 4'!AM180</f>
        <v>#N/A</v>
      </c>
    </row>
    <row r="686" spans="33:42">
      <c r="AG686">
        <f>'[1]S 4'!AD181</f>
        <v>0</v>
      </c>
      <c r="AH686" t="str">
        <f>'[1]S 4'!AE181</f>
        <v>42X1</v>
      </c>
      <c r="AI686" t="str">
        <f>'[1]S 4'!AF181</f>
        <v>X</v>
      </c>
      <c r="AJ686">
        <f>'[1]S 4'!AG181</f>
        <v>0</v>
      </c>
      <c r="AK686">
        <f>'[1]S 4'!AH181</f>
        <v>0</v>
      </c>
      <c r="AL686" t="str">
        <f>'[1]S 4'!AI181</f>
        <v xml:space="preserve"> 1-2</v>
      </c>
      <c r="AM686">
        <f>'[1]S 4'!AJ181</f>
        <v>0</v>
      </c>
      <c r="AN686" s="14" t="e">
        <f>'[1]S 4'!AK181</f>
        <v>#N/A</v>
      </c>
      <c r="AO686" s="14" t="e">
        <f>'[1]S 4'!AL181</f>
        <v>#N/A</v>
      </c>
      <c r="AP686" t="e">
        <f>'[1]S 4'!AM181</f>
        <v>#N/A</v>
      </c>
    </row>
    <row r="687" spans="33:42">
      <c r="AG687">
        <f>'[1]S 4'!AD182</f>
        <v>0</v>
      </c>
      <c r="AH687" t="str">
        <f>'[1]S 4'!AE182</f>
        <v>43X1</v>
      </c>
      <c r="AI687" t="str">
        <f>'[1]S 4'!AF182</f>
        <v>X</v>
      </c>
      <c r="AJ687">
        <f>'[1]S 4'!AG182</f>
        <v>0</v>
      </c>
      <c r="AK687">
        <f>'[1]S 4'!AH182</f>
        <v>0</v>
      </c>
      <c r="AL687" s="86" t="str">
        <f>'[1]S 4'!AI182</f>
        <v xml:space="preserve"> 1-4</v>
      </c>
      <c r="AM687">
        <f>'[1]S 4'!AJ182</f>
        <v>0</v>
      </c>
      <c r="AN687" s="14" t="e">
        <f>'[1]S 4'!AK182</f>
        <v>#N/A</v>
      </c>
      <c r="AO687" s="14" t="e">
        <f>'[1]S 4'!AL182</f>
        <v>#N/A</v>
      </c>
      <c r="AP687" t="e">
        <f>'[1]S 4'!AM182</f>
        <v>#N/A</v>
      </c>
    </row>
    <row r="688" spans="33:42">
      <c r="AG688">
        <f>'[1]S 4'!AD183</f>
        <v>0</v>
      </c>
      <c r="AH688">
        <f>'[1]S 4'!AE183</f>
        <v>0</v>
      </c>
      <c r="AI688">
        <f>'[1]S 4'!AF183</f>
        <v>0</v>
      </c>
      <c r="AJ688">
        <f>'[1]S 4'!AG183</f>
        <v>0</v>
      </c>
      <c r="AK688">
        <f>'[1]S 4'!AH183</f>
        <v>0</v>
      </c>
      <c r="AL688">
        <f>'[1]S 4'!AI183</f>
        <v>0</v>
      </c>
      <c r="AM688">
        <f>'[1]S 4'!AJ183</f>
        <v>0</v>
      </c>
      <c r="AN688">
        <f>'[1]S 4'!AK183</f>
        <v>0</v>
      </c>
      <c r="AO688">
        <f>'[1]S 4'!AL183</f>
        <v>0</v>
      </c>
      <c r="AP688">
        <f>'[1]S 4'!AM183</f>
        <v>0</v>
      </c>
    </row>
    <row r="689" spans="33:42">
      <c r="AG689">
        <f>'[1]S 4'!AD184</f>
        <v>0</v>
      </c>
      <c r="AH689">
        <f>'[1]S 4'!AE184</f>
        <v>0</v>
      </c>
      <c r="AI689">
        <f>'[1]S 4'!AF184</f>
        <v>0</v>
      </c>
      <c r="AJ689">
        <f>'[1]S 4'!AG184</f>
        <v>0</v>
      </c>
      <c r="AK689">
        <f>'[1]S 4'!AH184</f>
        <v>0</v>
      </c>
      <c r="AL689">
        <f>'[1]S 4'!AI184</f>
        <v>0</v>
      </c>
      <c r="AM689">
        <f>'[1]S 4'!AJ184</f>
        <v>0</v>
      </c>
      <c r="AN689">
        <f>'[1]S 4'!AK184</f>
        <v>0</v>
      </c>
      <c r="AO689">
        <f>'[1]S 4'!AL184</f>
        <v>0</v>
      </c>
      <c r="AP689">
        <f>'[1]S 4'!AM184</f>
        <v>0</v>
      </c>
    </row>
    <row r="690" spans="33:42">
      <c r="AG690" t="str">
        <f>'[1]S 4'!AD185</f>
        <v/>
      </c>
      <c r="AH690" t="str">
        <f>'[1]S 4'!AE185</f>
        <v>kod</v>
      </c>
      <c r="AI690">
        <f>'[1]S 4'!AF185</f>
        <v>0</v>
      </c>
      <c r="AJ690" t="str">
        <f>'[1]S 4'!AG185</f>
        <v>č.zapasu</v>
      </c>
      <c r="AK690" t="str">
        <f>'[1]S 4'!AH185</f>
        <v>čas</v>
      </c>
      <c r="AL690" t="str">
        <f>'[1]S 4'!AI185</f>
        <v>zápas</v>
      </c>
      <c r="AM690" t="str">
        <f>'[1]S 4'!AJ185</f>
        <v>stôl</v>
      </c>
      <c r="AN690" t="str">
        <f>'[1]S 4'!AK185</f>
        <v>meno</v>
      </c>
      <c r="AO690" t="str">
        <f>'[1]S 4'!AL185</f>
        <v>meno</v>
      </c>
      <c r="AP690" t="str">
        <f>'[1]S 4'!AM185</f>
        <v>rozhodca</v>
      </c>
    </row>
    <row r="691" spans="33:42">
      <c r="AG691">
        <f>'[1]S 4'!AD186</f>
        <v>0</v>
      </c>
      <c r="AH691" t="str">
        <f>'[1]S 4'!AE186</f>
        <v>41X1</v>
      </c>
      <c r="AI691" t="str">
        <f>'[1]S 4'!AF186</f>
        <v>X</v>
      </c>
      <c r="AJ691">
        <f>'[1]S 4'!AG186</f>
        <v>0</v>
      </c>
      <c r="AK691">
        <f>'[1]S 4'!AH186</f>
        <v>0</v>
      </c>
      <c r="AL691" t="str">
        <f>'[1]S 4'!AI186</f>
        <v xml:space="preserve"> 1-3</v>
      </c>
      <c r="AM691">
        <f>'[1]S 4'!AJ186</f>
        <v>0</v>
      </c>
      <c r="AN691" s="14" t="e">
        <f>'[1]S 4'!AK186</f>
        <v>#N/A</v>
      </c>
      <c r="AO691" s="14" t="e">
        <f>'[1]S 4'!AL186</f>
        <v>#N/A</v>
      </c>
      <c r="AP691" t="e">
        <f>'[1]S 4'!AM186</f>
        <v>#N/A</v>
      </c>
    </row>
    <row r="692" spans="33:42">
      <c r="AG692">
        <f>'[1]S 4'!AD187</f>
        <v>0</v>
      </c>
      <c r="AH692" t="str">
        <f>'[1]S 4'!AE187</f>
        <v>42X1</v>
      </c>
      <c r="AI692" t="str">
        <f>'[1]S 4'!AF187</f>
        <v>X</v>
      </c>
      <c r="AJ692">
        <f>'[1]S 4'!AG187</f>
        <v>0</v>
      </c>
      <c r="AK692">
        <f>'[1]S 4'!AH187</f>
        <v>0</v>
      </c>
      <c r="AL692" t="str">
        <f>'[1]S 4'!AI187</f>
        <v xml:space="preserve"> 1-2</v>
      </c>
      <c r="AM692">
        <f>'[1]S 4'!AJ187</f>
        <v>0</v>
      </c>
      <c r="AN692" s="14" t="e">
        <f>'[1]S 4'!AK187</f>
        <v>#N/A</v>
      </c>
      <c r="AO692" s="14" t="e">
        <f>'[1]S 4'!AL187</f>
        <v>#N/A</v>
      </c>
      <c r="AP692" t="e">
        <f>'[1]S 4'!AM187</f>
        <v>#N/A</v>
      </c>
    </row>
    <row r="693" spans="33:42">
      <c r="AG693">
        <f>'[1]S 4'!AD188</f>
        <v>0</v>
      </c>
      <c r="AH693" t="str">
        <f>'[1]S 4'!AE188</f>
        <v>43X1</v>
      </c>
      <c r="AI693" t="str">
        <f>'[1]S 4'!AF188</f>
        <v>X</v>
      </c>
      <c r="AJ693">
        <f>'[1]S 4'!AG188</f>
        <v>0</v>
      </c>
      <c r="AK693">
        <f>'[1]S 4'!AH188</f>
        <v>0</v>
      </c>
      <c r="AL693" s="86" t="str">
        <f>'[1]S 4'!AI188</f>
        <v xml:space="preserve"> 1-4</v>
      </c>
      <c r="AM693">
        <f>'[1]S 4'!AJ188</f>
        <v>0</v>
      </c>
      <c r="AN693" s="14" t="e">
        <f>'[1]S 4'!AK188</f>
        <v>#N/A</v>
      </c>
      <c r="AO693" s="14" t="e">
        <f>'[1]S 4'!AL188</f>
        <v>#N/A</v>
      </c>
      <c r="AP693" t="e">
        <f>'[1]S 4'!AM188</f>
        <v>#N/A</v>
      </c>
    </row>
    <row r="694" spans="33:42">
      <c r="AG694">
        <f>'[1]S 4'!AD189</f>
        <v>0</v>
      </c>
      <c r="AH694">
        <f>'[1]S 4'!AE189</f>
        <v>0</v>
      </c>
      <c r="AI694">
        <f>'[1]S 4'!AF189</f>
        <v>0</v>
      </c>
      <c r="AJ694">
        <f>'[1]S 4'!AG189</f>
        <v>0</v>
      </c>
      <c r="AK694">
        <f>'[1]S 4'!AH189</f>
        <v>0</v>
      </c>
      <c r="AL694">
        <f>'[1]S 4'!AI189</f>
        <v>0</v>
      </c>
      <c r="AM694">
        <f>'[1]S 4'!AJ189</f>
        <v>0</v>
      </c>
      <c r="AN694">
        <f>'[1]S 4'!AK189</f>
        <v>0</v>
      </c>
      <c r="AO694">
        <f>'[1]S 4'!AL189</f>
        <v>0</v>
      </c>
      <c r="AP694">
        <f>'[1]S 4'!AM189</f>
        <v>0</v>
      </c>
    </row>
    <row r="695" spans="33:42">
      <c r="AG695">
        <f>'[1]S 4'!AD190</f>
        <v>0</v>
      </c>
      <c r="AH695">
        <f>'[1]S 4'!AE190</f>
        <v>0</v>
      </c>
      <c r="AI695">
        <f>'[1]S 4'!AF190</f>
        <v>0</v>
      </c>
      <c r="AJ695">
        <f>'[1]S 4'!AG190</f>
        <v>0</v>
      </c>
      <c r="AK695">
        <f>'[1]S 4'!AH190</f>
        <v>0</v>
      </c>
      <c r="AL695">
        <f>'[1]S 4'!AI190</f>
        <v>0</v>
      </c>
      <c r="AM695">
        <f>'[1]S 4'!AJ190</f>
        <v>0</v>
      </c>
      <c r="AN695">
        <f>'[1]S 4'!AK190</f>
        <v>0</v>
      </c>
      <c r="AO695">
        <f>'[1]S 4'!AL190</f>
        <v>0</v>
      </c>
      <c r="AP695">
        <f>'[1]S 4'!AM190</f>
        <v>0</v>
      </c>
    </row>
    <row r="696" spans="33:42">
      <c r="AG696" t="str">
        <f>'[1]S 4'!AD191</f>
        <v/>
      </c>
      <c r="AH696" t="str">
        <f>'[1]S 4'!AE191</f>
        <v>kod</v>
      </c>
      <c r="AI696">
        <f>'[1]S 4'!AF191</f>
        <v>0</v>
      </c>
      <c r="AJ696" t="str">
        <f>'[1]S 4'!AG191</f>
        <v>č.zapasu</v>
      </c>
      <c r="AK696" t="str">
        <f>'[1]S 4'!AH191</f>
        <v>čas</v>
      </c>
      <c r="AL696" t="str">
        <f>'[1]S 4'!AI191</f>
        <v>zápas</v>
      </c>
      <c r="AM696" t="str">
        <f>'[1]S 4'!AJ191</f>
        <v>stôl</v>
      </c>
      <c r="AN696" t="str">
        <f>'[1]S 4'!AK191</f>
        <v>meno</v>
      </c>
      <c r="AO696" t="str">
        <f>'[1]S 4'!AL191</f>
        <v>meno</v>
      </c>
      <c r="AP696" t="str">
        <f>'[1]S 4'!AM191</f>
        <v>rozhodca</v>
      </c>
    </row>
    <row r="697" spans="33:42">
      <c r="AG697">
        <f>'[1]S 4'!AD192</f>
        <v>0</v>
      </c>
      <c r="AH697" t="str">
        <f>'[1]S 4'!AE192</f>
        <v>41X1</v>
      </c>
      <c r="AI697" t="str">
        <f>'[1]S 4'!AF192</f>
        <v>X</v>
      </c>
      <c r="AJ697">
        <f>'[1]S 4'!AG192</f>
        <v>0</v>
      </c>
      <c r="AK697">
        <f>'[1]S 4'!AH192</f>
        <v>0</v>
      </c>
      <c r="AL697" t="str">
        <f>'[1]S 4'!AI192</f>
        <v xml:space="preserve"> 1-3</v>
      </c>
      <c r="AM697">
        <f>'[1]S 4'!AJ192</f>
        <v>0</v>
      </c>
      <c r="AN697" s="14" t="e">
        <f>'[1]S 4'!AK192</f>
        <v>#N/A</v>
      </c>
      <c r="AO697" s="14" t="e">
        <f>'[1]S 4'!AL192</f>
        <v>#N/A</v>
      </c>
      <c r="AP697" t="e">
        <f>'[1]S 4'!AM192</f>
        <v>#N/A</v>
      </c>
    </row>
    <row r="698" spans="33:42">
      <c r="AG698">
        <f>'[1]S 4'!AD193</f>
        <v>0</v>
      </c>
      <c r="AH698" t="str">
        <f>'[1]S 4'!AE193</f>
        <v>42X1</v>
      </c>
      <c r="AI698" t="str">
        <f>'[1]S 4'!AF193</f>
        <v>X</v>
      </c>
      <c r="AJ698">
        <f>'[1]S 4'!AG193</f>
        <v>0</v>
      </c>
      <c r="AK698">
        <f>'[1]S 4'!AH193</f>
        <v>0</v>
      </c>
      <c r="AL698" t="str">
        <f>'[1]S 4'!AI193</f>
        <v xml:space="preserve"> 1-2</v>
      </c>
      <c r="AM698">
        <f>'[1]S 4'!AJ193</f>
        <v>0</v>
      </c>
      <c r="AN698" s="14" t="e">
        <f>'[1]S 4'!AK193</f>
        <v>#N/A</v>
      </c>
      <c r="AO698" s="14" t="e">
        <f>'[1]S 4'!AL193</f>
        <v>#N/A</v>
      </c>
      <c r="AP698" t="e">
        <f>'[1]S 4'!AM193</f>
        <v>#N/A</v>
      </c>
    </row>
    <row r="699" spans="33:42">
      <c r="AG699">
        <f>'[1]S 4'!AD194</f>
        <v>0</v>
      </c>
      <c r="AH699" t="str">
        <f>'[1]S 4'!AE194</f>
        <v>43X1</v>
      </c>
      <c r="AI699" t="str">
        <f>'[1]S 4'!AF194</f>
        <v>X</v>
      </c>
      <c r="AJ699">
        <f>'[1]S 4'!AG194</f>
        <v>0</v>
      </c>
      <c r="AK699">
        <f>'[1]S 4'!AH194</f>
        <v>0</v>
      </c>
      <c r="AL699" s="86" t="str">
        <f>'[1]S 4'!AI194</f>
        <v xml:space="preserve"> 1-4</v>
      </c>
      <c r="AM699">
        <f>'[1]S 4'!AJ194</f>
        <v>0</v>
      </c>
      <c r="AN699" s="14" t="e">
        <f>'[1]S 4'!AK194</f>
        <v>#N/A</v>
      </c>
      <c r="AO699" s="14" t="e">
        <f>'[1]S 4'!AL194</f>
        <v>#N/A</v>
      </c>
      <c r="AP699" t="e">
        <f>'[1]S 4'!AM194</f>
        <v>#N/A</v>
      </c>
    </row>
    <row r="700" spans="33:42">
      <c r="AG700">
        <f>'[1]S 4'!AD195</f>
        <v>0</v>
      </c>
      <c r="AH700">
        <f>'[1]S 4'!AE195</f>
        <v>0</v>
      </c>
      <c r="AI700">
        <f>'[1]S 4'!AF195</f>
        <v>0</v>
      </c>
      <c r="AJ700">
        <f>'[1]S 4'!AG195</f>
        <v>0</v>
      </c>
      <c r="AK700">
        <f>'[1]S 4'!AH195</f>
        <v>0</v>
      </c>
      <c r="AL700">
        <f>'[1]S 4'!AI195</f>
        <v>0</v>
      </c>
      <c r="AM700">
        <f>'[1]S 4'!AJ195</f>
        <v>0</v>
      </c>
      <c r="AN700">
        <f>'[1]S 4'!AK195</f>
        <v>0</v>
      </c>
      <c r="AO700">
        <f>'[1]S 4'!AL195</f>
        <v>0</v>
      </c>
      <c r="AP700">
        <f>'[1]S 4'!AM195</f>
        <v>0</v>
      </c>
    </row>
    <row r="701" spans="33:42">
      <c r="AG701">
        <f>'[1]S 4'!AD196</f>
        <v>0</v>
      </c>
      <c r="AH701">
        <f>'[1]S 4'!AE196</f>
        <v>0</v>
      </c>
      <c r="AI701">
        <f>'[1]S 4'!AF196</f>
        <v>0</v>
      </c>
      <c r="AJ701">
        <f>'[1]S 4'!AG196</f>
        <v>0</v>
      </c>
      <c r="AK701">
        <f>'[1]S 4'!AH196</f>
        <v>0</v>
      </c>
      <c r="AL701">
        <f>'[1]S 4'!AI196</f>
        <v>0</v>
      </c>
      <c r="AM701">
        <f>'[1]S 4'!AJ196</f>
        <v>0</v>
      </c>
      <c r="AN701">
        <f>'[1]S 4'!AK196</f>
        <v>0</v>
      </c>
      <c r="AO701">
        <f>'[1]S 4'!AL196</f>
        <v>0</v>
      </c>
      <c r="AP701">
        <f>'[1]S 4'!AM196</f>
        <v>0</v>
      </c>
    </row>
    <row r="702" spans="33:42">
      <c r="AG702" t="str">
        <f>'[1]S 4'!AD197</f>
        <v/>
      </c>
      <c r="AH702" t="str">
        <f>'[1]S 4'!AE197</f>
        <v>kod</v>
      </c>
      <c r="AI702">
        <f>'[1]S 4'!AF197</f>
        <v>0</v>
      </c>
      <c r="AJ702" t="str">
        <f>'[1]S 4'!AG197</f>
        <v>č.zapasu</v>
      </c>
      <c r="AK702" t="str">
        <f>'[1]S 4'!AH197</f>
        <v>čas</v>
      </c>
      <c r="AL702" t="str">
        <f>'[1]S 4'!AI197</f>
        <v>zápas</v>
      </c>
      <c r="AM702" t="str">
        <f>'[1]S 4'!AJ197</f>
        <v>stôl</v>
      </c>
      <c r="AN702" t="str">
        <f>'[1]S 4'!AK197</f>
        <v>meno</v>
      </c>
      <c r="AO702" t="str">
        <f>'[1]S 4'!AL197</f>
        <v>meno</v>
      </c>
      <c r="AP702" t="str">
        <f>'[1]S 4'!AM197</f>
        <v>rozhodca</v>
      </c>
    </row>
    <row r="703" spans="33:42">
      <c r="AG703">
        <f>'[1]S 4'!AD198</f>
        <v>0</v>
      </c>
      <c r="AH703" t="str">
        <f>'[1]S 4'!AE198</f>
        <v>41X1</v>
      </c>
      <c r="AI703" t="str">
        <f>'[1]S 4'!AF198</f>
        <v>X</v>
      </c>
      <c r="AJ703">
        <f>'[1]S 4'!AG198</f>
        <v>0</v>
      </c>
      <c r="AK703">
        <f>'[1]S 4'!AH198</f>
        <v>0</v>
      </c>
      <c r="AL703" t="str">
        <f>'[1]S 4'!AI198</f>
        <v xml:space="preserve"> 1-3</v>
      </c>
      <c r="AM703">
        <f>'[1]S 4'!AJ198</f>
        <v>0</v>
      </c>
      <c r="AN703" s="14" t="e">
        <f>'[1]S 4'!AK198</f>
        <v>#N/A</v>
      </c>
      <c r="AO703" s="14" t="e">
        <f>'[1]S 4'!AL198</f>
        <v>#N/A</v>
      </c>
      <c r="AP703" t="e">
        <f>'[1]S 4'!AM198</f>
        <v>#N/A</v>
      </c>
    </row>
    <row r="704" spans="33:42">
      <c r="AG704">
        <f>'[1]S 4'!AD199</f>
        <v>0</v>
      </c>
      <c r="AH704" t="str">
        <f>'[1]S 4'!AE199</f>
        <v>42X1</v>
      </c>
      <c r="AI704" t="str">
        <f>'[1]S 4'!AF199</f>
        <v>X</v>
      </c>
      <c r="AJ704">
        <f>'[1]S 4'!AG199</f>
        <v>0</v>
      </c>
      <c r="AK704">
        <f>'[1]S 4'!AH199</f>
        <v>0</v>
      </c>
      <c r="AL704" t="str">
        <f>'[1]S 4'!AI199</f>
        <v xml:space="preserve"> 1-2</v>
      </c>
      <c r="AM704">
        <f>'[1]S 4'!AJ199</f>
        <v>0</v>
      </c>
      <c r="AN704" s="14" t="e">
        <f>'[1]S 4'!AK199</f>
        <v>#N/A</v>
      </c>
      <c r="AO704" s="14" t="e">
        <f>'[1]S 4'!AL199</f>
        <v>#N/A</v>
      </c>
      <c r="AP704" t="e">
        <f>'[1]S 4'!AM199</f>
        <v>#N/A</v>
      </c>
    </row>
    <row r="705" spans="33:42">
      <c r="AG705">
        <f>'[1]S 4'!AD200</f>
        <v>0</v>
      </c>
      <c r="AH705" t="str">
        <f>'[1]S 4'!AE200</f>
        <v>43X1</v>
      </c>
      <c r="AI705" t="str">
        <f>'[1]S 4'!AF200</f>
        <v>X</v>
      </c>
      <c r="AJ705">
        <f>'[1]S 4'!AG200</f>
        <v>0</v>
      </c>
      <c r="AK705">
        <f>'[1]S 4'!AH200</f>
        <v>0</v>
      </c>
      <c r="AL705" s="86" t="str">
        <f>'[1]S 4'!AI200</f>
        <v xml:space="preserve"> 1-4</v>
      </c>
      <c r="AM705">
        <f>'[1]S 4'!AJ200</f>
        <v>0</v>
      </c>
      <c r="AN705" s="14" t="e">
        <f>'[1]S 4'!AK200</f>
        <v>#N/A</v>
      </c>
      <c r="AO705" s="14" t="e">
        <f>'[1]S 4'!AL200</f>
        <v>#N/A</v>
      </c>
      <c r="AP705" t="e">
        <f>'[1]S 4'!AM200</f>
        <v>#N/A</v>
      </c>
    </row>
    <row r="706" spans="33:42">
      <c r="AG706">
        <f>'[1]S 4'!AD201</f>
        <v>0</v>
      </c>
      <c r="AH706">
        <f>'[1]S 4'!AE201</f>
        <v>0</v>
      </c>
      <c r="AI706">
        <f>'[1]S 4'!AF201</f>
        <v>0</v>
      </c>
      <c r="AJ706">
        <f>'[1]S 4'!AG201</f>
        <v>0</v>
      </c>
      <c r="AK706">
        <f>'[1]S 4'!AH201</f>
        <v>0</v>
      </c>
      <c r="AL706">
        <f>'[1]S 4'!AI201</f>
        <v>0</v>
      </c>
      <c r="AM706">
        <f>'[1]S 4'!AJ201</f>
        <v>0</v>
      </c>
      <c r="AN706">
        <f>'[1]S 4'!AK201</f>
        <v>0</v>
      </c>
      <c r="AO706">
        <f>'[1]S 4'!AL201</f>
        <v>0</v>
      </c>
      <c r="AP706">
        <f>'[1]S 4'!AM201</f>
        <v>0</v>
      </c>
    </row>
    <row r="707" spans="33:42">
      <c r="AG707">
        <f>'[1]S 4'!AD202</f>
        <v>0</v>
      </c>
      <c r="AH707">
        <f>'[1]S 4'!AE202</f>
        <v>0</v>
      </c>
      <c r="AI707">
        <f>'[1]S 4'!AF202</f>
        <v>0</v>
      </c>
      <c r="AJ707">
        <f>'[1]S 4'!AG202</f>
        <v>0</v>
      </c>
      <c r="AK707">
        <f>'[1]S 4'!AH202</f>
        <v>0</v>
      </c>
      <c r="AL707">
        <f>'[1]S 4'!AI202</f>
        <v>0</v>
      </c>
      <c r="AM707">
        <f>'[1]S 4'!AJ202</f>
        <v>0</v>
      </c>
      <c r="AN707">
        <f>'[1]S 4'!AK202</f>
        <v>0</v>
      </c>
      <c r="AO707">
        <f>'[1]S 4'!AL202</f>
        <v>0</v>
      </c>
      <c r="AP707">
        <f>'[1]S 4'!AM202</f>
        <v>0</v>
      </c>
    </row>
    <row r="708" spans="33:42">
      <c r="AG708" t="str">
        <f>'[1]S 4'!AD203</f>
        <v/>
      </c>
      <c r="AH708" t="str">
        <f>'[1]S 4'!AE203</f>
        <v>kod</v>
      </c>
      <c r="AI708">
        <f>'[1]S 4'!AF203</f>
        <v>0</v>
      </c>
      <c r="AJ708" t="str">
        <f>'[1]S 4'!AG203</f>
        <v>č.zapasu</v>
      </c>
      <c r="AK708" t="str">
        <f>'[1]S 4'!AH203</f>
        <v>čas</v>
      </c>
      <c r="AL708" t="str">
        <f>'[1]S 4'!AI203</f>
        <v>zápas</v>
      </c>
      <c r="AM708" t="str">
        <f>'[1]S 4'!AJ203</f>
        <v>stôl</v>
      </c>
      <c r="AN708" t="str">
        <f>'[1]S 4'!AK203</f>
        <v>meno</v>
      </c>
      <c r="AO708" t="str">
        <f>'[1]S 4'!AL203</f>
        <v>meno</v>
      </c>
      <c r="AP708" t="str">
        <f>'[1]S 4'!AM203</f>
        <v>rozhodca</v>
      </c>
    </row>
    <row r="709" spans="33:42">
      <c r="AG709">
        <f>'[1]S 4'!AD204</f>
        <v>0</v>
      </c>
      <c r="AH709" t="str">
        <f>'[1]S 4'!AE204</f>
        <v>41X1</v>
      </c>
      <c r="AI709" t="str">
        <f>'[1]S 4'!AF204</f>
        <v>X</v>
      </c>
      <c r="AJ709">
        <f>'[1]S 4'!AG204</f>
        <v>0</v>
      </c>
      <c r="AK709">
        <f>'[1]S 4'!AH204</f>
        <v>0</v>
      </c>
      <c r="AL709" t="str">
        <f>'[1]S 4'!AI204</f>
        <v xml:space="preserve"> 1-3</v>
      </c>
      <c r="AM709">
        <f>'[1]S 4'!AJ204</f>
        <v>0</v>
      </c>
      <c r="AN709" s="14" t="e">
        <f>'[1]S 4'!AK204</f>
        <v>#N/A</v>
      </c>
      <c r="AO709" s="14" t="e">
        <f>'[1]S 4'!AL204</f>
        <v>#N/A</v>
      </c>
      <c r="AP709" t="e">
        <f>'[1]S 4'!AM204</f>
        <v>#N/A</v>
      </c>
    </row>
    <row r="710" spans="33:42">
      <c r="AG710">
        <f>'[1]S 4'!AD205</f>
        <v>0</v>
      </c>
      <c r="AH710" t="str">
        <f>'[1]S 4'!AE205</f>
        <v>42X1</v>
      </c>
      <c r="AI710" t="str">
        <f>'[1]S 4'!AF205</f>
        <v>X</v>
      </c>
      <c r="AJ710">
        <f>'[1]S 4'!AG205</f>
        <v>0</v>
      </c>
      <c r="AK710">
        <f>'[1]S 4'!AH205</f>
        <v>0</v>
      </c>
      <c r="AL710" t="str">
        <f>'[1]S 4'!AI205</f>
        <v xml:space="preserve"> 1-2</v>
      </c>
      <c r="AM710">
        <f>'[1]S 4'!AJ205</f>
        <v>0</v>
      </c>
      <c r="AN710" s="14" t="e">
        <f>'[1]S 4'!AK205</f>
        <v>#N/A</v>
      </c>
      <c r="AO710" s="14" t="e">
        <f>'[1]S 4'!AL205</f>
        <v>#N/A</v>
      </c>
      <c r="AP710" t="e">
        <f>'[1]S 4'!AM205</f>
        <v>#N/A</v>
      </c>
    </row>
    <row r="711" spans="33:42">
      <c r="AG711">
        <f>'[1]S 4'!AD206</f>
        <v>0</v>
      </c>
      <c r="AH711" t="str">
        <f>'[1]S 4'!AE206</f>
        <v>43X1</v>
      </c>
      <c r="AI711" t="str">
        <f>'[1]S 4'!AF206</f>
        <v>X</v>
      </c>
      <c r="AJ711">
        <f>'[1]S 4'!AG206</f>
        <v>0</v>
      </c>
      <c r="AK711">
        <f>'[1]S 4'!AH206</f>
        <v>0</v>
      </c>
      <c r="AL711" s="86" t="str">
        <f>'[1]S 4'!AI206</f>
        <v xml:space="preserve"> 1-4</v>
      </c>
      <c r="AM711">
        <f>'[1]S 4'!AJ206</f>
        <v>0</v>
      </c>
      <c r="AN711" s="14" t="e">
        <f>'[1]S 4'!AK206</f>
        <v>#N/A</v>
      </c>
      <c r="AO711" s="14" t="e">
        <f>'[1]S 4'!AL206</f>
        <v>#N/A</v>
      </c>
      <c r="AP711" t="e">
        <f>'[1]S 4'!AM206</f>
        <v>#N/A</v>
      </c>
    </row>
    <row r="712" spans="33:42">
      <c r="AG712">
        <f>'[1]S 4'!AD207</f>
        <v>0</v>
      </c>
      <c r="AH712">
        <f>'[1]S 4'!AE207</f>
        <v>0</v>
      </c>
      <c r="AI712">
        <f>'[1]S 4'!AF207</f>
        <v>0</v>
      </c>
      <c r="AJ712">
        <f>'[1]S 4'!AG207</f>
        <v>0</v>
      </c>
      <c r="AK712">
        <f>'[1]S 4'!AH207</f>
        <v>0</v>
      </c>
      <c r="AL712">
        <f>'[1]S 4'!AI207</f>
        <v>0</v>
      </c>
      <c r="AM712">
        <f>'[1]S 4'!AJ207</f>
        <v>0</v>
      </c>
      <c r="AN712">
        <f>'[1]S 4'!AK207</f>
        <v>0</v>
      </c>
      <c r="AO712">
        <f>'[1]S 4'!AL207</f>
        <v>0</v>
      </c>
      <c r="AP712">
        <f>'[1]S 4'!AM207</f>
        <v>0</v>
      </c>
    </row>
    <row r="713" spans="33:42">
      <c r="AG713">
        <f>'[1]S 4'!AD208</f>
        <v>0</v>
      </c>
      <c r="AH713">
        <f>'[1]S 4'!AE208</f>
        <v>0</v>
      </c>
      <c r="AI713">
        <f>'[1]S 4'!AF208</f>
        <v>0</v>
      </c>
      <c r="AJ713">
        <f>'[1]S 4'!AG208</f>
        <v>0</v>
      </c>
      <c r="AK713">
        <f>'[1]S 4'!AH208</f>
        <v>0</v>
      </c>
      <c r="AL713">
        <f>'[1]S 4'!AI208</f>
        <v>0</v>
      </c>
      <c r="AM713">
        <f>'[1]S 4'!AJ208</f>
        <v>0</v>
      </c>
      <c r="AN713">
        <f>'[1]S 4'!AK208</f>
        <v>0</v>
      </c>
      <c r="AO713">
        <f>'[1]S 4'!AL208</f>
        <v>0</v>
      </c>
      <c r="AP713">
        <f>'[1]S 4'!AM208</f>
        <v>0</v>
      </c>
    </row>
    <row r="714" spans="33:42">
      <c r="AG714" t="str">
        <f>'[1]S 4'!AD209</f>
        <v/>
      </c>
      <c r="AH714" t="str">
        <f>'[1]S 4'!AE209</f>
        <v>kod</v>
      </c>
      <c r="AI714">
        <f>'[1]S 4'!AF209</f>
        <v>0</v>
      </c>
      <c r="AJ714" t="str">
        <f>'[1]S 4'!AG209</f>
        <v>č.zapasu</v>
      </c>
      <c r="AK714" t="str">
        <f>'[1]S 4'!AH209</f>
        <v>čas</v>
      </c>
      <c r="AL714" t="str">
        <f>'[1]S 4'!AI209</f>
        <v>zápas</v>
      </c>
      <c r="AM714" t="str">
        <f>'[1]S 4'!AJ209</f>
        <v>stôl</v>
      </c>
      <c r="AN714" t="str">
        <f>'[1]S 4'!AK209</f>
        <v>meno</v>
      </c>
      <c r="AO714" t="str">
        <f>'[1]S 4'!AL209</f>
        <v>meno</v>
      </c>
      <c r="AP714" t="str">
        <f>'[1]S 4'!AM209</f>
        <v>rozhodca</v>
      </c>
    </row>
    <row r="715" spans="33:42">
      <c r="AG715">
        <f>'[1]S 4'!AD210</f>
        <v>0</v>
      </c>
      <c r="AH715" t="str">
        <f>'[1]S 4'!AE210</f>
        <v>41X1</v>
      </c>
      <c r="AI715" t="str">
        <f>'[1]S 4'!AF210</f>
        <v>X</v>
      </c>
      <c r="AJ715">
        <f>'[1]S 4'!AG210</f>
        <v>0</v>
      </c>
      <c r="AK715">
        <f>'[1]S 4'!AH210</f>
        <v>0</v>
      </c>
      <c r="AL715" t="str">
        <f>'[1]S 4'!AI210</f>
        <v xml:space="preserve"> 1-3</v>
      </c>
      <c r="AM715">
        <f>'[1]S 4'!AJ210</f>
        <v>0</v>
      </c>
      <c r="AN715" s="14" t="e">
        <f>'[1]S 4'!AK210</f>
        <v>#N/A</v>
      </c>
      <c r="AO715" s="14" t="e">
        <f>'[1]S 4'!AL210</f>
        <v>#N/A</v>
      </c>
      <c r="AP715" t="e">
        <f>'[1]S 4'!AM210</f>
        <v>#N/A</v>
      </c>
    </row>
    <row r="716" spans="33:42">
      <c r="AG716">
        <f>'[1]S 4'!AD211</f>
        <v>0</v>
      </c>
      <c r="AH716" t="str">
        <f>'[1]S 4'!AE211</f>
        <v>42X1</v>
      </c>
      <c r="AI716" t="str">
        <f>'[1]S 4'!AF211</f>
        <v>X</v>
      </c>
      <c r="AJ716">
        <f>'[1]S 4'!AG211</f>
        <v>0</v>
      </c>
      <c r="AK716">
        <f>'[1]S 4'!AH211</f>
        <v>0</v>
      </c>
      <c r="AL716" t="str">
        <f>'[1]S 4'!AI211</f>
        <v xml:space="preserve"> 1-2</v>
      </c>
      <c r="AM716">
        <f>'[1]S 4'!AJ211</f>
        <v>0</v>
      </c>
      <c r="AN716" s="14" t="e">
        <f>'[1]S 4'!AK211</f>
        <v>#N/A</v>
      </c>
      <c r="AO716" s="14" t="e">
        <f>'[1]S 4'!AL211</f>
        <v>#N/A</v>
      </c>
      <c r="AP716" t="e">
        <f>'[1]S 4'!AM211</f>
        <v>#N/A</v>
      </c>
    </row>
    <row r="717" spans="33:42">
      <c r="AG717">
        <f>'[1]S 4'!AD212</f>
        <v>0</v>
      </c>
      <c r="AH717" t="str">
        <f>'[1]S 4'!AE212</f>
        <v>43X1</v>
      </c>
      <c r="AI717" t="str">
        <f>'[1]S 4'!AF212</f>
        <v>X</v>
      </c>
      <c r="AJ717">
        <f>'[1]S 4'!AG212</f>
        <v>0</v>
      </c>
      <c r="AK717">
        <f>'[1]S 4'!AH212</f>
        <v>0</v>
      </c>
      <c r="AL717" s="86" t="str">
        <f>'[1]S 4'!AI212</f>
        <v xml:space="preserve"> 1-4</v>
      </c>
      <c r="AM717">
        <f>'[1]S 4'!AJ212</f>
        <v>0</v>
      </c>
      <c r="AN717" s="14" t="e">
        <f>'[1]S 4'!AK212</f>
        <v>#N/A</v>
      </c>
      <c r="AO717" s="14" t="e">
        <f>'[1]S 4'!AL212</f>
        <v>#N/A</v>
      </c>
      <c r="AP717" t="e">
        <f>'[1]S 4'!AM212</f>
        <v>#N/A</v>
      </c>
    </row>
    <row r="718" spans="33:42">
      <c r="AG718">
        <f>'[1]S 4'!AD213</f>
        <v>0</v>
      </c>
      <c r="AH718">
        <f>'[1]S 4'!AE213</f>
        <v>0</v>
      </c>
      <c r="AI718">
        <f>'[1]S 4'!AF213</f>
        <v>0</v>
      </c>
      <c r="AJ718">
        <f>'[1]S 4'!AG213</f>
        <v>0</v>
      </c>
      <c r="AK718">
        <f>'[1]S 4'!AH213</f>
        <v>0</v>
      </c>
      <c r="AL718">
        <f>'[1]S 4'!AI213</f>
        <v>0</v>
      </c>
      <c r="AM718">
        <f>'[1]S 4'!AJ213</f>
        <v>0</v>
      </c>
      <c r="AN718">
        <f>'[1]S 4'!AK213</f>
        <v>0</v>
      </c>
      <c r="AO718">
        <f>'[1]S 4'!AL213</f>
        <v>0</v>
      </c>
      <c r="AP718">
        <f>'[1]S 4'!AM213</f>
        <v>0</v>
      </c>
    </row>
    <row r="719" spans="33:42">
      <c r="AG719">
        <f>'[1]S 4'!AD214</f>
        <v>0</v>
      </c>
      <c r="AH719">
        <f>'[1]S 4'!AE214</f>
        <v>0</v>
      </c>
      <c r="AI719">
        <f>'[1]S 4'!AF214</f>
        <v>0</v>
      </c>
      <c r="AJ719">
        <f>'[1]S 4'!AG214</f>
        <v>0</v>
      </c>
      <c r="AK719">
        <f>'[1]S 4'!AH214</f>
        <v>0</v>
      </c>
      <c r="AL719">
        <f>'[1]S 4'!AI214</f>
        <v>0</v>
      </c>
      <c r="AM719">
        <f>'[1]S 4'!AJ214</f>
        <v>0</v>
      </c>
      <c r="AN719">
        <f>'[1]S 4'!AK214</f>
        <v>0</v>
      </c>
      <c r="AO719">
        <f>'[1]S 4'!AL214</f>
        <v>0</v>
      </c>
      <c r="AP719">
        <f>'[1]S 4'!AM214</f>
        <v>0</v>
      </c>
    </row>
    <row r="720" spans="33:42">
      <c r="AG720" t="str">
        <f>'[1]S 4'!AD215</f>
        <v/>
      </c>
      <c r="AH720" t="str">
        <f>'[1]S 4'!AE215</f>
        <v>kod</v>
      </c>
      <c r="AI720">
        <f>'[1]S 4'!AF215</f>
        <v>0</v>
      </c>
      <c r="AJ720" t="str">
        <f>'[1]S 4'!AG215</f>
        <v>č.zapasu</v>
      </c>
      <c r="AK720" t="str">
        <f>'[1]S 4'!AH215</f>
        <v>čas</v>
      </c>
      <c r="AL720" t="str">
        <f>'[1]S 4'!AI215</f>
        <v>zápas</v>
      </c>
      <c r="AM720" t="str">
        <f>'[1]S 4'!AJ215</f>
        <v>stôl</v>
      </c>
      <c r="AN720" t="str">
        <f>'[1]S 4'!AK215</f>
        <v>meno</v>
      </c>
      <c r="AO720" t="str">
        <f>'[1]S 4'!AL215</f>
        <v>meno</v>
      </c>
      <c r="AP720" t="str">
        <f>'[1]S 4'!AM215</f>
        <v>rozhodca</v>
      </c>
    </row>
    <row r="721" spans="33:42">
      <c r="AG721">
        <f>'[1]S 4'!AD216</f>
        <v>0</v>
      </c>
      <c r="AH721" t="str">
        <f>'[1]S 4'!AE216</f>
        <v>41X1</v>
      </c>
      <c r="AI721" t="str">
        <f>'[1]S 4'!AF216</f>
        <v>X</v>
      </c>
      <c r="AJ721">
        <f>'[1]S 4'!AG216</f>
        <v>0</v>
      </c>
      <c r="AK721">
        <f>'[1]S 4'!AH216</f>
        <v>0</v>
      </c>
      <c r="AL721" t="str">
        <f>'[1]S 4'!AI216</f>
        <v xml:space="preserve"> 1-3</v>
      </c>
      <c r="AM721">
        <f>'[1]S 4'!AJ216</f>
        <v>0</v>
      </c>
      <c r="AN721" s="14" t="e">
        <f>'[1]S 4'!AK216</f>
        <v>#N/A</v>
      </c>
      <c r="AO721" s="14" t="e">
        <f>'[1]S 4'!AL216</f>
        <v>#N/A</v>
      </c>
      <c r="AP721" t="e">
        <f>'[1]S 4'!AM216</f>
        <v>#N/A</v>
      </c>
    </row>
    <row r="722" spans="33:42">
      <c r="AG722">
        <f>'[1]S 4'!AD217</f>
        <v>0</v>
      </c>
      <c r="AH722" t="str">
        <f>'[1]S 4'!AE217</f>
        <v>42X1</v>
      </c>
      <c r="AI722" t="str">
        <f>'[1]S 4'!AF217</f>
        <v>X</v>
      </c>
      <c r="AJ722">
        <f>'[1]S 4'!AG217</f>
        <v>0</v>
      </c>
      <c r="AK722">
        <f>'[1]S 4'!AH217</f>
        <v>0</v>
      </c>
      <c r="AL722" t="str">
        <f>'[1]S 4'!AI217</f>
        <v xml:space="preserve"> 1-2</v>
      </c>
      <c r="AM722">
        <f>'[1]S 4'!AJ217</f>
        <v>0</v>
      </c>
      <c r="AN722" s="14" t="e">
        <f>'[1]S 4'!AK217</f>
        <v>#N/A</v>
      </c>
      <c r="AO722" s="14" t="e">
        <f>'[1]S 4'!AL217</f>
        <v>#N/A</v>
      </c>
      <c r="AP722" t="e">
        <f>'[1]S 4'!AM217</f>
        <v>#N/A</v>
      </c>
    </row>
    <row r="723" spans="33:42">
      <c r="AG723">
        <f>'[1]S 4'!AD218</f>
        <v>0</v>
      </c>
      <c r="AH723" t="str">
        <f>'[1]S 4'!AE218</f>
        <v>43X1</v>
      </c>
      <c r="AI723" t="str">
        <f>'[1]S 4'!AF218</f>
        <v>X</v>
      </c>
      <c r="AJ723">
        <f>'[1]S 4'!AG218</f>
        <v>0</v>
      </c>
      <c r="AK723">
        <f>'[1]S 4'!AH218</f>
        <v>0</v>
      </c>
      <c r="AL723" s="86" t="str">
        <f>'[1]S 4'!AI218</f>
        <v xml:space="preserve"> 1-4</v>
      </c>
      <c r="AM723">
        <f>'[1]S 4'!AJ218</f>
        <v>0</v>
      </c>
      <c r="AN723" s="14" t="e">
        <f>'[1]S 4'!AK218</f>
        <v>#N/A</v>
      </c>
      <c r="AO723" s="14" t="e">
        <f>'[1]S 4'!AL218</f>
        <v>#N/A</v>
      </c>
      <c r="AP723" t="e">
        <f>'[1]S 4'!AM218</f>
        <v>#N/A</v>
      </c>
    </row>
    <row r="724" spans="33:42">
      <c r="AG724">
        <f>'[1]S 4'!AD219</f>
        <v>0</v>
      </c>
      <c r="AH724">
        <f>'[1]S 4'!AE219</f>
        <v>0</v>
      </c>
      <c r="AI724">
        <f>'[1]S 4'!AF219</f>
        <v>0</v>
      </c>
      <c r="AJ724">
        <f>'[1]S 4'!AG219</f>
        <v>0</v>
      </c>
      <c r="AK724">
        <f>'[1]S 4'!AH219</f>
        <v>0</v>
      </c>
      <c r="AL724">
        <f>'[1]S 4'!AI219</f>
        <v>0</v>
      </c>
      <c r="AM724">
        <f>'[1]S 4'!AJ219</f>
        <v>0</v>
      </c>
      <c r="AN724">
        <f>'[1]S 4'!AK219</f>
        <v>0</v>
      </c>
      <c r="AO724">
        <f>'[1]S 4'!AL219</f>
        <v>0</v>
      </c>
      <c r="AP724">
        <f>'[1]S 4'!AM219</f>
        <v>0</v>
      </c>
    </row>
    <row r="725" spans="33:42">
      <c r="AG725">
        <f>'[1]S 4'!AD220</f>
        <v>0</v>
      </c>
      <c r="AH725">
        <f>'[1]S 4'!AE220</f>
        <v>0</v>
      </c>
      <c r="AI725">
        <f>'[1]S 4'!AF220</f>
        <v>0</v>
      </c>
      <c r="AJ725">
        <f>'[1]S 4'!AG220</f>
        <v>0</v>
      </c>
      <c r="AK725">
        <f>'[1]S 4'!AH220</f>
        <v>0</v>
      </c>
      <c r="AL725">
        <f>'[1]S 4'!AI220</f>
        <v>0</v>
      </c>
      <c r="AM725">
        <f>'[1]S 4'!AJ220</f>
        <v>0</v>
      </c>
      <c r="AN725">
        <f>'[1]S 4'!AK220</f>
        <v>0</v>
      </c>
      <c r="AO725">
        <f>'[1]S 4'!AL220</f>
        <v>0</v>
      </c>
      <c r="AP725">
        <f>'[1]S 4'!AM220</f>
        <v>0</v>
      </c>
    </row>
    <row r="726" spans="33:42">
      <c r="AG726" t="str">
        <f>'[1]S 4'!AD221</f>
        <v/>
      </c>
      <c r="AH726" t="str">
        <f>'[1]S 4'!AE221</f>
        <v>kod</v>
      </c>
      <c r="AI726">
        <f>'[1]S 4'!AF221</f>
        <v>0</v>
      </c>
      <c r="AJ726" t="str">
        <f>'[1]S 4'!AG221</f>
        <v>č.zapasu</v>
      </c>
      <c r="AK726" t="str">
        <f>'[1]S 4'!AH221</f>
        <v>čas</v>
      </c>
      <c r="AL726" t="str">
        <f>'[1]S 4'!AI221</f>
        <v>zápas</v>
      </c>
      <c r="AM726" t="str">
        <f>'[1]S 4'!AJ221</f>
        <v>stôl</v>
      </c>
      <c r="AN726" t="str">
        <f>'[1]S 4'!AK221</f>
        <v>meno</v>
      </c>
      <c r="AO726" t="str">
        <f>'[1]S 4'!AL221</f>
        <v>meno</v>
      </c>
      <c r="AP726" t="str">
        <f>'[1]S 4'!AM221</f>
        <v>rozhodca</v>
      </c>
    </row>
    <row r="727" spans="33:42">
      <c r="AG727">
        <f>'[1]S 4'!AD222</f>
        <v>0</v>
      </c>
      <c r="AH727" t="str">
        <f>'[1]S 4'!AE222</f>
        <v>41X1</v>
      </c>
      <c r="AI727" t="str">
        <f>'[1]S 4'!AF222</f>
        <v>X</v>
      </c>
      <c r="AJ727">
        <f>'[1]S 4'!AG222</f>
        <v>0</v>
      </c>
      <c r="AK727">
        <f>'[1]S 4'!AH222</f>
        <v>0</v>
      </c>
      <c r="AL727" t="str">
        <f>'[1]S 4'!AI222</f>
        <v xml:space="preserve"> 1-3</v>
      </c>
      <c r="AM727">
        <f>'[1]S 4'!AJ222</f>
        <v>0</v>
      </c>
      <c r="AN727" s="14" t="e">
        <f>'[1]S 4'!AK222</f>
        <v>#N/A</v>
      </c>
      <c r="AO727" s="14" t="e">
        <f>'[1]S 4'!AL222</f>
        <v>#N/A</v>
      </c>
      <c r="AP727" t="e">
        <f>'[1]S 4'!AM222</f>
        <v>#N/A</v>
      </c>
    </row>
    <row r="728" spans="33:42">
      <c r="AG728">
        <f>'[1]S 4'!AD223</f>
        <v>0</v>
      </c>
      <c r="AH728" t="str">
        <f>'[1]S 4'!AE223</f>
        <v>42X1</v>
      </c>
      <c r="AI728" t="str">
        <f>'[1]S 4'!AF223</f>
        <v>X</v>
      </c>
      <c r="AJ728">
        <f>'[1]S 4'!AG223</f>
        <v>0</v>
      </c>
      <c r="AK728">
        <f>'[1]S 4'!AH223</f>
        <v>0</v>
      </c>
      <c r="AL728" t="str">
        <f>'[1]S 4'!AI223</f>
        <v xml:space="preserve"> 1-2</v>
      </c>
      <c r="AM728">
        <f>'[1]S 4'!AJ223</f>
        <v>0</v>
      </c>
      <c r="AN728" s="14" t="e">
        <f>'[1]S 4'!AK223</f>
        <v>#N/A</v>
      </c>
      <c r="AO728" s="14" t="e">
        <f>'[1]S 4'!AL223</f>
        <v>#N/A</v>
      </c>
      <c r="AP728" t="e">
        <f>'[1]S 4'!AM223</f>
        <v>#N/A</v>
      </c>
    </row>
    <row r="729" spans="33:42">
      <c r="AG729">
        <f>'[1]S 4'!AD224</f>
        <v>0</v>
      </c>
      <c r="AH729" t="str">
        <f>'[1]S 4'!AE224</f>
        <v>43X1</v>
      </c>
      <c r="AI729" t="str">
        <f>'[1]S 4'!AF224</f>
        <v>X</v>
      </c>
      <c r="AJ729">
        <f>'[1]S 4'!AG224</f>
        <v>0</v>
      </c>
      <c r="AK729">
        <f>'[1]S 4'!AH224</f>
        <v>0</v>
      </c>
      <c r="AL729" s="86" t="str">
        <f>'[1]S 4'!AI224</f>
        <v xml:space="preserve"> 1-4</v>
      </c>
      <c r="AM729">
        <f>'[1]S 4'!AJ224</f>
        <v>0</v>
      </c>
      <c r="AN729" s="14" t="e">
        <f>'[1]S 4'!AK224</f>
        <v>#N/A</v>
      </c>
      <c r="AO729" s="14" t="e">
        <f>'[1]S 4'!AL224</f>
        <v>#N/A</v>
      </c>
      <c r="AP729" t="e">
        <f>'[1]S 4'!AM224</f>
        <v>#N/A</v>
      </c>
    </row>
    <row r="730" spans="33:42">
      <c r="AG730">
        <f>'[1]S 4'!AD225</f>
        <v>0</v>
      </c>
      <c r="AH730">
        <f>'[1]S 4'!AE225</f>
        <v>0</v>
      </c>
      <c r="AI730">
        <f>'[1]S 4'!AF225</f>
        <v>0</v>
      </c>
      <c r="AJ730">
        <f>'[1]S 4'!AG225</f>
        <v>0</v>
      </c>
      <c r="AK730">
        <f>'[1]S 4'!AH225</f>
        <v>0</v>
      </c>
      <c r="AL730">
        <f>'[1]S 4'!AI225</f>
        <v>0</v>
      </c>
      <c r="AM730">
        <f>'[1]S 4'!AJ225</f>
        <v>0</v>
      </c>
      <c r="AN730">
        <f>'[1]S 4'!AK225</f>
        <v>0</v>
      </c>
      <c r="AO730">
        <f>'[1]S 4'!AL225</f>
        <v>0</v>
      </c>
      <c r="AP730">
        <f>'[1]S 4'!AM225</f>
        <v>0</v>
      </c>
    </row>
    <row r="731" spans="33:42">
      <c r="AG731">
        <f>'[1]S 4'!AD226</f>
        <v>0</v>
      </c>
      <c r="AH731">
        <f>'[1]S 4'!AE226</f>
        <v>0</v>
      </c>
      <c r="AI731">
        <f>'[1]S 4'!AF226</f>
        <v>0</v>
      </c>
      <c r="AJ731">
        <f>'[1]S 4'!AG226</f>
        <v>0</v>
      </c>
      <c r="AK731">
        <f>'[1]S 4'!AH226</f>
        <v>0</v>
      </c>
      <c r="AL731">
        <f>'[1]S 4'!AI226</f>
        <v>0</v>
      </c>
      <c r="AM731">
        <f>'[1]S 4'!AJ226</f>
        <v>0</v>
      </c>
      <c r="AN731">
        <f>'[1]S 4'!AK226</f>
        <v>0</v>
      </c>
      <c r="AO731">
        <f>'[1]S 4'!AL226</f>
        <v>0</v>
      </c>
      <c r="AP731">
        <f>'[1]S 4'!AM226</f>
        <v>0</v>
      </c>
    </row>
    <row r="732" spans="33:42">
      <c r="AG732" t="str">
        <f>'[1]S 4'!AD227</f>
        <v/>
      </c>
      <c r="AH732" t="str">
        <f>'[1]S 4'!AE227</f>
        <v>kod</v>
      </c>
      <c r="AI732">
        <f>'[1]S 4'!AF227</f>
        <v>0</v>
      </c>
      <c r="AJ732" t="str">
        <f>'[1]S 4'!AG227</f>
        <v>č.zapasu</v>
      </c>
      <c r="AK732" t="str">
        <f>'[1]S 4'!AH227</f>
        <v>čas</v>
      </c>
      <c r="AL732" t="str">
        <f>'[1]S 4'!AI227</f>
        <v>zápas</v>
      </c>
      <c r="AM732" t="str">
        <f>'[1]S 4'!AJ227</f>
        <v>stôl</v>
      </c>
      <c r="AN732" t="str">
        <f>'[1]S 4'!AK227</f>
        <v>meno</v>
      </c>
      <c r="AO732" t="str">
        <f>'[1]S 4'!AL227</f>
        <v>meno</v>
      </c>
      <c r="AP732" t="str">
        <f>'[1]S 4'!AM227</f>
        <v>rozhodca</v>
      </c>
    </row>
    <row r="733" spans="33:42">
      <c r="AG733">
        <f>'[1]S 4'!AD228</f>
        <v>0</v>
      </c>
      <c r="AH733" t="str">
        <f>'[1]S 4'!AE228</f>
        <v>41X1</v>
      </c>
      <c r="AI733" t="str">
        <f>'[1]S 4'!AF228</f>
        <v>X</v>
      </c>
      <c r="AJ733">
        <f>'[1]S 4'!AG228</f>
        <v>0</v>
      </c>
      <c r="AK733">
        <f>'[1]S 4'!AH228</f>
        <v>0</v>
      </c>
      <c r="AL733" t="str">
        <f>'[1]S 4'!AI228</f>
        <v xml:space="preserve"> 1-3</v>
      </c>
      <c r="AM733">
        <f>'[1]S 4'!AJ228</f>
        <v>0</v>
      </c>
      <c r="AN733" s="14" t="e">
        <f>'[1]S 4'!AK228</f>
        <v>#N/A</v>
      </c>
      <c r="AO733" s="14" t="e">
        <f>'[1]S 4'!AL228</f>
        <v>#N/A</v>
      </c>
      <c r="AP733" t="e">
        <f>'[1]S 4'!AM228</f>
        <v>#N/A</v>
      </c>
    </row>
    <row r="734" spans="33:42">
      <c r="AG734">
        <f>'[1]S 4'!AD229</f>
        <v>0</v>
      </c>
      <c r="AH734" t="str">
        <f>'[1]S 4'!AE229</f>
        <v>42X1</v>
      </c>
      <c r="AI734" t="str">
        <f>'[1]S 4'!AF229</f>
        <v>X</v>
      </c>
      <c r="AJ734">
        <f>'[1]S 4'!AG229</f>
        <v>0</v>
      </c>
      <c r="AK734">
        <f>'[1]S 4'!AH229</f>
        <v>0</v>
      </c>
      <c r="AL734" t="str">
        <f>'[1]S 4'!AI229</f>
        <v xml:space="preserve"> 1-2</v>
      </c>
      <c r="AM734">
        <f>'[1]S 4'!AJ229</f>
        <v>0</v>
      </c>
      <c r="AN734" s="14" t="e">
        <f>'[1]S 4'!AK229</f>
        <v>#N/A</v>
      </c>
      <c r="AO734" s="14" t="e">
        <f>'[1]S 4'!AL229</f>
        <v>#N/A</v>
      </c>
      <c r="AP734" t="e">
        <f>'[1]S 4'!AM229</f>
        <v>#N/A</v>
      </c>
    </row>
    <row r="735" spans="33:42">
      <c r="AG735">
        <f>'[1]S 4'!AD230</f>
        <v>0</v>
      </c>
      <c r="AH735" t="str">
        <f>'[1]S 4'!AE230</f>
        <v>43X1</v>
      </c>
      <c r="AI735" t="str">
        <f>'[1]S 4'!AF230</f>
        <v>X</v>
      </c>
      <c r="AJ735">
        <f>'[1]S 4'!AG230</f>
        <v>0</v>
      </c>
      <c r="AK735">
        <f>'[1]S 4'!AH230</f>
        <v>0</v>
      </c>
      <c r="AL735" s="86" t="str">
        <f>'[1]S 4'!AI230</f>
        <v xml:space="preserve"> 1-4</v>
      </c>
      <c r="AM735">
        <f>'[1]S 4'!AJ230</f>
        <v>0</v>
      </c>
      <c r="AN735" s="14" t="e">
        <f>'[1]S 4'!AK230</f>
        <v>#N/A</v>
      </c>
      <c r="AO735" s="14" t="e">
        <f>'[1]S 4'!AL230</f>
        <v>#N/A</v>
      </c>
      <c r="AP735" t="e">
        <f>'[1]S 4'!AM230</f>
        <v>#N/A</v>
      </c>
    </row>
    <row r="736" spans="33:42">
      <c r="AG736">
        <f>'[1]S 4'!AD231</f>
        <v>0</v>
      </c>
      <c r="AH736">
        <f>'[1]S 4'!AE231</f>
        <v>0</v>
      </c>
      <c r="AI736">
        <f>'[1]S 4'!AF231</f>
        <v>0</v>
      </c>
      <c r="AJ736">
        <f>'[1]S 4'!AG231</f>
        <v>0</v>
      </c>
      <c r="AK736">
        <f>'[1]S 4'!AH231</f>
        <v>0</v>
      </c>
      <c r="AL736">
        <f>'[1]S 4'!AI231</f>
        <v>0</v>
      </c>
      <c r="AM736">
        <f>'[1]S 4'!AJ231</f>
        <v>0</v>
      </c>
      <c r="AN736">
        <f>'[1]S 4'!AK231</f>
        <v>0</v>
      </c>
      <c r="AO736">
        <f>'[1]S 4'!AL231</f>
        <v>0</v>
      </c>
      <c r="AP736">
        <f>'[1]S 4'!AM231</f>
        <v>0</v>
      </c>
    </row>
    <row r="737" spans="33:42">
      <c r="AG737">
        <f>'[1]S 4'!AD232</f>
        <v>0</v>
      </c>
      <c r="AH737">
        <f>'[1]S 4'!AE232</f>
        <v>0</v>
      </c>
      <c r="AI737">
        <f>'[1]S 4'!AF232</f>
        <v>0</v>
      </c>
      <c r="AJ737">
        <f>'[1]S 4'!AG232</f>
        <v>0</v>
      </c>
      <c r="AK737">
        <f>'[1]S 4'!AH232</f>
        <v>0</v>
      </c>
      <c r="AL737">
        <f>'[1]S 4'!AI232</f>
        <v>0</v>
      </c>
      <c r="AM737">
        <f>'[1]S 4'!AJ232</f>
        <v>0</v>
      </c>
      <c r="AN737">
        <f>'[1]S 4'!AK232</f>
        <v>0</v>
      </c>
      <c r="AO737">
        <f>'[1]S 4'!AL232</f>
        <v>0</v>
      </c>
      <c r="AP737">
        <f>'[1]S 4'!AM232</f>
        <v>0</v>
      </c>
    </row>
    <row r="738" spans="33:42">
      <c r="AG738" t="str">
        <f>'[1]S 4'!AD233</f>
        <v/>
      </c>
      <c r="AH738" t="str">
        <f>'[1]S 4'!AE233</f>
        <v>kod</v>
      </c>
      <c r="AI738">
        <f>'[1]S 4'!AF233</f>
        <v>0</v>
      </c>
      <c r="AJ738" t="str">
        <f>'[1]S 4'!AG233</f>
        <v>č.zapasu</v>
      </c>
      <c r="AK738" t="str">
        <f>'[1]S 4'!AH233</f>
        <v>čas</v>
      </c>
      <c r="AL738" t="str">
        <f>'[1]S 4'!AI233</f>
        <v>zápas</v>
      </c>
      <c r="AM738" t="str">
        <f>'[1]S 4'!AJ233</f>
        <v>stôl</v>
      </c>
      <c r="AN738" t="str">
        <f>'[1]S 4'!AK233</f>
        <v>meno</v>
      </c>
      <c r="AO738" t="str">
        <f>'[1]S 4'!AL233</f>
        <v>meno</v>
      </c>
      <c r="AP738" t="str">
        <f>'[1]S 4'!AM233</f>
        <v>rozhodca</v>
      </c>
    </row>
    <row r="739" spans="33:42">
      <c r="AG739">
        <f>'[1]S 4'!AD234</f>
        <v>0</v>
      </c>
      <c r="AH739" t="str">
        <f>'[1]S 4'!AE234</f>
        <v>41X1</v>
      </c>
      <c r="AI739" t="str">
        <f>'[1]S 4'!AF234</f>
        <v>X</v>
      </c>
      <c r="AJ739">
        <f>'[1]S 4'!AG234</f>
        <v>0</v>
      </c>
      <c r="AK739">
        <f>'[1]S 4'!AH234</f>
        <v>0</v>
      </c>
      <c r="AL739" t="str">
        <f>'[1]S 4'!AI234</f>
        <v xml:space="preserve"> 1-3</v>
      </c>
      <c r="AM739">
        <f>'[1]S 4'!AJ234</f>
        <v>0</v>
      </c>
      <c r="AN739" s="14" t="e">
        <f>'[1]S 4'!AK234</f>
        <v>#N/A</v>
      </c>
      <c r="AO739" s="14" t="e">
        <f>'[1]S 4'!AL234</f>
        <v>#N/A</v>
      </c>
      <c r="AP739" t="e">
        <f>'[1]S 4'!AM234</f>
        <v>#N/A</v>
      </c>
    </row>
    <row r="740" spans="33:42">
      <c r="AG740">
        <f>'[1]S 4'!AD235</f>
        <v>0</v>
      </c>
      <c r="AH740" t="str">
        <f>'[1]S 4'!AE235</f>
        <v>42X1</v>
      </c>
      <c r="AI740" t="str">
        <f>'[1]S 4'!AF235</f>
        <v>X</v>
      </c>
      <c r="AJ740">
        <f>'[1]S 4'!AG235</f>
        <v>0</v>
      </c>
      <c r="AK740">
        <f>'[1]S 4'!AH235</f>
        <v>0</v>
      </c>
      <c r="AL740" t="str">
        <f>'[1]S 4'!AI235</f>
        <v xml:space="preserve"> 1-2</v>
      </c>
      <c r="AM740">
        <f>'[1]S 4'!AJ235</f>
        <v>0</v>
      </c>
      <c r="AN740" s="14" t="e">
        <f>'[1]S 4'!AK235</f>
        <v>#N/A</v>
      </c>
      <c r="AO740" s="14" t="e">
        <f>'[1]S 4'!AL235</f>
        <v>#N/A</v>
      </c>
      <c r="AP740" t="e">
        <f>'[1]S 4'!AM235</f>
        <v>#N/A</v>
      </c>
    </row>
    <row r="741" spans="33:42">
      <c r="AG741">
        <f>'[1]S 4'!AD236</f>
        <v>0</v>
      </c>
      <c r="AH741" t="str">
        <f>'[1]S 4'!AE236</f>
        <v>43X1</v>
      </c>
      <c r="AI741" t="str">
        <f>'[1]S 4'!AF236</f>
        <v>X</v>
      </c>
      <c r="AJ741">
        <f>'[1]S 4'!AG236</f>
        <v>0</v>
      </c>
      <c r="AK741">
        <f>'[1]S 4'!AH236</f>
        <v>0</v>
      </c>
      <c r="AL741" s="86" t="str">
        <f>'[1]S 4'!AI236</f>
        <v xml:space="preserve"> 1-4</v>
      </c>
      <c r="AM741">
        <f>'[1]S 4'!AJ236</f>
        <v>0</v>
      </c>
      <c r="AN741" s="14" t="e">
        <f>'[1]S 4'!AK236</f>
        <v>#N/A</v>
      </c>
      <c r="AO741" s="14" t="e">
        <f>'[1]S 4'!AL236</f>
        <v>#N/A</v>
      </c>
      <c r="AP741" t="e">
        <f>'[1]S 4'!AM236</f>
        <v>#N/A</v>
      </c>
    </row>
    <row r="742" spans="33:42">
      <c r="AG742">
        <f>'[1]S 4'!AD237</f>
        <v>0</v>
      </c>
      <c r="AH742">
        <f>'[1]S 4'!AE237</f>
        <v>0</v>
      </c>
      <c r="AI742">
        <f>'[1]S 4'!AF237</f>
        <v>0</v>
      </c>
      <c r="AJ742">
        <f>'[1]S 4'!AG237</f>
        <v>0</v>
      </c>
      <c r="AK742">
        <f>'[1]S 4'!AH237</f>
        <v>0</v>
      </c>
      <c r="AL742">
        <f>'[1]S 4'!AI237</f>
        <v>0</v>
      </c>
      <c r="AM742">
        <f>'[1]S 4'!AJ237</f>
        <v>0</v>
      </c>
      <c r="AN742">
        <f>'[1]S 4'!AK237</f>
        <v>0</v>
      </c>
      <c r="AO742">
        <f>'[1]S 4'!AL237</f>
        <v>0</v>
      </c>
      <c r="AP742">
        <f>'[1]S 4'!AM237</f>
        <v>0</v>
      </c>
    </row>
    <row r="743" spans="33:42">
      <c r="AG743">
        <f>'[1]S 4'!AD238</f>
        <v>0</v>
      </c>
      <c r="AH743">
        <f>'[1]S 4'!AE238</f>
        <v>0</v>
      </c>
      <c r="AI743">
        <f>'[1]S 4'!AF238</f>
        <v>0</v>
      </c>
      <c r="AJ743">
        <f>'[1]S 4'!AG238</f>
        <v>0</v>
      </c>
      <c r="AK743">
        <f>'[1]S 4'!AH238</f>
        <v>0</v>
      </c>
      <c r="AL743">
        <f>'[1]S 4'!AI238</f>
        <v>0</v>
      </c>
      <c r="AM743">
        <f>'[1]S 4'!AJ238</f>
        <v>0</v>
      </c>
      <c r="AN743">
        <f>'[1]S 4'!AK238</f>
        <v>0</v>
      </c>
      <c r="AO743">
        <f>'[1]S 4'!AL238</f>
        <v>0</v>
      </c>
      <c r="AP743">
        <f>'[1]S 4'!AM238</f>
        <v>0</v>
      </c>
    </row>
    <row r="744" spans="33:42">
      <c r="AG744" t="str">
        <f>'[1]S 4'!AD239</f>
        <v/>
      </c>
      <c r="AH744" t="str">
        <f>'[1]S 4'!AE239</f>
        <v>kod</v>
      </c>
      <c r="AI744">
        <f>'[1]S 4'!AF239</f>
        <v>0</v>
      </c>
      <c r="AJ744" t="str">
        <f>'[1]S 4'!AG239</f>
        <v>č.zapasu</v>
      </c>
      <c r="AK744" t="str">
        <f>'[1]S 4'!AH239</f>
        <v>čas</v>
      </c>
      <c r="AL744" t="str">
        <f>'[1]S 4'!AI239</f>
        <v>zápas</v>
      </c>
      <c r="AM744" t="str">
        <f>'[1]S 4'!AJ239</f>
        <v>stôl</v>
      </c>
      <c r="AN744" t="str">
        <f>'[1]S 4'!AK239</f>
        <v>meno</v>
      </c>
      <c r="AO744" t="str">
        <f>'[1]S 4'!AL239</f>
        <v>meno</v>
      </c>
      <c r="AP744" t="str">
        <f>'[1]S 4'!AM239</f>
        <v>rozhodca</v>
      </c>
    </row>
    <row r="745" spans="33:42">
      <c r="AG745">
        <f>'[1]S 4'!AD240</f>
        <v>0</v>
      </c>
      <c r="AH745" t="str">
        <f>'[1]S 4'!AE240</f>
        <v>41X1</v>
      </c>
      <c r="AI745" t="str">
        <f>'[1]S 4'!AF240</f>
        <v>X</v>
      </c>
      <c r="AJ745">
        <f>'[1]S 4'!AG240</f>
        <v>0</v>
      </c>
      <c r="AK745">
        <f>'[1]S 4'!AH240</f>
        <v>0</v>
      </c>
      <c r="AL745" t="str">
        <f>'[1]S 4'!AI240</f>
        <v xml:space="preserve"> 1-3</v>
      </c>
      <c r="AM745">
        <f>'[1]S 4'!AJ240</f>
        <v>0</v>
      </c>
      <c r="AN745" s="14" t="e">
        <f>'[1]S 4'!AK240</f>
        <v>#N/A</v>
      </c>
      <c r="AO745" s="14" t="e">
        <f>'[1]S 4'!AL240</f>
        <v>#N/A</v>
      </c>
      <c r="AP745" t="e">
        <f>'[1]S 4'!AM240</f>
        <v>#N/A</v>
      </c>
    </row>
    <row r="746" spans="33:42">
      <c r="AG746">
        <f>'[1]S 4'!AD241</f>
        <v>0</v>
      </c>
      <c r="AH746" t="str">
        <f>'[1]S 4'!AE241</f>
        <v>42X1</v>
      </c>
      <c r="AI746" t="str">
        <f>'[1]S 4'!AF241</f>
        <v>X</v>
      </c>
      <c r="AJ746">
        <f>'[1]S 4'!AG241</f>
        <v>0</v>
      </c>
      <c r="AK746">
        <f>'[1]S 4'!AH241</f>
        <v>0</v>
      </c>
      <c r="AL746" t="str">
        <f>'[1]S 4'!AI241</f>
        <v xml:space="preserve"> 1-2</v>
      </c>
      <c r="AM746">
        <f>'[1]S 4'!AJ241</f>
        <v>0</v>
      </c>
      <c r="AN746" s="14" t="e">
        <f>'[1]S 4'!AK241</f>
        <v>#N/A</v>
      </c>
      <c r="AO746" s="14" t="e">
        <f>'[1]S 4'!AL241</f>
        <v>#N/A</v>
      </c>
      <c r="AP746" t="e">
        <f>'[1]S 4'!AM241</f>
        <v>#N/A</v>
      </c>
    </row>
    <row r="747" spans="33:42">
      <c r="AG747">
        <f>'[1]S 4'!AD242</f>
        <v>0</v>
      </c>
      <c r="AH747" t="str">
        <f>'[1]S 4'!AE242</f>
        <v>43X1</v>
      </c>
      <c r="AI747" t="str">
        <f>'[1]S 4'!AF242</f>
        <v>X</v>
      </c>
      <c r="AJ747">
        <f>'[1]S 4'!AG242</f>
        <v>0</v>
      </c>
      <c r="AK747">
        <f>'[1]S 4'!AH242</f>
        <v>0</v>
      </c>
      <c r="AL747" s="86" t="str">
        <f>'[1]S 4'!AI242</f>
        <v xml:space="preserve"> 1-4</v>
      </c>
      <c r="AM747">
        <f>'[1]S 4'!AJ242</f>
        <v>0</v>
      </c>
      <c r="AN747" s="14" t="e">
        <f>'[1]S 4'!AK242</f>
        <v>#N/A</v>
      </c>
      <c r="AO747" s="14" t="e">
        <f>'[1]S 4'!AL242</f>
        <v>#N/A</v>
      </c>
      <c r="AP747" t="e">
        <f>'[1]S 4'!AM242</f>
        <v>#N/A</v>
      </c>
    </row>
    <row r="748" spans="33:42">
      <c r="AG748">
        <f>'[1]S 4'!AD243</f>
        <v>0</v>
      </c>
      <c r="AH748">
        <f>'[1]S 4'!AE243</f>
        <v>0</v>
      </c>
      <c r="AI748">
        <f>'[1]S 4'!AF243</f>
        <v>0</v>
      </c>
      <c r="AJ748">
        <f>'[1]S 4'!AG243</f>
        <v>0</v>
      </c>
      <c r="AK748">
        <f>'[1]S 4'!AH243</f>
        <v>0</v>
      </c>
      <c r="AL748">
        <f>'[1]S 4'!AI243</f>
        <v>0</v>
      </c>
      <c r="AM748">
        <f>'[1]S 4'!AJ243</f>
        <v>0</v>
      </c>
      <c r="AN748">
        <f>'[1]S 4'!AK243</f>
        <v>0</v>
      </c>
      <c r="AO748">
        <f>'[1]S 4'!AL243</f>
        <v>0</v>
      </c>
      <c r="AP748">
        <f>'[1]S 4'!AM243</f>
        <v>0</v>
      </c>
    </row>
    <row r="749" spans="33:42">
      <c r="AG749">
        <f>'[1]S 4'!AD244</f>
        <v>0</v>
      </c>
      <c r="AH749">
        <f>'[1]S 4'!AE244</f>
        <v>0</v>
      </c>
      <c r="AI749">
        <f>'[1]S 4'!AF244</f>
        <v>0</v>
      </c>
      <c r="AJ749">
        <f>'[1]S 4'!AG244</f>
        <v>0</v>
      </c>
      <c r="AK749">
        <f>'[1]S 4'!AH244</f>
        <v>0</v>
      </c>
      <c r="AL749">
        <f>'[1]S 4'!AI244</f>
        <v>0</v>
      </c>
      <c r="AM749">
        <f>'[1]S 4'!AJ244</f>
        <v>0</v>
      </c>
      <c r="AN749">
        <f>'[1]S 4'!AK244</f>
        <v>0</v>
      </c>
      <c r="AO749">
        <f>'[1]S 4'!AL244</f>
        <v>0</v>
      </c>
      <c r="AP749">
        <f>'[1]S 4'!AM244</f>
        <v>0</v>
      </c>
    </row>
    <row r="750" spans="33:42">
      <c r="AG750" t="str">
        <f>'[1]S 4'!AD245</f>
        <v/>
      </c>
      <c r="AH750" t="str">
        <f>'[1]S 4'!AE245</f>
        <v>kod</v>
      </c>
      <c r="AI750">
        <f>'[1]S 4'!AF245</f>
        <v>0</v>
      </c>
      <c r="AJ750" t="str">
        <f>'[1]S 4'!AG245</f>
        <v>č.zapasu</v>
      </c>
      <c r="AK750" t="str">
        <f>'[1]S 4'!AH245</f>
        <v>čas</v>
      </c>
      <c r="AL750" t="str">
        <f>'[1]S 4'!AI245</f>
        <v>zápas</v>
      </c>
      <c r="AM750" t="str">
        <f>'[1]S 4'!AJ245</f>
        <v>stôl</v>
      </c>
      <c r="AN750" t="str">
        <f>'[1]S 4'!AK245</f>
        <v>meno</v>
      </c>
      <c r="AO750" t="str">
        <f>'[1]S 4'!AL245</f>
        <v>meno</v>
      </c>
      <c r="AP750" t="str">
        <f>'[1]S 4'!AM245</f>
        <v>rozhodca</v>
      </c>
    </row>
    <row r="751" spans="33:42">
      <c r="AG751">
        <f>'[1]S 4'!AD246</f>
        <v>0</v>
      </c>
      <c r="AH751" t="str">
        <f>'[1]S 4'!AE246</f>
        <v>41X1</v>
      </c>
      <c r="AI751" t="str">
        <f>'[1]S 4'!AF246</f>
        <v>X</v>
      </c>
      <c r="AJ751">
        <f>'[1]S 4'!AG246</f>
        <v>0</v>
      </c>
      <c r="AK751">
        <f>'[1]S 4'!AH246</f>
        <v>0</v>
      </c>
      <c r="AL751" t="str">
        <f>'[1]S 4'!AI246</f>
        <v xml:space="preserve"> 1-3</v>
      </c>
      <c r="AM751">
        <f>'[1]S 4'!AJ246</f>
        <v>0</v>
      </c>
      <c r="AN751" s="14" t="e">
        <f>'[1]S 4'!AK246</f>
        <v>#N/A</v>
      </c>
      <c r="AO751" s="14" t="e">
        <f>'[1]S 4'!AL246</f>
        <v>#N/A</v>
      </c>
      <c r="AP751" t="e">
        <f>'[1]S 4'!AM246</f>
        <v>#N/A</v>
      </c>
    </row>
    <row r="752" spans="33:42">
      <c r="AG752">
        <f>'[1]S 4'!AD247</f>
        <v>0</v>
      </c>
      <c r="AH752" t="str">
        <f>'[1]S 4'!AE247</f>
        <v>42X1</v>
      </c>
      <c r="AI752" t="str">
        <f>'[1]S 4'!AF247</f>
        <v>X</v>
      </c>
      <c r="AJ752">
        <f>'[1]S 4'!AG247</f>
        <v>0</v>
      </c>
      <c r="AK752">
        <f>'[1]S 4'!AH247</f>
        <v>0</v>
      </c>
      <c r="AL752" t="str">
        <f>'[1]S 4'!AI247</f>
        <v xml:space="preserve"> 1-2</v>
      </c>
      <c r="AM752">
        <f>'[1]S 4'!AJ247</f>
        <v>0</v>
      </c>
      <c r="AN752" s="14" t="e">
        <f>'[1]S 4'!AK247</f>
        <v>#N/A</v>
      </c>
      <c r="AO752" s="14" t="e">
        <f>'[1]S 4'!AL247</f>
        <v>#N/A</v>
      </c>
      <c r="AP752" t="e">
        <f>'[1]S 4'!AM247</f>
        <v>#N/A</v>
      </c>
    </row>
    <row r="753" spans="33:42">
      <c r="AG753">
        <f>'[1]S 4'!AD248</f>
        <v>0</v>
      </c>
      <c r="AH753" t="str">
        <f>'[1]S 4'!AE248</f>
        <v>43X1</v>
      </c>
      <c r="AI753" t="str">
        <f>'[1]S 4'!AF248</f>
        <v>X</v>
      </c>
      <c r="AJ753">
        <f>'[1]S 4'!AG248</f>
        <v>0</v>
      </c>
      <c r="AK753">
        <f>'[1]S 4'!AH248</f>
        <v>0</v>
      </c>
      <c r="AL753" s="86" t="str">
        <f>'[1]S 4'!AI248</f>
        <v xml:space="preserve"> 1-4</v>
      </c>
      <c r="AM753">
        <f>'[1]S 4'!AJ248</f>
        <v>0</v>
      </c>
      <c r="AN753" s="14" t="e">
        <f>'[1]S 4'!AK248</f>
        <v>#N/A</v>
      </c>
      <c r="AO753" s="14" t="e">
        <f>'[1]S 4'!AL248</f>
        <v>#N/A</v>
      </c>
      <c r="AP753" t="e">
        <f>'[1]S 4'!AM248</f>
        <v>#N/A</v>
      </c>
    </row>
    <row r="754" spans="33:42">
      <c r="AG754">
        <f>'[1]S 4'!AD249</f>
        <v>0</v>
      </c>
      <c r="AH754">
        <f>'[1]S 4'!AE249</f>
        <v>0</v>
      </c>
      <c r="AI754">
        <f>'[1]S 4'!AF249</f>
        <v>0</v>
      </c>
      <c r="AJ754">
        <f>'[1]S 4'!AG249</f>
        <v>0</v>
      </c>
      <c r="AK754">
        <f>'[1]S 4'!AH249</f>
        <v>0</v>
      </c>
      <c r="AL754">
        <f>'[1]S 4'!AI249</f>
        <v>0</v>
      </c>
      <c r="AM754">
        <f>'[1]S 4'!AJ249</f>
        <v>0</v>
      </c>
      <c r="AN754">
        <f>'[1]S 4'!AK249</f>
        <v>0</v>
      </c>
      <c r="AO754">
        <f>'[1]S 4'!AL249</f>
        <v>0</v>
      </c>
      <c r="AP754">
        <f>'[1]S 4'!AM249</f>
        <v>0</v>
      </c>
    </row>
    <row r="755" spans="33:42">
      <c r="AG755">
        <f>'[1]S 4'!AD250</f>
        <v>0</v>
      </c>
      <c r="AH755">
        <f>'[1]S 4'!AE250</f>
        <v>0</v>
      </c>
      <c r="AI755">
        <f>'[1]S 4'!AF250</f>
        <v>0</v>
      </c>
      <c r="AJ755">
        <f>'[1]S 4'!AG250</f>
        <v>0</v>
      </c>
      <c r="AK755">
        <f>'[1]S 4'!AH250</f>
        <v>0</v>
      </c>
      <c r="AL755">
        <f>'[1]S 4'!AI250</f>
        <v>0</v>
      </c>
      <c r="AM755">
        <f>'[1]S 4'!AJ250</f>
        <v>0</v>
      </c>
      <c r="AN755">
        <f>'[1]S 4'!AK250</f>
        <v>0</v>
      </c>
      <c r="AO755">
        <f>'[1]S 4'!AL250</f>
        <v>0</v>
      </c>
      <c r="AP755">
        <f>'[1]S 4'!AM250</f>
        <v>0</v>
      </c>
    </row>
    <row r="756" spans="33:42">
      <c r="AG756" t="str">
        <f>'[1]S 4'!AD251</f>
        <v/>
      </c>
      <c r="AH756" t="str">
        <f>'[1]S 4'!AE251</f>
        <v>kod</v>
      </c>
      <c r="AI756">
        <f>'[1]S 4'!AF251</f>
        <v>0</v>
      </c>
      <c r="AJ756" t="str">
        <f>'[1]S 4'!AG251</f>
        <v>č.zapasu</v>
      </c>
      <c r="AK756" t="str">
        <f>'[1]S 4'!AH251</f>
        <v>čas</v>
      </c>
      <c r="AL756" t="str">
        <f>'[1]S 4'!AI251</f>
        <v>zápas</v>
      </c>
      <c r="AM756" t="str">
        <f>'[1]S 4'!AJ251</f>
        <v>stôl</v>
      </c>
      <c r="AN756" t="str">
        <f>'[1]S 4'!AK251</f>
        <v>meno</v>
      </c>
      <c r="AO756" t="str">
        <f>'[1]S 4'!AL251</f>
        <v>meno</v>
      </c>
      <c r="AP756" t="str">
        <f>'[1]S 4'!AM251</f>
        <v>rozhodca</v>
      </c>
    </row>
    <row r="757" spans="33:42">
      <c r="AG757">
        <f>'[1]S 4'!AD252</f>
        <v>0</v>
      </c>
      <c r="AH757" t="str">
        <f>'[1]S 4'!AE252</f>
        <v>41X1</v>
      </c>
      <c r="AI757" t="str">
        <f>'[1]S 4'!AF252</f>
        <v>X</v>
      </c>
      <c r="AJ757">
        <f>'[1]S 4'!AG252</f>
        <v>0</v>
      </c>
      <c r="AK757">
        <f>'[1]S 4'!AH252</f>
        <v>0</v>
      </c>
      <c r="AL757" t="str">
        <f>'[1]S 4'!AI252</f>
        <v xml:space="preserve"> 1-3</v>
      </c>
      <c r="AM757">
        <f>'[1]S 4'!AJ252</f>
        <v>0</v>
      </c>
      <c r="AN757" s="14" t="e">
        <f>'[1]S 4'!AK252</f>
        <v>#N/A</v>
      </c>
      <c r="AO757" s="14" t="e">
        <f>'[1]S 4'!AL252</f>
        <v>#N/A</v>
      </c>
      <c r="AP757" t="e">
        <f>'[1]S 4'!AM252</f>
        <v>#N/A</v>
      </c>
    </row>
    <row r="758" spans="33:42">
      <c r="AG758">
        <f>'[1]S 4'!AD253</f>
        <v>0</v>
      </c>
      <c r="AH758" t="str">
        <f>'[1]S 4'!AE253</f>
        <v>42X1</v>
      </c>
      <c r="AI758" t="str">
        <f>'[1]S 4'!AF253</f>
        <v>X</v>
      </c>
      <c r="AJ758">
        <f>'[1]S 4'!AG253</f>
        <v>0</v>
      </c>
      <c r="AK758">
        <f>'[1]S 4'!AH253</f>
        <v>0</v>
      </c>
      <c r="AL758" t="str">
        <f>'[1]S 4'!AI253</f>
        <v xml:space="preserve"> 1-2</v>
      </c>
      <c r="AM758">
        <f>'[1]S 4'!AJ253</f>
        <v>0</v>
      </c>
      <c r="AN758" s="14" t="e">
        <f>'[1]S 4'!AK253</f>
        <v>#N/A</v>
      </c>
      <c r="AO758" s="14" t="e">
        <f>'[1]S 4'!AL253</f>
        <v>#N/A</v>
      </c>
      <c r="AP758" t="e">
        <f>'[1]S 4'!AM253</f>
        <v>#N/A</v>
      </c>
    </row>
    <row r="759" spans="33:42">
      <c r="AG759">
        <f>'[1]S 4'!AD254</f>
        <v>0</v>
      </c>
      <c r="AH759" t="str">
        <f>'[1]S 4'!AE254</f>
        <v>43X1</v>
      </c>
      <c r="AI759" t="str">
        <f>'[1]S 4'!AF254</f>
        <v>X</v>
      </c>
      <c r="AJ759">
        <f>'[1]S 4'!AG254</f>
        <v>0</v>
      </c>
      <c r="AK759">
        <f>'[1]S 4'!AH254</f>
        <v>0</v>
      </c>
      <c r="AL759" s="86" t="str">
        <f>'[1]S 4'!AI254</f>
        <v xml:space="preserve"> 1-4</v>
      </c>
      <c r="AM759">
        <f>'[1]S 4'!AJ254</f>
        <v>0</v>
      </c>
      <c r="AN759" s="14" t="e">
        <f>'[1]S 4'!AK254</f>
        <v>#N/A</v>
      </c>
      <c r="AO759" s="14" t="e">
        <f>'[1]S 4'!AL254</f>
        <v>#N/A</v>
      </c>
      <c r="AP759" t="e">
        <f>'[1]S 4'!AM254</f>
        <v>#N/A</v>
      </c>
    </row>
    <row r="760" spans="33:42">
      <c r="AG760">
        <f>'[1]S 4'!AD255</f>
        <v>0</v>
      </c>
      <c r="AH760">
        <f>'[1]S 4'!AE255</f>
        <v>0</v>
      </c>
      <c r="AI760">
        <f>'[1]S 4'!AF255</f>
        <v>0</v>
      </c>
      <c r="AJ760">
        <f>'[1]S 4'!AG255</f>
        <v>0</v>
      </c>
      <c r="AK760">
        <f>'[1]S 4'!AH255</f>
        <v>0</v>
      </c>
      <c r="AL760">
        <f>'[1]S 4'!AI255</f>
        <v>0</v>
      </c>
      <c r="AM760">
        <f>'[1]S 4'!AJ255</f>
        <v>0</v>
      </c>
      <c r="AN760">
        <f>'[1]S 4'!AK255</f>
        <v>0</v>
      </c>
      <c r="AO760">
        <f>'[1]S 4'!AL255</f>
        <v>0</v>
      </c>
      <c r="AP760">
        <f>'[1]S 4'!AM255</f>
        <v>0</v>
      </c>
    </row>
    <row r="761" spans="33:42">
      <c r="AG761">
        <f>'[1]S 4'!AD256</f>
        <v>0</v>
      </c>
      <c r="AH761">
        <f>'[1]S 4'!AE256</f>
        <v>0</v>
      </c>
      <c r="AI761">
        <f>'[1]S 4'!AF256</f>
        <v>0</v>
      </c>
      <c r="AJ761">
        <f>'[1]S 4'!AG256</f>
        <v>0</v>
      </c>
      <c r="AK761">
        <f>'[1]S 4'!AH256</f>
        <v>0</v>
      </c>
      <c r="AL761">
        <f>'[1]S 4'!AI256</f>
        <v>0</v>
      </c>
      <c r="AM761">
        <f>'[1]S 4'!AJ256</f>
        <v>0</v>
      </c>
      <c r="AN761">
        <f>'[1]S 4'!AK256</f>
        <v>0</v>
      </c>
      <c r="AO761">
        <f>'[1]S 4'!AL256</f>
        <v>0</v>
      </c>
      <c r="AP761">
        <f>'[1]S 4'!AM256</f>
        <v>0</v>
      </c>
    </row>
    <row r="762" spans="33:42">
      <c r="AG762" t="str">
        <f>'[1]S 4'!AD257</f>
        <v/>
      </c>
      <c r="AH762" t="str">
        <f>'[1]S 4'!AE257</f>
        <v>kod</v>
      </c>
      <c r="AI762">
        <f>'[1]S 4'!AF257</f>
        <v>0</v>
      </c>
      <c r="AJ762" t="str">
        <f>'[1]S 4'!AG257</f>
        <v>č.zapasu</v>
      </c>
      <c r="AK762" t="str">
        <f>'[1]S 4'!AH257</f>
        <v>čas</v>
      </c>
      <c r="AL762" t="str">
        <f>'[1]S 4'!AI257</f>
        <v>zápas</v>
      </c>
      <c r="AM762" t="str">
        <f>'[1]S 4'!AJ257</f>
        <v>stôl</v>
      </c>
      <c r="AN762" t="str">
        <f>'[1]S 4'!AK257</f>
        <v>meno</v>
      </c>
      <c r="AO762" t="str">
        <f>'[1]S 4'!AL257</f>
        <v>meno</v>
      </c>
      <c r="AP762" t="str">
        <f>'[1]S 4'!AM257</f>
        <v>rozhodca</v>
      </c>
    </row>
    <row r="763" spans="33:42">
      <c r="AG763">
        <f>'[1]S 4'!AD258</f>
        <v>0</v>
      </c>
      <c r="AH763" t="str">
        <f>'[1]S 4'!AE258</f>
        <v>41X1</v>
      </c>
      <c r="AI763" t="str">
        <f>'[1]S 4'!AF258</f>
        <v>X</v>
      </c>
      <c r="AJ763">
        <f>'[1]S 4'!AG258</f>
        <v>0</v>
      </c>
      <c r="AK763">
        <f>'[1]S 4'!AH258</f>
        <v>0</v>
      </c>
      <c r="AL763" t="str">
        <f>'[1]S 4'!AI258</f>
        <v xml:space="preserve"> 1-3</v>
      </c>
      <c r="AM763">
        <f>'[1]S 4'!AJ258</f>
        <v>0</v>
      </c>
      <c r="AN763" s="14" t="e">
        <f>'[1]S 4'!AK258</f>
        <v>#N/A</v>
      </c>
      <c r="AO763" s="14" t="e">
        <f>'[1]S 4'!AL258</f>
        <v>#N/A</v>
      </c>
      <c r="AP763" t="e">
        <f>'[1]S 4'!AM258</f>
        <v>#N/A</v>
      </c>
    </row>
    <row r="764" spans="33:42">
      <c r="AG764">
        <f>'[1]S 4'!AD259</f>
        <v>0</v>
      </c>
      <c r="AH764" t="str">
        <f>'[1]S 4'!AE259</f>
        <v>42X1</v>
      </c>
      <c r="AI764" t="str">
        <f>'[1]S 4'!AF259</f>
        <v>X</v>
      </c>
      <c r="AJ764">
        <f>'[1]S 4'!AG259</f>
        <v>0</v>
      </c>
      <c r="AK764">
        <f>'[1]S 4'!AH259</f>
        <v>0</v>
      </c>
      <c r="AL764" t="str">
        <f>'[1]S 4'!AI259</f>
        <v xml:space="preserve"> 1-2</v>
      </c>
      <c r="AM764">
        <f>'[1]S 4'!AJ259</f>
        <v>0</v>
      </c>
      <c r="AN764" s="14" t="e">
        <f>'[1]S 4'!AK259</f>
        <v>#N/A</v>
      </c>
      <c r="AO764" s="14" t="e">
        <f>'[1]S 4'!AL259</f>
        <v>#N/A</v>
      </c>
      <c r="AP764" t="e">
        <f>'[1]S 4'!AM259</f>
        <v>#N/A</v>
      </c>
    </row>
    <row r="765" spans="33:42">
      <c r="AG765">
        <f>'[1]S 4'!AD260</f>
        <v>0</v>
      </c>
      <c r="AH765" t="str">
        <f>'[1]S 4'!AE260</f>
        <v>43X1</v>
      </c>
      <c r="AI765" t="str">
        <f>'[1]S 4'!AF260</f>
        <v>X</v>
      </c>
      <c r="AJ765">
        <f>'[1]S 4'!AG260</f>
        <v>0</v>
      </c>
      <c r="AK765">
        <f>'[1]S 4'!AH260</f>
        <v>0</v>
      </c>
      <c r="AL765" s="86" t="str">
        <f>'[1]S 4'!AI260</f>
        <v xml:space="preserve"> 1-4</v>
      </c>
      <c r="AM765">
        <f>'[1]S 4'!AJ260</f>
        <v>0</v>
      </c>
      <c r="AN765" s="14" t="e">
        <f>'[1]S 4'!AK260</f>
        <v>#N/A</v>
      </c>
      <c r="AO765" s="14" t="e">
        <f>'[1]S 4'!AL260</f>
        <v>#N/A</v>
      </c>
      <c r="AP765" t="e">
        <f>'[1]S 4'!AM260</f>
        <v>#N/A</v>
      </c>
    </row>
    <row r="766" spans="33:42">
      <c r="AG766">
        <f>'[1]S 4'!AD261</f>
        <v>0</v>
      </c>
      <c r="AH766">
        <f>'[1]S 4'!AE261</f>
        <v>0</v>
      </c>
      <c r="AI766">
        <f>'[1]S 4'!AF261</f>
        <v>0</v>
      </c>
      <c r="AJ766">
        <f>'[1]S 4'!AG261</f>
        <v>0</v>
      </c>
      <c r="AK766">
        <f>'[1]S 4'!AH261</f>
        <v>0</v>
      </c>
      <c r="AL766">
        <f>'[1]S 4'!AI261</f>
        <v>0</v>
      </c>
      <c r="AM766">
        <f>'[1]S 4'!AJ261</f>
        <v>0</v>
      </c>
      <c r="AN766">
        <f>'[1]S 4'!AK261</f>
        <v>0</v>
      </c>
      <c r="AO766">
        <f>'[1]S 4'!AL261</f>
        <v>0</v>
      </c>
      <c r="AP766">
        <f>'[1]S 4'!AM261</f>
        <v>0</v>
      </c>
    </row>
    <row r="767" spans="33:42">
      <c r="AG767">
        <f>'[1]S 4'!AD262</f>
        <v>0</v>
      </c>
      <c r="AH767">
        <f>'[1]S 4'!AE262</f>
        <v>0</v>
      </c>
      <c r="AI767">
        <f>'[1]S 4'!AF262</f>
        <v>0</v>
      </c>
      <c r="AJ767">
        <f>'[1]S 4'!AG262</f>
        <v>0</v>
      </c>
      <c r="AK767">
        <f>'[1]S 4'!AH262</f>
        <v>0</v>
      </c>
      <c r="AL767">
        <f>'[1]S 4'!AI262</f>
        <v>0</v>
      </c>
      <c r="AM767">
        <f>'[1]S 4'!AJ262</f>
        <v>0</v>
      </c>
      <c r="AN767">
        <f>'[1]S 4'!AK262</f>
        <v>0</v>
      </c>
      <c r="AO767">
        <f>'[1]S 4'!AL262</f>
        <v>0</v>
      </c>
      <c r="AP767">
        <f>'[1]S 4'!AM262</f>
        <v>0</v>
      </c>
    </row>
    <row r="768" spans="33:42">
      <c r="AG768" t="str">
        <f>'[1]S 4'!AD263</f>
        <v/>
      </c>
      <c r="AH768" t="str">
        <f>'[1]S 4'!AE263</f>
        <v>kod</v>
      </c>
      <c r="AI768">
        <f>'[1]S 4'!AF263</f>
        <v>0</v>
      </c>
      <c r="AJ768" t="str">
        <f>'[1]S 4'!AG263</f>
        <v>č.zapasu</v>
      </c>
      <c r="AK768" t="str">
        <f>'[1]S 4'!AH263</f>
        <v>čas</v>
      </c>
      <c r="AL768" t="str">
        <f>'[1]S 4'!AI263</f>
        <v>zápas</v>
      </c>
      <c r="AM768" t="str">
        <f>'[1]S 4'!AJ263</f>
        <v>stôl</v>
      </c>
      <c r="AN768" t="str">
        <f>'[1]S 4'!AK263</f>
        <v>meno</v>
      </c>
      <c r="AO768" t="str">
        <f>'[1]S 4'!AL263</f>
        <v>meno</v>
      </c>
      <c r="AP768" t="str">
        <f>'[1]S 4'!AM263</f>
        <v>rozhodca</v>
      </c>
    </row>
    <row r="769" spans="33:42">
      <c r="AG769">
        <f>'[1]S 4'!AD264</f>
        <v>0</v>
      </c>
      <c r="AH769" t="str">
        <f>'[1]S 4'!AE264</f>
        <v>41X1</v>
      </c>
      <c r="AI769" t="str">
        <f>'[1]S 4'!AF264</f>
        <v>X</v>
      </c>
      <c r="AJ769">
        <f>'[1]S 4'!AG264</f>
        <v>0</v>
      </c>
      <c r="AK769">
        <f>'[1]S 4'!AH264</f>
        <v>0</v>
      </c>
      <c r="AL769" t="str">
        <f>'[1]S 4'!AI264</f>
        <v xml:space="preserve"> 1-3</v>
      </c>
      <c r="AM769">
        <f>'[1]S 4'!AJ264</f>
        <v>0</v>
      </c>
      <c r="AN769" s="14" t="e">
        <f>'[1]S 4'!AK264</f>
        <v>#N/A</v>
      </c>
      <c r="AO769" s="14" t="e">
        <f>'[1]S 4'!AL264</f>
        <v>#N/A</v>
      </c>
      <c r="AP769" t="e">
        <f>'[1]S 4'!AM264</f>
        <v>#N/A</v>
      </c>
    </row>
    <row r="770" spans="33:42">
      <c r="AG770">
        <f>'[1]S 4'!AD265</f>
        <v>0</v>
      </c>
      <c r="AH770" t="str">
        <f>'[1]S 4'!AE265</f>
        <v>42X1</v>
      </c>
      <c r="AI770" t="str">
        <f>'[1]S 4'!AF265</f>
        <v>X</v>
      </c>
      <c r="AJ770">
        <f>'[1]S 4'!AG265</f>
        <v>0</v>
      </c>
      <c r="AK770">
        <f>'[1]S 4'!AH265</f>
        <v>0</v>
      </c>
      <c r="AL770" t="str">
        <f>'[1]S 4'!AI265</f>
        <v xml:space="preserve"> 1-2</v>
      </c>
      <c r="AM770">
        <f>'[1]S 4'!AJ265</f>
        <v>0</v>
      </c>
      <c r="AN770" s="14" t="e">
        <f>'[1]S 4'!AK265</f>
        <v>#N/A</v>
      </c>
      <c r="AO770" s="14" t="e">
        <f>'[1]S 4'!AL265</f>
        <v>#N/A</v>
      </c>
      <c r="AP770" t="e">
        <f>'[1]S 4'!AM265</f>
        <v>#N/A</v>
      </c>
    </row>
    <row r="771" spans="33:42">
      <c r="AG771">
        <f>'[1]S 4'!AD266</f>
        <v>0</v>
      </c>
      <c r="AH771" t="str">
        <f>'[1]S 4'!AE266</f>
        <v>43X1</v>
      </c>
      <c r="AI771" t="str">
        <f>'[1]S 4'!AF266</f>
        <v>X</v>
      </c>
      <c r="AJ771">
        <f>'[1]S 4'!AG266</f>
        <v>0</v>
      </c>
      <c r="AK771">
        <f>'[1]S 4'!AH266</f>
        <v>0</v>
      </c>
      <c r="AL771" s="86" t="str">
        <f>'[1]S 4'!AI266</f>
        <v xml:space="preserve"> 1-4</v>
      </c>
      <c r="AM771">
        <f>'[1]S 4'!AJ266</f>
        <v>0</v>
      </c>
      <c r="AN771" s="14" t="e">
        <f>'[1]S 4'!AK266</f>
        <v>#N/A</v>
      </c>
      <c r="AO771" s="14" t="e">
        <f>'[1]S 4'!AL266</f>
        <v>#N/A</v>
      </c>
      <c r="AP771" t="e">
        <f>'[1]S 4'!AM266</f>
        <v>#N/A</v>
      </c>
    </row>
    <row r="772" spans="33:42">
      <c r="AG772">
        <f>'[1]S 4'!AD267</f>
        <v>0</v>
      </c>
      <c r="AH772">
        <f>'[1]S 4'!AE267</f>
        <v>0</v>
      </c>
      <c r="AI772">
        <f>'[1]S 4'!AF267</f>
        <v>0</v>
      </c>
      <c r="AJ772">
        <f>'[1]S 4'!AG267</f>
        <v>0</v>
      </c>
      <c r="AK772">
        <f>'[1]S 4'!AH267</f>
        <v>0</v>
      </c>
      <c r="AL772">
        <f>'[1]S 4'!AI267</f>
        <v>0</v>
      </c>
      <c r="AM772">
        <f>'[1]S 4'!AJ267</f>
        <v>0</v>
      </c>
      <c r="AN772">
        <f>'[1]S 4'!AK267</f>
        <v>0</v>
      </c>
      <c r="AO772">
        <f>'[1]S 4'!AL267</f>
        <v>0</v>
      </c>
      <c r="AP772">
        <f>'[1]S 4'!AM267</f>
        <v>0</v>
      </c>
    </row>
    <row r="773" spans="33:42">
      <c r="AG773">
        <f>'[1]S 4'!AD268</f>
        <v>0</v>
      </c>
      <c r="AH773">
        <f>'[1]S 4'!AE268</f>
        <v>0</v>
      </c>
      <c r="AI773">
        <f>'[1]S 4'!AF268</f>
        <v>0</v>
      </c>
      <c r="AJ773">
        <f>'[1]S 4'!AG268</f>
        <v>0</v>
      </c>
      <c r="AK773">
        <f>'[1]S 4'!AH268</f>
        <v>0</v>
      </c>
      <c r="AL773">
        <f>'[1]S 4'!AI268</f>
        <v>0</v>
      </c>
      <c r="AM773">
        <f>'[1]S 4'!AJ268</f>
        <v>0</v>
      </c>
      <c r="AN773">
        <f>'[1]S 4'!AK268</f>
        <v>0</v>
      </c>
      <c r="AO773">
        <f>'[1]S 4'!AL268</f>
        <v>0</v>
      </c>
      <c r="AP773">
        <f>'[1]S 4'!AM268</f>
        <v>0</v>
      </c>
    </row>
    <row r="774" spans="33:42">
      <c r="AG774" t="str">
        <f>'[1]S 4'!AD269</f>
        <v/>
      </c>
      <c r="AH774" t="str">
        <f>'[1]S 4'!AE269</f>
        <v>kod</v>
      </c>
      <c r="AI774">
        <f>'[1]S 4'!AF269</f>
        <v>0</v>
      </c>
      <c r="AJ774" t="str">
        <f>'[1]S 4'!AG269</f>
        <v>č.zapasu</v>
      </c>
      <c r="AK774" t="str">
        <f>'[1]S 4'!AH269</f>
        <v>čas</v>
      </c>
      <c r="AL774" t="str">
        <f>'[1]S 4'!AI269</f>
        <v>zápas</v>
      </c>
      <c r="AM774" t="str">
        <f>'[1]S 4'!AJ269</f>
        <v>stôl</v>
      </c>
      <c r="AN774" t="str">
        <f>'[1]S 4'!AK269</f>
        <v>meno</v>
      </c>
      <c r="AO774" t="str">
        <f>'[1]S 4'!AL269</f>
        <v>meno</v>
      </c>
      <c r="AP774" t="str">
        <f>'[1]S 4'!AM269</f>
        <v>rozhodca</v>
      </c>
    </row>
    <row r="775" spans="33:42">
      <c r="AG775">
        <f>'[1]S 4'!AD270</f>
        <v>0</v>
      </c>
      <c r="AH775" t="str">
        <f>'[1]S 4'!AE270</f>
        <v>41X1</v>
      </c>
      <c r="AI775" t="str">
        <f>'[1]S 4'!AF270</f>
        <v>X</v>
      </c>
      <c r="AJ775">
        <f>'[1]S 4'!AG270</f>
        <v>0</v>
      </c>
      <c r="AK775">
        <f>'[1]S 4'!AH270</f>
        <v>0</v>
      </c>
      <c r="AL775" t="str">
        <f>'[1]S 4'!AI270</f>
        <v xml:space="preserve"> 1-3</v>
      </c>
      <c r="AM775">
        <f>'[1]S 4'!AJ270</f>
        <v>0</v>
      </c>
      <c r="AN775" s="14" t="e">
        <f>'[1]S 4'!AK270</f>
        <v>#N/A</v>
      </c>
      <c r="AO775" s="14" t="e">
        <f>'[1]S 4'!AL270</f>
        <v>#N/A</v>
      </c>
      <c r="AP775" t="e">
        <f>'[1]S 4'!AM270</f>
        <v>#N/A</v>
      </c>
    </row>
    <row r="776" spans="33:42">
      <c r="AG776">
        <f>'[1]S 4'!AD271</f>
        <v>0</v>
      </c>
      <c r="AH776" t="str">
        <f>'[1]S 4'!AE271</f>
        <v>42X1</v>
      </c>
      <c r="AI776" t="str">
        <f>'[1]S 4'!AF271</f>
        <v>X</v>
      </c>
      <c r="AJ776">
        <f>'[1]S 4'!AG271</f>
        <v>0</v>
      </c>
      <c r="AK776">
        <f>'[1]S 4'!AH271</f>
        <v>0</v>
      </c>
      <c r="AL776" t="str">
        <f>'[1]S 4'!AI271</f>
        <v xml:space="preserve"> 1-2</v>
      </c>
      <c r="AM776">
        <f>'[1]S 4'!AJ271</f>
        <v>0</v>
      </c>
      <c r="AN776" s="14" t="e">
        <f>'[1]S 4'!AK271</f>
        <v>#N/A</v>
      </c>
      <c r="AO776" s="14" t="e">
        <f>'[1]S 4'!AL271</f>
        <v>#N/A</v>
      </c>
      <c r="AP776" t="e">
        <f>'[1]S 4'!AM271</f>
        <v>#N/A</v>
      </c>
    </row>
    <row r="777" spans="33:42">
      <c r="AG777">
        <f>'[1]S 4'!AD272</f>
        <v>0</v>
      </c>
      <c r="AH777" t="str">
        <f>'[1]S 4'!AE272</f>
        <v>43X1</v>
      </c>
      <c r="AI777" t="str">
        <f>'[1]S 4'!AF272</f>
        <v>X</v>
      </c>
      <c r="AJ777">
        <f>'[1]S 4'!AG272</f>
        <v>0</v>
      </c>
      <c r="AK777">
        <f>'[1]S 4'!AH272</f>
        <v>0</v>
      </c>
      <c r="AL777" s="86" t="str">
        <f>'[1]S 4'!AI272</f>
        <v xml:space="preserve"> 1-4</v>
      </c>
      <c r="AM777">
        <f>'[1]S 4'!AJ272</f>
        <v>0</v>
      </c>
      <c r="AN777" s="14" t="e">
        <f>'[1]S 4'!AK272</f>
        <v>#N/A</v>
      </c>
      <c r="AO777" s="14" t="e">
        <f>'[1]S 4'!AL272</f>
        <v>#N/A</v>
      </c>
      <c r="AP777" t="e">
        <f>'[1]S 4'!AM272</f>
        <v>#N/A</v>
      </c>
    </row>
    <row r="778" spans="33:42">
      <c r="AG778">
        <f>'[1]S 4'!AD273</f>
        <v>0</v>
      </c>
      <c r="AH778">
        <f>'[1]S 4'!AE273</f>
        <v>0</v>
      </c>
      <c r="AI778">
        <f>'[1]S 4'!AF273</f>
        <v>0</v>
      </c>
      <c r="AJ778">
        <f>'[1]S 4'!AG273</f>
        <v>0</v>
      </c>
      <c r="AK778">
        <f>'[1]S 4'!AH273</f>
        <v>0</v>
      </c>
      <c r="AL778">
        <f>'[1]S 4'!AI273</f>
        <v>0</v>
      </c>
      <c r="AM778">
        <f>'[1]S 4'!AJ273</f>
        <v>0</v>
      </c>
      <c r="AN778">
        <f>'[1]S 4'!AK273</f>
        <v>0</v>
      </c>
      <c r="AO778">
        <f>'[1]S 4'!AL273</f>
        <v>0</v>
      </c>
      <c r="AP778">
        <f>'[1]S 4'!AM273</f>
        <v>0</v>
      </c>
    </row>
    <row r="779" spans="33:42">
      <c r="AG779">
        <f>'[1]S 4'!AD274</f>
        <v>0</v>
      </c>
      <c r="AH779">
        <f>'[1]S 4'!AE274</f>
        <v>0</v>
      </c>
      <c r="AI779">
        <f>'[1]S 4'!AF274</f>
        <v>0</v>
      </c>
      <c r="AJ779">
        <f>'[1]S 4'!AG274</f>
        <v>0</v>
      </c>
      <c r="AK779">
        <f>'[1]S 4'!AH274</f>
        <v>0</v>
      </c>
      <c r="AL779">
        <f>'[1]S 4'!AI274</f>
        <v>0</v>
      </c>
      <c r="AM779">
        <f>'[1]S 4'!AJ274</f>
        <v>0</v>
      </c>
      <c r="AN779">
        <f>'[1]S 4'!AK274</f>
        <v>0</v>
      </c>
      <c r="AO779">
        <f>'[1]S 4'!AL274</f>
        <v>0</v>
      </c>
      <c r="AP779">
        <f>'[1]S 4'!AM274</f>
        <v>0</v>
      </c>
    </row>
    <row r="780" spans="33:42">
      <c r="AG780" t="str">
        <f>'[1]S 4'!AD275</f>
        <v/>
      </c>
      <c r="AH780" t="str">
        <f>'[1]S 4'!AE275</f>
        <v>kod</v>
      </c>
      <c r="AI780">
        <f>'[1]S 4'!AF275</f>
        <v>0</v>
      </c>
      <c r="AJ780" t="str">
        <f>'[1]S 4'!AG275</f>
        <v>č.zapasu</v>
      </c>
      <c r="AK780" t="str">
        <f>'[1]S 4'!AH275</f>
        <v>čas</v>
      </c>
      <c r="AL780" t="str">
        <f>'[1]S 4'!AI275</f>
        <v>zápas</v>
      </c>
      <c r="AM780" t="str">
        <f>'[1]S 4'!AJ275</f>
        <v>stôl</v>
      </c>
      <c r="AN780" t="str">
        <f>'[1]S 4'!AK275</f>
        <v>meno</v>
      </c>
      <c r="AO780" t="str">
        <f>'[1]S 4'!AL275</f>
        <v>meno</v>
      </c>
      <c r="AP780" t="str">
        <f>'[1]S 4'!AM275</f>
        <v>rozhodca</v>
      </c>
    </row>
    <row r="781" spans="33:42">
      <c r="AG781">
        <f>'[1]S 4'!AD276</f>
        <v>0</v>
      </c>
      <c r="AH781" t="str">
        <f>'[1]S 4'!AE276</f>
        <v>41X1</v>
      </c>
      <c r="AI781" t="str">
        <f>'[1]S 4'!AF276</f>
        <v>X</v>
      </c>
      <c r="AJ781">
        <f>'[1]S 4'!AG276</f>
        <v>0</v>
      </c>
      <c r="AK781">
        <f>'[1]S 4'!AH276</f>
        <v>0</v>
      </c>
      <c r="AL781" t="str">
        <f>'[1]S 4'!AI276</f>
        <v xml:space="preserve"> 1-3</v>
      </c>
      <c r="AM781">
        <f>'[1]S 4'!AJ276</f>
        <v>0</v>
      </c>
      <c r="AN781" s="14" t="e">
        <f>'[1]S 4'!AK276</f>
        <v>#N/A</v>
      </c>
      <c r="AO781" s="14" t="e">
        <f>'[1]S 4'!AL276</f>
        <v>#N/A</v>
      </c>
      <c r="AP781" t="e">
        <f>'[1]S 4'!AM276</f>
        <v>#N/A</v>
      </c>
    </row>
    <row r="782" spans="33:42">
      <c r="AG782">
        <f>'[1]S 4'!AD277</f>
        <v>0</v>
      </c>
      <c r="AH782" t="str">
        <f>'[1]S 4'!AE277</f>
        <v>42X1</v>
      </c>
      <c r="AI782" t="str">
        <f>'[1]S 4'!AF277</f>
        <v>X</v>
      </c>
      <c r="AJ782">
        <f>'[1]S 4'!AG277</f>
        <v>0</v>
      </c>
      <c r="AK782">
        <f>'[1]S 4'!AH277</f>
        <v>0</v>
      </c>
      <c r="AL782" t="str">
        <f>'[1]S 4'!AI277</f>
        <v xml:space="preserve"> 1-2</v>
      </c>
      <c r="AM782">
        <f>'[1]S 4'!AJ277</f>
        <v>0</v>
      </c>
      <c r="AN782" s="14" t="e">
        <f>'[1]S 4'!AK277</f>
        <v>#N/A</v>
      </c>
      <c r="AO782" s="14" t="e">
        <f>'[1]S 4'!AL277</f>
        <v>#N/A</v>
      </c>
      <c r="AP782" t="e">
        <f>'[1]S 4'!AM277</f>
        <v>#N/A</v>
      </c>
    </row>
    <row r="783" spans="33:42">
      <c r="AG783">
        <f>'[1]S 4'!AD278</f>
        <v>0</v>
      </c>
      <c r="AH783" t="str">
        <f>'[1]S 4'!AE278</f>
        <v>43X1</v>
      </c>
      <c r="AI783" t="str">
        <f>'[1]S 4'!AF278</f>
        <v>X</v>
      </c>
      <c r="AJ783">
        <f>'[1]S 4'!AG278</f>
        <v>0</v>
      </c>
      <c r="AK783">
        <f>'[1]S 4'!AH278</f>
        <v>0</v>
      </c>
      <c r="AL783" s="86" t="str">
        <f>'[1]S 4'!AI278</f>
        <v xml:space="preserve"> 1-4</v>
      </c>
      <c r="AM783">
        <f>'[1]S 4'!AJ278</f>
        <v>0</v>
      </c>
      <c r="AN783" s="14" t="e">
        <f>'[1]S 4'!AK278</f>
        <v>#N/A</v>
      </c>
      <c r="AO783" s="14" t="e">
        <f>'[1]S 4'!AL278</f>
        <v>#N/A</v>
      </c>
      <c r="AP783" t="e">
        <f>'[1]S 4'!AM278</f>
        <v>#N/A</v>
      </c>
    </row>
    <row r="784" spans="33:42">
      <c r="AG784">
        <f>'[1]S 4'!AD279</f>
        <v>0</v>
      </c>
      <c r="AH784">
        <f>'[1]S 4'!AE279</f>
        <v>0</v>
      </c>
      <c r="AI784">
        <f>'[1]S 4'!AF279</f>
        <v>0</v>
      </c>
      <c r="AJ784">
        <f>'[1]S 4'!AG279</f>
        <v>0</v>
      </c>
      <c r="AK784">
        <f>'[1]S 4'!AH279</f>
        <v>0</v>
      </c>
      <c r="AL784">
        <f>'[1]S 4'!AI279</f>
        <v>0</v>
      </c>
      <c r="AM784">
        <f>'[1]S 4'!AJ279</f>
        <v>0</v>
      </c>
      <c r="AN784">
        <f>'[1]S 4'!AK279</f>
        <v>0</v>
      </c>
      <c r="AO784">
        <f>'[1]S 4'!AL279</f>
        <v>0</v>
      </c>
      <c r="AP784">
        <f>'[1]S 4'!AM279</f>
        <v>0</v>
      </c>
    </row>
    <row r="785" spans="33:42">
      <c r="AG785">
        <f>'[1]S 4'!AD280</f>
        <v>0</v>
      </c>
      <c r="AH785">
        <f>'[1]S 4'!AE280</f>
        <v>0</v>
      </c>
      <c r="AI785">
        <f>'[1]S 4'!AF280</f>
        <v>0</v>
      </c>
      <c r="AJ785">
        <f>'[1]S 4'!AG280</f>
        <v>0</v>
      </c>
      <c r="AK785">
        <f>'[1]S 4'!AH280</f>
        <v>0</v>
      </c>
      <c r="AL785">
        <f>'[1]S 4'!AI280</f>
        <v>0</v>
      </c>
      <c r="AM785">
        <f>'[1]S 4'!AJ280</f>
        <v>0</v>
      </c>
      <c r="AN785">
        <f>'[1]S 4'!AK280</f>
        <v>0</v>
      </c>
      <c r="AO785">
        <f>'[1]S 4'!AL280</f>
        <v>0</v>
      </c>
      <c r="AP785">
        <f>'[1]S 4'!AM280</f>
        <v>0</v>
      </c>
    </row>
    <row r="786" spans="33:42">
      <c r="AG786" t="str">
        <f>'[1]S 4'!AD281</f>
        <v/>
      </c>
      <c r="AH786" t="str">
        <f>'[1]S 4'!AE281</f>
        <v>kod</v>
      </c>
      <c r="AI786">
        <f>'[1]S 4'!AF281</f>
        <v>0</v>
      </c>
      <c r="AJ786" t="str">
        <f>'[1]S 4'!AG281</f>
        <v>č.zapasu</v>
      </c>
      <c r="AK786" t="str">
        <f>'[1]S 4'!AH281</f>
        <v>čas</v>
      </c>
      <c r="AL786" t="str">
        <f>'[1]S 4'!AI281</f>
        <v>zápas</v>
      </c>
      <c r="AM786" t="str">
        <f>'[1]S 4'!AJ281</f>
        <v>stôl</v>
      </c>
      <c r="AN786" t="str">
        <f>'[1]S 4'!AK281</f>
        <v>meno</v>
      </c>
      <c r="AO786" t="str">
        <f>'[1]S 4'!AL281</f>
        <v>meno</v>
      </c>
      <c r="AP786" t="str">
        <f>'[1]S 4'!AM281</f>
        <v>rozhodca</v>
      </c>
    </row>
    <row r="787" spans="33:42">
      <c r="AG787">
        <f>'[1]S 4'!AD282</f>
        <v>0</v>
      </c>
      <c r="AH787" t="str">
        <f>'[1]S 4'!AE282</f>
        <v>41X1</v>
      </c>
      <c r="AI787" t="str">
        <f>'[1]S 4'!AF282</f>
        <v>X</v>
      </c>
      <c r="AJ787">
        <f>'[1]S 4'!AG282</f>
        <v>0</v>
      </c>
      <c r="AK787">
        <f>'[1]S 4'!AH282</f>
        <v>0</v>
      </c>
      <c r="AL787" t="str">
        <f>'[1]S 4'!AI282</f>
        <v xml:space="preserve"> 1-3</v>
      </c>
      <c r="AM787">
        <f>'[1]S 4'!AJ282</f>
        <v>0</v>
      </c>
      <c r="AN787" s="14" t="e">
        <f>'[1]S 4'!AK282</f>
        <v>#N/A</v>
      </c>
      <c r="AO787" s="14" t="e">
        <f>'[1]S 4'!AL282</f>
        <v>#N/A</v>
      </c>
      <c r="AP787" t="e">
        <f>'[1]S 4'!AM282</f>
        <v>#N/A</v>
      </c>
    </row>
    <row r="788" spans="33:42">
      <c r="AG788">
        <f>'[1]S 4'!AD283</f>
        <v>0</v>
      </c>
      <c r="AH788" t="str">
        <f>'[1]S 4'!AE283</f>
        <v>42X1</v>
      </c>
      <c r="AI788" t="str">
        <f>'[1]S 4'!AF283</f>
        <v>X</v>
      </c>
      <c r="AJ788">
        <f>'[1]S 4'!AG283</f>
        <v>0</v>
      </c>
      <c r="AK788">
        <f>'[1]S 4'!AH283</f>
        <v>0</v>
      </c>
      <c r="AL788" t="str">
        <f>'[1]S 4'!AI283</f>
        <v xml:space="preserve"> 1-2</v>
      </c>
      <c r="AM788">
        <f>'[1]S 4'!AJ283</f>
        <v>0</v>
      </c>
      <c r="AN788" s="14" t="e">
        <f>'[1]S 4'!AK283</f>
        <v>#N/A</v>
      </c>
      <c r="AO788" s="14" t="e">
        <f>'[1]S 4'!AL283</f>
        <v>#N/A</v>
      </c>
      <c r="AP788" t="e">
        <f>'[1]S 4'!AM283</f>
        <v>#N/A</v>
      </c>
    </row>
    <row r="789" spans="33:42">
      <c r="AG789">
        <f>'[1]S 4'!AD284</f>
        <v>0</v>
      </c>
      <c r="AH789" t="str">
        <f>'[1]S 4'!AE284</f>
        <v>43X1</v>
      </c>
      <c r="AI789" t="str">
        <f>'[1]S 4'!AF284</f>
        <v>X</v>
      </c>
      <c r="AJ789">
        <f>'[1]S 4'!AG284</f>
        <v>0</v>
      </c>
      <c r="AK789">
        <f>'[1]S 4'!AH284</f>
        <v>0</v>
      </c>
      <c r="AL789" s="86" t="str">
        <f>'[1]S 4'!AI284</f>
        <v xml:space="preserve"> 1-4</v>
      </c>
      <c r="AM789">
        <f>'[1]S 4'!AJ284</f>
        <v>0</v>
      </c>
      <c r="AN789" s="14" t="e">
        <f>'[1]S 4'!AK284</f>
        <v>#N/A</v>
      </c>
      <c r="AO789" s="14" t="e">
        <f>'[1]S 4'!AL284</f>
        <v>#N/A</v>
      </c>
      <c r="AP789" t="e">
        <f>'[1]S 4'!AM284</f>
        <v>#N/A</v>
      </c>
    </row>
    <row r="790" spans="33:42">
      <c r="AG790">
        <f>'[1]S 4'!AD285</f>
        <v>0</v>
      </c>
      <c r="AH790">
        <f>'[1]S 4'!AE285</f>
        <v>0</v>
      </c>
      <c r="AI790">
        <f>'[1]S 4'!AF285</f>
        <v>0</v>
      </c>
      <c r="AJ790">
        <f>'[1]S 4'!AG285</f>
        <v>0</v>
      </c>
      <c r="AK790">
        <f>'[1]S 4'!AH285</f>
        <v>0</v>
      </c>
      <c r="AL790">
        <f>'[1]S 4'!AI285</f>
        <v>0</v>
      </c>
      <c r="AM790">
        <f>'[1]S 4'!AJ285</f>
        <v>0</v>
      </c>
      <c r="AN790">
        <f>'[1]S 4'!AK285</f>
        <v>0</v>
      </c>
      <c r="AO790">
        <f>'[1]S 4'!AL285</f>
        <v>0</v>
      </c>
      <c r="AP790">
        <f>'[1]S 4'!AM285</f>
        <v>0</v>
      </c>
    </row>
    <row r="791" spans="33:42">
      <c r="AG791">
        <f>'[1]S 4'!AD286</f>
        <v>0</v>
      </c>
      <c r="AH791">
        <f>'[1]S 4'!AE286</f>
        <v>0</v>
      </c>
      <c r="AI791">
        <f>'[1]S 4'!AF286</f>
        <v>0</v>
      </c>
      <c r="AJ791">
        <f>'[1]S 4'!AG286</f>
        <v>0</v>
      </c>
      <c r="AK791">
        <f>'[1]S 4'!AH286</f>
        <v>0</v>
      </c>
      <c r="AL791">
        <f>'[1]S 4'!AI286</f>
        <v>0</v>
      </c>
      <c r="AM791">
        <f>'[1]S 4'!AJ286</f>
        <v>0</v>
      </c>
      <c r="AN791">
        <f>'[1]S 4'!AK286</f>
        <v>0</v>
      </c>
      <c r="AO791">
        <f>'[1]S 4'!AL286</f>
        <v>0</v>
      </c>
      <c r="AP791">
        <f>'[1]S 4'!AM286</f>
        <v>0</v>
      </c>
    </row>
    <row r="792" spans="33:42">
      <c r="AG792" t="str">
        <f>'[1]S 4'!AD287</f>
        <v/>
      </c>
      <c r="AH792" t="str">
        <f>'[1]S 4'!AE287</f>
        <v>kod</v>
      </c>
      <c r="AI792">
        <f>'[1]S 4'!AF287</f>
        <v>0</v>
      </c>
      <c r="AJ792" t="str">
        <f>'[1]S 4'!AG287</f>
        <v>č.zapasu</v>
      </c>
      <c r="AK792" t="str">
        <f>'[1]S 4'!AH287</f>
        <v>čas</v>
      </c>
      <c r="AL792" t="str">
        <f>'[1]S 4'!AI287</f>
        <v>zápas</v>
      </c>
      <c r="AM792" t="str">
        <f>'[1]S 4'!AJ287</f>
        <v>stôl</v>
      </c>
      <c r="AN792" t="str">
        <f>'[1]S 4'!AK287</f>
        <v>meno</v>
      </c>
      <c r="AO792" t="str">
        <f>'[1]S 4'!AL287</f>
        <v>meno</v>
      </c>
      <c r="AP792" t="str">
        <f>'[1]S 4'!AM287</f>
        <v>rozhodca</v>
      </c>
    </row>
    <row r="793" spans="33:42">
      <c r="AG793">
        <f>'[1]S 4'!AD288</f>
        <v>0</v>
      </c>
      <c r="AH793" t="str">
        <f>'[1]S 4'!AE288</f>
        <v>41X1</v>
      </c>
      <c r="AI793" t="str">
        <f>'[1]S 4'!AF288</f>
        <v>X</v>
      </c>
      <c r="AJ793">
        <f>'[1]S 4'!AG288</f>
        <v>0</v>
      </c>
      <c r="AK793">
        <f>'[1]S 4'!AH288</f>
        <v>0</v>
      </c>
      <c r="AL793" t="str">
        <f>'[1]S 4'!AI288</f>
        <v xml:space="preserve"> 1-3</v>
      </c>
      <c r="AM793">
        <f>'[1]S 4'!AJ288</f>
        <v>0</v>
      </c>
      <c r="AN793" s="14" t="e">
        <f>'[1]S 4'!AK288</f>
        <v>#N/A</v>
      </c>
      <c r="AO793" s="14" t="e">
        <f>'[1]S 4'!AL288</f>
        <v>#N/A</v>
      </c>
      <c r="AP793" t="e">
        <f>'[1]S 4'!AM288</f>
        <v>#N/A</v>
      </c>
    </row>
    <row r="794" spans="33:42">
      <c r="AG794">
        <f>'[1]S 4'!AD289</f>
        <v>0</v>
      </c>
      <c r="AH794" t="str">
        <f>'[1]S 4'!AE289</f>
        <v>42X1</v>
      </c>
      <c r="AI794" t="str">
        <f>'[1]S 4'!AF289</f>
        <v>X</v>
      </c>
      <c r="AJ794">
        <f>'[1]S 4'!AG289</f>
        <v>0</v>
      </c>
      <c r="AK794">
        <f>'[1]S 4'!AH289</f>
        <v>0</v>
      </c>
      <c r="AL794" t="str">
        <f>'[1]S 4'!AI289</f>
        <v xml:space="preserve"> 1-2</v>
      </c>
      <c r="AM794">
        <f>'[1]S 4'!AJ289</f>
        <v>0</v>
      </c>
      <c r="AN794" s="14" t="e">
        <f>'[1]S 4'!AK289</f>
        <v>#N/A</v>
      </c>
      <c r="AO794" s="14" t="e">
        <f>'[1]S 4'!AL289</f>
        <v>#N/A</v>
      </c>
      <c r="AP794" t="e">
        <f>'[1]S 4'!AM289</f>
        <v>#N/A</v>
      </c>
    </row>
    <row r="795" spans="33:42">
      <c r="AG795">
        <f>'[1]S 4'!AD290</f>
        <v>0</v>
      </c>
      <c r="AH795" t="str">
        <f>'[1]S 4'!AE290</f>
        <v>43X1</v>
      </c>
      <c r="AI795" t="str">
        <f>'[1]S 4'!AF290</f>
        <v>X</v>
      </c>
      <c r="AJ795">
        <f>'[1]S 4'!AG290</f>
        <v>0</v>
      </c>
      <c r="AK795">
        <f>'[1]S 4'!AH290</f>
        <v>0</v>
      </c>
      <c r="AL795" s="86" t="str">
        <f>'[1]S 4'!AI290</f>
        <v xml:space="preserve"> 1-4</v>
      </c>
      <c r="AM795">
        <f>'[1]S 4'!AJ290</f>
        <v>0</v>
      </c>
      <c r="AN795" s="14" t="e">
        <f>'[1]S 4'!AK290</f>
        <v>#N/A</v>
      </c>
      <c r="AO795" s="14" t="e">
        <f>'[1]S 4'!AL290</f>
        <v>#N/A</v>
      </c>
      <c r="AP795" t="e">
        <f>'[1]S 4'!AM290</f>
        <v>#N/A</v>
      </c>
    </row>
    <row r="796" spans="33:42">
      <c r="AG796">
        <f>'[1]S 4'!AD291</f>
        <v>0</v>
      </c>
      <c r="AH796">
        <f>'[1]S 4'!AE291</f>
        <v>0</v>
      </c>
      <c r="AI796">
        <f>'[1]S 4'!AF291</f>
        <v>0</v>
      </c>
      <c r="AJ796">
        <f>'[1]S 4'!AG291</f>
        <v>0</v>
      </c>
      <c r="AK796">
        <f>'[1]S 4'!AH291</f>
        <v>0</v>
      </c>
      <c r="AL796">
        <f>'[1]S 4'!AI291</f>
        <v>0</v>
      </c>
      <c r="AM796">
        <f>'[1]S 4'!AJ291</f>
        <v>0</v>
      </c>
      <c r="AN796">
        <f>'[1]S 4'!AK291</f>
        <v>0</v>
      </c>
      <c r="AO796">
        <f>'[1]S 4'!AL291</f>
        <v>0</v>
      </c>
      <c r="AP796">
        <f>'[1]S 4'!AM291</f>
        <v>0</v>
      </c>
    </row>
    <row r="797" spans="33:42">
      <c r="AG797">
        <f>'[1]S 4'!AD292</f>
        <v>0</v>
      </c>
      <c r="AH797">
        <f>'[1]S 4'!AE292</f>
        <v>0</v>
      </c>
      <c r="AI797">
        <f>'[1]S 4'!AF292</f>
        <v>0</v>
      </c>
      <c r="AJ797">
        <f>'[1]S 4'!AG292</f>
        <v>0</v>
      </c>
      <c r="AK797">
        <f>'[1]S 4'!AH292</f>
        <v>0</v>
      </c>
      <c r="AL797">
        <f>'[1]S 4'!AI292</f>
        <v>0</v>
      </c>
      <c r="AM797">
        <f>'[1]S 4'!AJ292</f>
        <v>0</v>
      </c>
      <c r="AN797">
        <f>'[1]S 4'!AK292</f>
        <v>0</v>
      </c>
      <c r="AO797">
        <f>'[1]S 4'!AL292</f>
        <v>0</v>
      </c>
      <c r="AP797">
        <f>'[1]S 4'!AM292</f>
        <v>0</v>
      </c>
    </row>
    <row r="798" spans="33:42">
      <c r="AG798" t="str">
        <f>'[1]S 4'!AD293</f>
        <v/>
      </c>
      <c r="AH798" t="str">
        <f>'[1]S 4'!AE293</f>
        <v>kod</v>
      </c>
      <c r="AI798">
        <f>'[1]S 4'!AF293</f>
        <v>0</v>
      </c>
      <c r="AJ798" t="str">
        <f>'[1]S 4'!AG293</f>
        <v>č.zapasu</v>
      </c>
      <c r="AK798" t="str">
        <f>'[1]S 4'!AH293</f>
        <v>čas</v>
      </c>
      <c r="AL798" t="str">
        <f>'[1]S 4'!AI293</f>
        <v>zápas</v>
      </c>
      <c r="AM798" t="str">
        <f>'[1]S 4'!AJ293</f>
        <v>stôl</v>
      </c>
      <c r="AN798" t="str">
        <f>'[1]S 4'!AK293</f>
        <v>meno</v>
      </c>
      <c r="AO798" t="str">
        <f>'[1]S 4'!AL293</f>
        <v>meno</v>
      </c>
      <c r="AP798" t="str">
        <f>'[1]S 4'!AM293</f>
        <v>rozhodca</v>
      </c>
    </row>
    <row r="799" spans="33:42">
      <c r="AG799">
        <f>'[1]S 4'!AD294</f>
        <v>0</v>
      </c>
      <c r="AH799" t="str">
        <f>'[1]S 4'!AE294</f>
        <v>41X1</v>
      </c>
      <c r="AI799" t="str">
        <f>'[1]S 4'!AF294</f>
        <v>X</v>
      </c>
      <c r="AJ799">
        <f>'[1]S 4'!AG294</f>
        <v>0</v>
      </c>
      <c r="AK799">
        <f>'[1]S 4'!AH294</f>
        <v>0</v>
      </c>
      <c r="AL799" t="str">
        <f>'[1]S 4'!AI294</f>
        <v xml:space="preserve"> 1-3</v>
      </c>
      <c r="AM799">
        <f>'[1]S 4'!AJ294</f>
        <v>0</v>
      </c>
      <c r="AN799" s="14" t="e">
        <f>'[1]S 4'!AK294</f>
        <v>#N/A</v>
      </c>
      <c r="AO799" s="14" t="e">
        <f>'[1]S 4'!AL294</f>
        <v>#N/A</v>
      </c>
      <c r="AP799" t="e">
        <f>'[1]S 4'!AM294</f>
        <v>#N/A</v>
      </c>
    </row>
    <row r="800" spans="33:42">
      <c r="AG800">
        <f>'[1]S 4'!AD295</f>
        <v>0</v>
      </c>
      <c r="AH800" t="str">
        <f>'[1]S 4'!AE295</f>
        <v>42X1</v>
      </c>
      <c r="AI800" t="str">
        <f>'[1]S 4'!AF295</f>
        <v>X</v>
      </c>
      <c r="AJ800">
        <f>'[1]S 4'!AG295</f>
        <v>0</v>
      </c>
      <c r="AK800">
        <f>'[1]S 4'!AH295</f>
        <v>0</v>
      </c>
      <c r="AL800" t="str">
        <f>'[1]S 4'!AI295</f>
        <v xml:space="preserve"> 1-2</v>
      </c>
      <c r="AM800">
        <f>'[1]S 4'!AJ295</f>
        <v>0</v>
      </c>
      <c r="AN800" s="14" t="e">
        <f>'[1]S 4'!AK295</f>
        <v>#N/A</v>
      </c>
      <c r="AO800" s="14" t="e">
        <f>'[1]S 4'!AL295</f>
        <v>#N/A</v>
      </c>
      <c r="AP800" t="e">
        <f>'[1]S 4'!AM295</f>
        <v>#N/A</v>
      </c>
    </row>
    <row r="801" spans="33:42">
      <c r="AG801">
        <f>'[1]S 4'!AD296</f>
        <v>0</v>
      </c>
      <c r="AH801" t="str">
        <f>'[1]S 4'!AE296</f>
        <v>43X1</v>
      </c>
      <c r="AI801" t="str">
        <f>'[1]S 4'!AF296</f>
        <v>X</v>
      </c>
      <c r="AJ801">
        <f>'[1]S 4'!AG296</f>
        <v>0</v>
      </c>
      <c r="AK801">
        <f>'[1]S 4'!AH296</f>
        <v>0</v>
      </c>
      <c r="AL801" s="86" t="str">
        <f>'[1]S 4'!AI296</f>
        <v xml:space="preserve"> 1-4</v>
      </c>
      <c r="AM801">
        <f>'[1]S 4'!AJ296</f>
        <v>0</v>
      </c>
      <c r="AN801" s="14" t="e">
        <f>'[1]S 4'!AK296</f>
        <v>#N/A</v>
      </c>
      <c r="AO801" s="14" t="e">
        <f>'[1]S 4'!AL296</f>
        <v>#N/A</v>
      </c>
      <c r="AP801" t="e">
        <f>'[1]S 4'!AM296</f>
        <v>#N/A</v>
      </c>
    </row>
    <row r="802" spans="33:42">
      <c r="AG802">
        <f>'[1]S 4'!AD297</f>
        <v>0</v>
      </c>
      <c r="AH802">
        <f>'[1]S 4'!AE297</f>
        <v>0</v>
      </c>
      <c r="AI802">
        <f>'[1]S 4'!AF297</f>
        <v>0</v>
      </c>
      <c r="AJ802">
        <f>'[1]S 4'!AG297</f>
        <v>0</v>
      </c>
      <c r="AK802">
        <f>'[1]S 4'!AH297</f>
        <v>0</v>
      </c>
      <c r="AL802">
        <f>'[1]S 4'!AI297</f>
        <v>0</v>
      </c>
      <c r="AM802">
        <f>'[1]S 4'!AJ297</f>
        <v>0</v>
      </c>
      <c r="AN802">
        <f>'[1]S 4'!AK297</f>
        <v>0</v>
      </c>
      <c r="AO802">
        <f>'[1]S 4'!AL297</f>
        <v>0</v>
      </c>
      <c r="AP802">
        <f>'[1]S 4'!AM297</f>
        <v>0</v>
      </c>
    </row>
    <row r="803" spans="33:42">
      <c r="AG803">
        <f>'[1]S 4'!AD298</f>
        <v>0</v>
      </c>
      <c r="AH803">
        <f>'[1]S 4'!AE298</f>
        <v>0</v>
      </c>
      <c r="AI803">
        <f>'[1]S 4'!AF298</f>
        <v>0</v>
      </c>
      <c r="AJ803">
        <f>'[1]S 4'!AG298</f>
        <v>0</v>
      </c>
      <c r="AK803">
        <f>'[1]S 4'!AH298</f>
        <v>0</v>
      </c>
      <c r="AL803">
        <f>'[1]S 4'!AI298</f>
        <v>0</v>
      </c>
      <c r="AM803">
        <f>'[1]S 4'!AJ298</f>
        <v>0</v>
      </c>
      <c r="AN803">
        <f>'[1]S 4'!AK298</f>
        <v>0</v>
      </c>
      <c r="AO803">
        <f>'[1]S 4'!AL298</f>
        <v>0</v>
      </c>
      <c r="AP803">
        <f>'[1]S 4'!AM298</f>
        <v>0</v>
      </c>
    </row>
    <row r="804" spans="33:42">
      <c r="AG804" t="str">
        <f>'[1]S 4'!AD299</f>
        <v/>
      </c>
      <c r="AH804" t="str">
        <f>'[1]S 4'!AE299</f>
        <v>kod</v>
      </c>
      <c r="AI804">
        <f>'[1]S 4'!AF299</f>
        <v>0</v>
      </c>
      <c r="AJ804" t="str">
        <f>'[1]S 4'!AG299</f>
        <v>č.zapasu</v>
      </c>
      <c r="AK804" t="str">
        <f>'[1]S 4'!AH299</f>
        <v>čas</v>
      </c>
      <c r="AL804" t="str">
        <f>'[1]S 4'!AI299</f>
        <v>zápas</v>
      </c>
      <c r="AM804" t="str">
        <f>'[1]S 4'!AJ299</f>
        <v>stôl</v>
      </c>
      <c r="AN804" t="str">
        <f>'[1]S 4'!AK299</f>
        <v>meno</v>
      </c>
      <c r="AO804" t="str">
        <f>'[1]S 4'!AL299</f>
        <v>meno</v>
      </c>
      <c r="AP804" t="str">
        <f>'[1]S 4'!AM299</f>
        <v>rozhodca</v>
      </c>
    </row>
    <row r="805" spans="33:42">
      <c r="AG805">
        <f>'[1]S 4'!AD300</f>
        <v>0</v>
      </c>
      <c r="AH805" t="str">
        <f>'[1]S 4'!AE300</f>
        <v>41X1</v>
      </c>
      <c r="AI805" t="str">
        <f>'[1]S 4'!AF300</f>
        <v>X</v>
      </c>
      <c r="AJ805">
        <f>'[1]S 4'!AG300</f>
        <v>0</v>
      </c>
      <c r="AK805">
        <f>'[1]S 4'!AH300</f>
        <v>0</v>
      </c>
      <c r="AL805" t="str">
        <f>'[1]S 4'!AI300</f>
        <v xml:space="preserve"> 1-3</v>
      </c>
      <c r="AM805">
        <f>'[1]S 4'!AJ300</f>
        <v>0</v>
      </c>
      <c r="AN805" s="14" t="e">
        <f>'[1]S 4'!AK300</f>
        <v>#N/A</v>
      </c>
      <c r="AO805" s="14" t="e">
        <f>'[1]S 4'!AL300</f>
        <v>#N/A</v>
      </c>
      <c r="AP805" t="e">
        <f>'[1]S 4'!AM300</f>
        <v>#N/A</v>
      </c>
    </row>
    <row r="806" spans="33:42">
      <c r="AG806">
        <f>'[1]S 4'!AD301</f>
        <v>0</v>
      </c>
      <c r="AH806" t="str">
        <f>'[1]S 4'!AE301</f>
        <v>42X1</v>
      </c>
      <c r="AI806" t="str">
        <f>'[1]S 4'!AF301</f>
        <v>X</v>
      </c>
      <c r="AJ806">
        <f>'[1]S 4'!AG301</f>
        <v>0</v>
      </c>
      <c r="AK806">
        <f>'[1]S 4'!AH301</f>
        <v>0</v>
      </c>
      <c r="AL806" t="str">
        <f>'[1]S 4'!AI301</f>
        <v xml:space="preserve"> 1-2</v>
      </c>
      <c r="AM806">
        <f>'[1]S 4'!AJ301</f>
        <v>0</v>
      </c>
      <c r="AN806" s="14" t="e">
        <f>'[1]S 4'!AK301</f>
        <v>#N/A</v>
      </c>
      <c r="AO806" s="14" t="e">
        <f>'[1]S 4'!AL301</f>
        <v>#N/A</v>
      </c>
      <c r="AP806" t="e">
        <f>'[1]S 4'!AM301</f>
        <v>#N/A</v>
      </c>
    </row>
    <row r="807" spans="33:42">
      <c r="AG807">
        <f>'[1]S 4'!AD302</f>
        <v>0</v>
      </c>
      <c r="AH807" t="str">
        <f>'[1]S 4'!AE302</f>
        <v>43X1</v>
      </c>
      <c r="AI807" t="str">
        <f>'[1]S 4'!AF302</f>
        <v>X</v>
      </c>
      <c r="AJ807">
        <f>'[1]S 4'!AG302</f>
        <v>0</v>
      </c>
      <c r="AK807">
        <f>'[1]S 4'!AH302</f>
        <v>0</v>
      </c>
      <c r="AL807" s="86" t="str">
        <f>'[1]S 4'!AI302</f>
        <v xml:space="preserve"> 1-4</v>
      </c>
      <c r="AM807">
        <f>'[1]S 4'!AJ302</f>
        <v>0</v>
      </c>
      <c r="AN807" s="14" t="e">
        <f>'[1]S 4'!AK302</f>
        <v>#N/A</v>
      </c>
      <c r="AO807" s="14" t="e">
        <f>'[1]S 4'!AL302</f>
        <v>#N/A</v>
      </c>
      <c r="AP807" t="e">
        <f>'[1]S 4'!AM302</f>
        <v>#N/A</v>
      </c>
    </row>
    <row r="808" spans="33:42">
      <c r="AG808">
        <f>'[1]S 4'!AD303</f>
        <v>0</v>
      </c>
      <c r="AH808">
        <f>'[1]S 4'!AE303</f>
        <v>0</v>
      </c>
      <c r="AI808">
        <f>'[1]S 4'!AF303</f>
        <v>0</v>
      </c>
      <c r="AJ808">
        <f>'[1]S 4'!AG303</f>
        <v>0</v>
      </c>
      <c r="AK808">
        <f>'[1]S 4'!AH303</f>
        <v>0</v>
      </c>
      <c r="AL808">
        <f>'[1]S 4'!AI303</f>
        <v>0</v>
      </c>
      <c r="AM808">
        <f>'[1]S 4'!AJ303</f>
        <v>0</v>
      </c>
      <c r="AN808">
        <f>'[1]S 4'!AK303</f>
        <v>0</v>
      </c>
      <c r="AO808">
        <f>'[1]S 4'!AL303</f>
        <v>0</v>
      </c>
      <c r="AP808">
        <f>'[1]S 4'!AM303</f>
        <v>0</v>
      </c>
    </row>
    <row r="809" spans="33:42">
      <c r="AG809">
        <f>'[1]S 4'!AD304</f>
        <v>0</v>
      </c>
      <c r="AH809">
        <f>'[1]S 4'!AE304</f>
        <v>0</v>
      </c>
      <c r="AI809">
        <f>'[1]S 4'!AF304</f>
        <v>0</v>
      </c>
      <c r="AJ809">
        <f>'[1]S 4'!AG304</f>
        <v>0</v>
      </c>
      <c r="AK809">
        <f>'[1]S 4'!AH304</f>
        <v>0</v>
      </c>
      <c r="AL809">
        <f>'[1]S 4'!AI304</f>
        <v>0</v>
      </c>
      <c r="AM809">
        <f>'[1]S 4'!AJ304</f>
        <v>0</v>
      </c>
      <c r="AN809">
        <f>'[1]S 4'!AK304</f>
        <v>0</v>
      </c>
      <c r="AO809">
        <f>'[1]S 4'!AL304</f>
        <v>0</v>
      </c>
      <c r="AP809">
        <f>'[1]S 4'!AM304</f>
        <v>0</v>
      </c>
    </row>
    <row r="810" spans="33:42">
      <c r="AG810" t="e">
        <f>'[1]S 4'!#REF!</f>
        <v>#REF!</v>
      </c>
      <c r="AH810" t="e">
        <f>'[1]S 4'!#REF!</f>
        <v>#REF!</v>
      </c>
      <c r="AI810" t="e">
        <f>'[1]S 4'!#REF!</f>
        <v>#REF!</v>
      </c>
      <c r="AJ810" t="e">
        <f>'[1]S 4'!#REF!</f>
        <v>#REF!</v>
      </c>
      <c r="AK810" t="e">
        <f>'[1]S 4'!#REF!</f>
        <v>#REF!</v>
      </c>
      <c r="AL810" t="e">
        <f>'[1]S 4'!#REF!</f>
        <v>#REF!</v>
      </c>
      <c r="AM810" t="e">
        <f>'[1]S 4'!#REF!</f>
        <v>#REF!</v>
      </c>
      <c r="AN810" t="e">
        <f>'[1]S 4'!#REF!</f>
        <v>#REF!</v>
      </c>
      <c r="AO810" t="e">
        <f>'[1]S 4'!#REF!</f>
        <v>#REF!</v>
      </c>
      <c r="AP810" t="e">
        <f>'[1]S 4'!#REF!</f>
        <v>#REF!</v>
      </c>
    </row>
    <row r="811" spans="33:42">
      <c r="AG811" t="e">
        <f>'[1]S 4'!#REF!</f>
        <v>#REF!</v>
      </c>
      <c r="AH811" t="e">
        <f>'[1]S 4'!#REF!</f>
        <v>#REF!</v>
      </c>
      <c r="AI811" t="e">
        <f>'[1]S 4'!#REF!</f>
        <v>#REF!</v>
      </c>
      <c r="AJ811" t="e">
        <f>'[1]S 4'!#REF!</f>
        <v>#REF!</v>
      </c>
      <c r="AK811" t="e">
        <f>'[1]S 4'!#REF!</f>
        <v>#REF!</v>
      </c>
      <c r="AL811" t="e">
        <f>'[1]S 4'!#REF!</f>
        <v>#REF!</v>
      </c>
      <c r="AM811" t="e">
        <f>'[1]S 4'!#REF!</f>
        <v>#REF!</v>
      </c>
      <c r="AN811" t="e">
        <f>'[1]S 4'!#REF!</f>
        <v>#REF!</v>
      </c>
      <c r="AO811" t="e">
        <f>'[1]S 4'!#REF!</f>
        <v>#REF!</v>
      </c>
      <c r="AP811" t="e">
        <f>'[1]S 4'!#REF!</f>
        <v>#REF!</v>
      </c>
    </row>
    <row r="812" spans="33:42">
      <c r="AG812" t="e">
        <f>'[1]S 4'!#REF!</f>
        <v>#REF!</v>
      </c>
      <c r="AH812" t="e">
        <f>'[1]S 4'!#REF!</f>
        <v>#REF!</v>
      </c>
      <c r="AI812" t="e">
        <f>'[1]S 4'!#REF!</f>
        <v>#REF!</v>
      </c>
      <c r="AJ812" t="e">
        <f>'[1]S 4'!#REF!</f>
        <v>#REF!</v>
      </c>
      <c r="AK812" t="e">
        <f>'[1]S 4'!#REF!</f>
        <v>#REF!</v>
      </c>
      <c r="AL812" t="e">
        <f>'[1]S 4'!#REF!</f>
        <v>#REF!</v>
      </c>
      <c r="AM812" t="e">
        <f>'[1]S 4'!#REF!</f>
        <v>#REF!</v>
      </c>
      <c r="AN812" t="e">
        <f>'[1]S 4'!#REF!</f>
        <v>#REF!</v>
      </c>
      <c r="AO812" t="e">
        <f>'[1]S 4'!#REF!</f>
        <v>#REF!</v>
      </c>
      <c r="AP812" t="e">
        <f>'[1]S 4'!#REF!</f>
        <v>#REF!</v>
      </c>
    </row>
    <row r="813" spans="33:42">
      <c r="AG813" t="e">
        <f>'[1]S 4'!#REF!</f>
        <v>#REF!</v>
      </c>
      <c r="AH813" t="e">
        <f>'[1]S 4'!#REF!</f>
        <v>#REF!</v>
      </c>
      <c r="AI813" t="e">
        <f>'[1]S 4'!#REF!</f>
        <v>#REF!</v>
      </c>
      <c r="AJ813" t="e">
        <f>'[1]S 4'!#REF!</f>
        <v>#REF!</v>
      </c>
      <c r="AK813" t="e">
        <f>'[1]S 4'!#REF!</f>
        <v>#REF!</v>
      </c>
      <c r="AL813" t="e">
        <f>'[1]S 4'!#REF!</f>
        <v>#REF!</v>
      </c>
      <c r="AM813" t="e">
        <f>'[1]S 4'!#REF!</f>
        <v>#REF!</v>
      </c>
      <c r="AN813" t="e">
        <f>'[1]S 4'!#REF!</f>
        <v>#REF!</v>
      </c>
      <c r="AO813" t="e">
        <f>'[1]S 4'!#REF!</f>
        <v>#REF!</v>
      </c>
      <c r="AP813" t="e">
        <f>'[1]S 4'!#REF!</f>
        <v>#REF!</v>
      </c>
    </row>
    <row r="814" spans="33:42">
      <c r="AG814" t="e">
        <f>'[1]S 4'!#REF!</f>
        <v>#REF!</v>
      </c>
      <c r="AH814" t="e">
        <f>'[1]S 4'!#REF!</f>
        <v>#REF!</v>
      </c>
      <c r="AI814" t="e">
        <f>'[1]S 4'!#REF!</f>
        <v>#REF!</v>
      </c>
      <c r="AJ814" t="e">
        <f>'[1]S 4'!#REF!</f>
        <v>#REF!</v>
      </c>
      <c r="AK814" t="e">
        <f>'[1]S 4'!#REF!</f>
        <v>#REF!</v>
      </c>
      <c r="AL814" t="e">
        <f>'[1]S 4'!#REF!</f>
        <v>#REF!</v>
      </c>
      <c r="AM814" t="e">
        <f>'[1]S 4'!#REF!</f>
        <v>#REF!</v>
      </c>
      <c r="AN814" t="e">
        <f>'[1]S 4'!#REF!</f>
        <v>#REF!</v>
      </c>
      <c r="AO814" t="e">
        <f>'[1]S 4'!#REF!</f>
        <v>#REF!</v>
      </c>
      <c r="AP814" t="e">
        <f>'[1]S 4'!#REF!</f>
        <v>#REF!</v>
      </c>
    </row>
    <row r="815" spans="33:42">
      <c r="AG815" t="e">
        <f>'[1]S 4'!#REF!</f>
        <v>#REF!</v>
      </c>
      <c r="AH815" t="e">
        <f>'[1]S 4'!#REF!</f>
        <v>#REF!</v>
      </c>
      <c r="AI815" t="e">
        <f>'[1]S 4'!#REF!</f>
        <v>#REF!</v>
      </c>
      <c r="AJ815" t="e">
        <f>'[1]S 4'!#REF!</f>
        <v>#REF!</v>
      </c>
      <c r="AK815" t="e">
        <f>'[1]S 4'!#REF!</f>
        <v>#REF!</v>
      </c>
      <c r="AL815" t="e">
        <f>'[1]S 4'!#REF!</f>
        <v>#REF!</v>
      </c>
      <c r="AM815" t="e">
        <f>'[1]S 4'!#REF!</f>
        <v>#REF!</v>
      </c>
      <c r="AN815" t="e">
        <f>'[1]S 4'!#REF!</f>
        <v>#REF!</v>
      </c>
      <c r="AO815" t="e">
        <f>'[1]S 4'!#REF!</f>
        <v>#REF!</v>
      </c>
      <c r="AP815" t="e">
        <f>'[1]S 4'!#REF!</f>
        <v>#REF!</v>
      </c>
    </row>
    <row r="816" spans="33:42">
      <c r="AG816" t="e">
        <f>'[1]S 4'!#REF!</f>
        <v>#REF!</v>
      </c>
      <c r="AH816" t="e">
        <f>'[1]S 4'!#REF!</f>
        <v>#REF!</v>
      </c>
      <c r="AI816" t="e">
        <f>'[1]S 4'!#REF!</f>
        <v>#REF!</v>
      </c>
      <c r="AJ816" t="e">
        <f>'[1]S 4'!#REF!</f>
        <v>#REF!</v>
      </c>
      <c r="AK816" t="e">
        <f>'[1]S 4'!#REF!</f>
        <v>#REF!</v>
      </c>
      <c r="AL816" t="e">
        <f>'[1]S 4'!#REF!</f>
        <v>#REF!</v>
      </c>
      <c r="AM816" t="e">
        <f>'[1]S 4'!#REF!</f>
        <v>#REF!</v>
      </c>
      <c r="AN816" t="e">
        <f>'[1]S 4'!#REF!</f>
        <v>#REF!</v>
      </c>
      <c r="AO816" t="e">
        <f>'[1]S 4'!#REF!</f>
        <v>#REF!</v>
      </c>
      <c r="AP816" t="e">
        <f>'[1]S 4'!#REF!</f>
        <v>#REF!</v>
      </c>
    </row>
    <row r="817" spans="33:42">
      <c r="AG817" t="e">
        <f>'[1]S 4'!#REF!</f>
        <v>#REF!</v>
      </c>
      <c r="AH817" t="e">
        <f>'[1]S 4'!#REF!</f>
        <v>#REF!</v>
      </c>
      <c r="AI817" t="e">
        <f>'[1]S 4'!#REF!</f>
        <v>#REF!</v>
      </c>
      <c r="AJ817" t="e">
        <f>'[1]S 4'!#REF!</f>
        <v>#REF!</v>
      </c>
      <c r="AK817" t="e">
        <f>'[1]S 4'!#REF!</f>
        <v>#REF!</v>
      </c>
      <c r="AL817" t="e">
        <f>'[1]S 4'!#REF!</f>
        <v>#REF!</v>
      </c>
      <c r="AM817" t="e">
        <f>'[1]S 4'!#REF!</f>
        <v>#REF!</v>
      </c>
      <c r="AN817" t="e">
        <f>'[1]S 4'!#REF!</f>
        <v>#REF!</v>
      </c>
      <c r="AO817" t="e">
        <f>'[1]S 4'!#REF!</f>
        <v>#REF!</v>
      </c>
      <c r="AP817" t="e">
        <f>'[1]S 4'!#REF!</f>
        <v>#REF!</v>
      </c>
    </row>
    <row r="818" spans="33:42">
      <c r="AG818" t="e">
        <f>'[1]S 4'!#REF!</f>
        <v>#REF!</v>
      </c>
      <c r="AH818" t="e">
        <f>'[1]S 4'!#REF!</f>
        <v>#REF!</v>
      </c>
      <c r="AI818" t="e">
        <f>'[1]S 4'!#REF!</f>
        <v>#REF!</v>
      </c>
      <c r="AJ818" t="e">
        <f>'[1]S 4'!#REF!</f>
        <v>#REF!</v>
      </c>
      <c r="AK818" t="e">
        <f>'[1]S 4'!#REF!</f>
        <v>#REF!</v>
      </c>
      <c r="AL818" t="e">
        <f>'[1]S 4'!#REF!</f>
        <v>#REF!</v>
      </c>
      <c r="AM818" t="e">
        <f>'[1]S 4'!#REF!</f>
        <v>#REF!</v>
      </c>
      <c r="AN818" t="e">
        <f>'[1]S 4'!#REF!</f>
        <v>#REF!</v>
      </c>
      <c r="AO818" t="e">
        <f>'[1]S 4'!#REF!</f>
        <v>#REF!</v>
      </c>
      <c r="AP818" t="e">
        <f>'[1]S 4'!#REF!</f>
        <v>#REF!</v>
      </c>
    </row>
    <row r="819" spans="33:42">
      <c r="AG819" t="e">
        <f>'[1]S 4'!#REF!</f>
        <v>#REF!</v>
      </c>
      <c r="AH819" t="e">
        <f>'[1]S 4'!#REF!</f>
        <v>#REF!</v>
      </c>
      <c r="AI819" t="e">
        <f>'[1]S 4'!#REF!</f>
        <v>#REF!</v>
      </c>
      <c r="AJ819" t="e">
        <f>'[1]S 4'!#REF!</f>
        <v>#REF!</v>
      </c>
      <c r="AK819" t="e">
        <f>'[1]S 4'!#REF!</f>
        <v>#REF!</v>
      </c>
      <c r="AL819" t="e">
        <f>'[1]S 4'!#REF!</f>
        <v>#REF!</v>
      </c>
      <c r="AM819" t="e">
        <f>'[1]S 4'!#REF!</f>
        <v>#REF!</v>
      </c>
      <c r="AN819" t="e">
        <f>'[1]S 4'!#REF!</f>
        <v>#REF!</v>
      </c>
      <c r="AO819" t="e">
        <f>'[1]S 4'!#REF!</f>
        <v>#REF!</v>
      </c>
      <c r="AP819" t="e">
        <f>'[1]S 4'!#REF!</f>
        <v>#REF!</v>
      </c>
    </row>
    <row r="820" spans="33:42">
      <c r="AG820" t="e">
        <f>'[1]S 4'!#REF!</f>
        <v>#REF!</v>
      </c>
      <c r="AH820" t="e">
        <f>'[1]S 4'!#REF!</f>
        <v>#REF!</v>
      </c>
      <c r="AI820" t="e">
        <f>'[1]S 4'!#REF!</f>
        <v>#REF!</v>
      </c>
      <c r="AJ820" t="e">
        <f>'[1]S 4'!#REF!</f>
        <v>#REF!</v>
      </c>
      <c r="AK820" t="e">
        <f>'[1]S 4'!#REF!</f>
        <v>#REF!</v>
      </c>
      <c r="AL820" t="e">
        <f>'[1]S 4'!#REF!</f>
        <v>#REF!</v>
      </c>
      <c r="AM820" t="e">
        <f>'[1]S 4'!#REF!</f>
        <v>#REF!</v>
      </c>
      <c r="AN820" t="e">
        <f>'[1]S 4'!#REF!</f>
        <v>#REF!</v>
      </c>
      <c r="AO820" t="e">
        <f>'[1]S 4'!#REF!</f>
        <v>#REF!</v>
      </c>
      <c r="AP820" t="e">
        <f>'[1]S 4'!#REF!</f>
        <v>#REF!</v>
      </c>
    </row>
    <row r="821" spans="33:42">
      <c r="AG821" t="e">
        <f>'[1]S 4'!#REF!</f>
        <v>#REF!</v>
      </c>
      <c r="AH821" t="e">
        <f>'[1]S 4'!#REF!</f>
        <v>#REF!</v>
      </c>
      <c r="AI821" t="e">
        <f>'[1]S 4'!#REF!</f>
        <v>#REF!</v>
      </c>
      <c r="AJ821" t="e">
        <f>'[1]S 4'!#REF!</f>
        <v>#REF!</v>
      </c>
      <c r="AK821" t="e">
        <f>'[1]S 4'!#REF!</f>
        <v>#REF!</v>
      </c>
      <c r="AL821" t="e">
        <f>'[1]S 4'!#REF!</f>
        <v>#REF!</v>
      </c>
      <c r="AM821" t="e">
        <f>'[1]S 4'!#REF!</f>
        <v>#REF!</v>
      </c>
      <c r="AN821" t="e">
        <f>'[1]S 4'!#REF!</f>
        <v>#REF!</v>
      </c>
      <c r="AO821" t="e">
        <f>'[1]S 4'!#REF!</f>
        <v>#REF!</v>
      </c>
      <c r="AP821" t="e">
        <f>'[1]S 4'!#REF!</f>
        <v>#REF!</v>
      </c>
    </row>
    <row r="822" spans="33:42">
      <c r="AG822" t="e">
        <f>'[1]S 4'!#REF!</f>
        <v>#REF!</v>
      </c>
      <c r="AH822" t="e">
        <f>'[1]S 4'!#REF!</f>
        <v>#REF!</v>
      </c>
      <c r="AI822" t="e">
        <f>'[1]S 4'!#REF!</f>
        <v>#REF!</v>
      </c>
      <c r="AJ822" t="e">
        <f>'[1]S 4'!#REF!</f>
        <v>#REF!</v>
      </c>
      <c r="AK822" t="e">
        <f>'[1]S 4'!#REF!</f>
        <v>#REF!</v>
      </c>
      <c r="AL822" t="e">
        <f>'[1]S 4'!#REF!</f>
        <v>#REF!</v>
      </c>
      <c r="AM822" t="e">
        <f>'[1]S 4'!#REF!</f>
        <v>#REF!</v>
      </c>
      <c r="AN822" t="e">
        <f>'[1]S 4'!#REF!</f>
        <v>#REF!</v>
      </c>
      <c r="AO822" t="e">
        <f>'[1]S 4'!#REF!</f>
        <v>#REF!</v>
      </c>
      <c r="AP822" t="e">
        <f>'[1]S 4'!#REF!</f>
        <v>#REF!</v>
      </c>
    </row>
    <row r="823" spans="33:42">
      <c r="AG823" t="e">
        <f>'[1]S 4'!#REF!</f>
        <v>#REF!</v>
      </c>
      <c r="AH823" t="e">
        <f>'[1]S 4'!#REF!</f>
        <v>#REF!</v>
      </c>
      <c r="AI823" t="e">
        <f>'[1]S 4'!#REF!</f>
        <v>#REF!</v>
      </c>
      <c r="AJ823" t="e">
        <f>'[1]S 4'!#REF!</f>
        <v>#REF!</v>
      </c>
      <c r="AK823" t="e">
        <f>'[1]S 4'!#REF!</f>
        <v>#REF!</v>
      </c>
      <c r="AL823" t="e">
        <f>'[1]S 4'!#REF!</f>
        <v>#REF!</v>
      </c>
      <c r="AM823" t="e">
        <f>'[1]S 4'!#REF!</f>
        <v>#REF!</v>
      </c>
      <c r="AN823" t="e">
        <f>'[1]S 4'!#REF!</f>
        <v>#REF!</v>
      </c>
      <c r="AO823" t="e">
        <f>'[1]S 4'!#REF!</f>
        <v>#REF!</v>
      </c>
      <c r="AP823" t="e">
        <f>'[1]S 4'!#REF!</f>
        <v>#REF!</v>
      </c>
    </row>
    <row r="824" spans="33:42">
      <c r="AG824" t="e">
        <f>'[1]S 4'!#REF!</f>
        <v>#REF!</v>
      </c>
      <c r="AH824" t="e">
        <f>'[1]S 4'!#REF!</f>
        <v>#REF!</v>
      </c>
      <c r="AI824" t="e">
        <f>'[1]S 4'!#REF!</f>
        <v>#REF!</v>
      </c>
      <c r="AJ824" t="e">
        <f>'[1]S 4'!#REF!</f>
        <v>#REF!</v>
      </c>
      <c r="AK824" t="e">
        <f>'[1]S 4'!#REF!</f>
        <v>#REF!</v>
      </c>
      <c r="AL824" t="e">
        <f>'[1]S 4'!#REF!</f>
        <v>#REF!</v>
      </c>
      <c r="AM824" t="e">
        <f>'[1]S 4'!#REF!</f>
        <v>#REF!</v>
      </c>
      <c r="AN824" t="e">
        <f>'[1]S 4'!#REF!</f>
        <v>#REF!</v>
      </c>
      <c r="AO824" t="e">
        <f>'[1]S 4'!#REF!</f>
        <v>#REF!</v>
      </c>
      <c r="AP824" t="e">
        <f>'[1]S 4'!#REF!</f>
        <v>#REF!</v>
      </c>
    </row>
    <row r="825" spans="33:42">
      <c r="AG825" t="e">
        <f>'[1]S 4'!#REF!</f>
        <v>#REF!</v>
      </c>
      <c r="AH825" t="e">
        <f>'[1]S 4'!#REF!</f>
        <v>#REF!</v>
      </c>
      <c r="AI825" t="e">
        <f>'[1]S 4'!#REF!</f>
        <v>#REF!</v>
      </c>
      <c r="AJ825" t="e">
        <f>'[1]S 4'!#REF!</f>
        <v>#REF!</v>
      </c>
      <c r="AK825" t="e">
        <f>'[1]S 4'!#REF!</f>
        <v>#REF!</v>
      </c>
      <c r="AL825" t="e">
        <f>'[1]S 4'!#REF!</f>
        <v>#REF!</v>
      </c>
      <c r="AM825" t="e">
        <f>'[1]S 4'!#REF!</f>
        <v>#REF!</v>
      </c>
      <c r="AN825" t="e">
        <f>'[1]S 4'!#REF!</f>
        <v>#REF!</v>
      </c>
      <c r="AO825" t="e">
        <f>'[1]S 4'!#REF!</f>
        <v>#REF!</v>
      </c>
      <c r="AP825" t="e">
        <f>'[1]S 4'!#REF!</f>
        <v>#REF!</v>
      </c>
    </row>
    <row r="826" spans="33:42">
      <c r="AG826" t="e">
        <f>'[1]S 4'!#REF!</f>
        <v>#REF!</v>
      </c>
      <c r="AH826" t="e">
        <f>'[1]S 4'!#REF!</f>
        <v>#REF!</v>
      </c>
      <c r="AI826" t="e">
        <f>'[1]S 4'!#REF!</f>
        <v>#REF!</v>
      </c>
      <c r="AJ826" t="e">
        <f>'[1]S 4'!#REF!</f>
        <v>#REF!</v>
      </c>
      <c r="AK826" t="e">
        <f>'[1]S 4'!#REF!</f>
        <v>#REF!</v>
      </c>
      <c r="AL826" t="e">
        <f>'[1]S 4'!#REF!</f>
        <v>#REF!</v>
      </c>
      <c r="AM826" t="e">
        <f>'[1]S 4'!#REF!</f>
        <v>#REF!</v>
      </c>
      <c r="AN826" t="e">
        <f>'[1]S 4'!#REF!</f>
        <v>#REF!</v>
      </c>
      <c r="AO826" t="e">
        <f>'[1]S 4'!#REF!</f>
        <v>#REF!</v>
      </c>
      <c r="AP826" t="e">
        <f>'[1]S 4'!#REF!</f>
        <v>#REF!</v>
      </c>
    </row>
    <row r="827" spans="33:42">
      <c r="AG827" t="e">
        <f>'[1]S 4'!#REF!</f>
        <v>#REF!</v>
      </c>
      <c r="AH827" t="e">
        <f>'[1]S 4'!#REF!</f>
        <v>#REF!</v>
      </c>
      <c r="AI827" t="e">
        <f>'[1]S 4'!#REF!</f>
        <v>#REF!</v>
      </c>
      <c r="AJ827" t="e">
        <f>'[1]S 4'!#REF!</f>
        <v>#REF!</v>
      </c>
      <c r="AK827" t="e">
        <f>'[1]S 4'!#REF!</f>
        <v>#REF!</v>
      </c>
      <c r="AL827" t="e">
        <f>'[1]S 4'!#REF!</f>
        <v>#REF!</v>
      </c>
      <c r="AM827" t="e">
        <f>'[1]S 4'!#REF!</f>
        <v>#REF!</v>
      </c>
      <c r="AN827" t="e">
        <f>'[1]S 4'!#REF!</f>
        <v>#REF!</v>
      </c>
      <c r="AO827" t="e">
        <f>'[1]S 4'!#REF!</f>
        <v>#REF!</v>
      </c>
      <c r="AP827" t="e">
        <f>'[1]S 4'!#REF!</f>
        <v>#REF!</v>
      </c>
    </row>
    <row r="828" spans="33:42">
      <c r="AG828" t="e">
        <f>'[1]S 4'!#REF!</f>
        <v>#REF!</v>
      </c>
      <c r="AH828" t="e">
        <f>'[1]S 4'!#REF!</f>
        <v>#REF!</v>
      </c>
      <c r="AI828" t="e">
        <f>'[1]S 4'!#REF!</f>
        <v>#REF!</v>
      </c>
      <c r="AJ828" t="e">
        <f>'[1]S 4'!#REF!</f>
        <v>#REF!</v>
      </c>
      <c r="AK828" t="e">
        <f>'[1]S 4'!#REF!</f>
        <v>#REF!</v>
      </c>
      <c r="AL828" t="e">
        <f>'[1]S 4'!#REF!</f>
        <v>#REF!</v>
      </c>
      <c r="AM828" t="e">
        <f>'[1]S 4'!#REF!</f>
        <v>#REF!</v>
      </c>
      <c r="AN828" t="e">
        <f>'[1]S 4'!#REF!</f>
        <v>#REF!</v>
      </c>
      <c r="AO828" t="e">
        <f>'[1]S 4'!#REF!</f>
        <v>#REF!</v>
      </c>
      <c r="AP828" t="e">
        <f>'[1]S 4'!#REF!</f>
        <v>#REF!</v>
      </c>
    </row>
    <row r="829" spans="33:42">
      <c r="AG829" t="e">
        <f>'[1]S 4'!#REF!</f>
        <v>#REF!</v>
      </c>
      <c r="AH829" t="e">
        <f>'[1]S 4'!#REF!</f>
        <v>#REF!</v>
      </c>
      <c r="AI829" t="e">
        <f>'[1]S 4'!#REF!</f>
        <v>#REF!</v>
      </c>
      <c r="AJ829" t="e">
        <f>'[1]S 4'!#REF!</f>
        <v>#REF!</v>
      </c>
      <c r="AK829" t="e">
        <f>'[1]S 4'!#REF!</f>
        <v>#REF!</v>
      </c>
      <c r="AL829" t="e">
        <f>'[1]S 4'!#REF!</f>
        <v>#REF!</v>
      </c>
      <c r="AM829" t="e">
        <f>'[1]S 4'!#REF!</f>
        <v>#REF!</v>
      </c>
      <c r="AN829" t="e">
        <f>'[1]S 4'!#REF!</f>
        <v>#REF!</v>
      </c>
      <c r="AO829" t="e">
        <f>'[1]S 4'!#REF!</f>
        <v>#REF!</v>
      </c>
      <c r="AP829" t="e">
        <f>'[1]S 4'!#REF!</f>
        <v>#REF!</v>
      </c>
    </row>
    <row r="830" spans="33:42">
      <c r="AG830" t="e">
        <f>'[1]S 4'!#REF!</f>
        <v>#REF!</v>
      </c>
      <c r="AH830" t="e">
        <f>'[1]S 4'!#REF!</f>
        <v>#REF!</v>
      </c>
      <c r="AI830" t="e">
        <f>'[1]S 4'!#REF!</f>
        <v>#REF!</v>
      </c>
      <c r="AJ830" t="e">
        <f>'[1]S 4'!#REF!</f>
        <v>#REF!</v>
      </c>
      <c r="AK830" t="e">
        <f>'[1]S 4'!#REF!</f>
        <v>#REF!</v>
      </c>
      <c r="AL830" t="e">
        <f>'[1]S 4'!#REF!</f>
        <v>#REF!</v>
      </c>
      <c r="AM830" t="e">
        <f>'[1]S 4'!#REF!</f>
        <v>#REF!</v>
      </c>
      <c r="AN830" t="e">
        <f>'[1]S 4'!#REF!</f>
        <v>#REF!</v>
      </c>
      <c r="AO830" t="e">
        <f>'[1]S 4'!#REF!</f>
        <v>#REF!</v>
      </c>
      <c r="AP830" t="e">
        <f>'[1]S 4'!#REF!</f>
        <v>#REF!</v>
      </c>
    </row>
    <row r="831" spans="33:42">
      <c r="AG831" t="e">
        <f>'[1]S 4'!#REF!</f>
        <v>#REF!</v>
      </c>
      <c r="AH831" t="e">
        <f>'[1]S 4'!#REF!</f>
        <v>#REF!</v>
      </c>
      <c r="AI831" t="e">
        <f>'[1]S 4'!#REF!</f>
        <v>#REF!</v>
      </c>
      <c r="AJ831" t="e">
        <f>'[1]S 4'!#REF!</f>
        <v>#REF!</v>
      </c>
      <c r="AK831" t="e">
        <f>'[1]S 4'!#REF!</f>
        <v>#REF!</v>
      </c>
      <c r="AL831" t="e">
        <f>'[1]S 4'!#REF!</f>
        <v>#REF!</v>
      </c>
      <c r="AM831" t="e">
        <f>'[1]S 4'!#REF!</f>
        <v>#REF!</v>
      </c>
      <c r="AN831" t="e">
        <f>'[1]S 4'!#REF!</f>
        <v>#REF!</v>
      </c>
      <c r="AO831" t="e">
        <f>'[1]S 4'!#REF!</f>
        <v>#REF!</v>
      </c>
      <c r="AP831" t="e">
        <f>'[1]S 4'!#REF!</f>
        <v>#REF!</v>
      </c>
    </row>
    <row r="832" spans="33:42">
      <c r="AG832" t="e">
        <f>'[1]S 4'!#REF!</f>
        <v>#REF!</v>
      </c>
      <c r="AH832" t="e">
        <f>'[1]S 4'!#REF!</f>
        <v>#REF!</v>
      </c>
      <c r="AI832" t="e">
        <f>'[1]S 4'!#REF!</f>
        <v>#REF!</v>
      </c>
      <c r="AJ832" t="e">
        <f>'[1]S 4'!#REF!</f>
        <v>#REF!</v>
      </c>
      <c r="AK832" t="e">
        <f>'[1]S 4'!#REF!</f>
        <v>#REF!</v>
      </c>
      <c r="AL832" t="e">
        <f>'[1]S 4'!#REF!</f>
        <v>#REF!</v>
      </c>
      <c r="AM832" t="e">
        <f>'[1]S 4'!#REF!</f>
        <v>#REF!</v>
      </c>
      <c r="AN832" t="e">
        <f>'[1]S 4'!#REF!</f>
        <v>#REF!</v>
      </c>
      <c r="AO832" t="e">
        <f>'[1]S 4'!#REF!</f>
        <v>#REF!</v>
      </c>
      <c r="AP832" t="e">
        <f>'[1]S 4'!#REF!</f>
        <v>#REF!</v>
      </c>
    </row>
    <row r="833" spans="33:42">
      <c r="AG833" t="e">
        <f>'[1]S 4'!#REF!</f>
        <v>#REF!</v>
      </c>
      <c r="AH833" t="e">
        <f>'[1]S 4'!#REF!</f>
        <v>#REF!</v>
      </c>
      <c r="AI833" t="e">
        <f>'[1]S 4'!#REF!</f>
        <v>#REF!</v>
      </c>
      <c r="AJ833" t="e">
        <f>'[1]S 4'!#REF!</f>
        <v>#REF!</v>
      </c>
      <c r="AK833" t="e">
        <f>'[1]S 4'!#REF!</f>
        <v>#REF!</v>
      </c>
      <c r="AL833" t="e">
        <f>'[1]S 4'!#REF!</f>
        <v>#REF!</v>
      </c>
      <c r="AM833" t="e">
        <f>'[1]S 4'!#REF!</f>
        <v>#REF!</v>
      </c>
      <c r="AN833" t="e">
        <f>'[1]S 4'!#REF!</f>
        <v>#REF!</v>
      </c>
      <c r="AO833" t="e">
        <f>'[1]S 4'!#REF!</f>
        <v>#REF!</v>
      </c>
      <c r="AP833" t="e">
        <f>'[1]S 4'!#REF!</f>
        <v>#REF!</v>
      </c>
    </row>
    <row r="834" spans="33:42">
      <c r="AG834" t="e">
        <f>'[1]S 4'!#REF!</f>
        <v>#REF!</v>
      </c>
      <c r="AH834" t="e">
        <f>'[1]S 4'!#REF!</f>
        <v>#REF!</v>
      </c>
      <c r="AI834" t="e">
        <f>'[1]S 4'!#REF!</f>
        <v>#REF!</v>
      </c>
      <c r="AJ834" t="e">
        <f>'[1]S 4'!#REF!</f>
        <v>#REF!</v>
      </c>
      <c r="AK834" t="e">
        <f>'[1]S 4'!#REF!</f>
        <v>#REF!</v>
      </c>
      <c r="AL834" t="e">
        <f>'[1]S 4'!#REF!</f>
        <v>#REF!</v>
      </c>
      <c r="AM834" t="e">
        <f>'[1]S 4'!#REF!</f>
        <v>#REF!</v>
      </c>
      <c r="AN834" t="e">
        <f>'[1]S 4'!#REF!</f>
        <v>#REF!</v>
      </c>
      <c r="AO834" t="e">
        <f>'[1]S 4'!#REF!</f>
        <v>#REF!</v>
      </c>
      <c r="AP834" t="e">
        <f>'[1]S 4'!#REF!</f>
        <v>#REF!</v>
      </c>
    </row>
    <row r="835" spans="33:42">
      <c r="AG835" t="e">
        <f>'[1]S 4'!#REF!</f>
        <v>#REF!</v>
      </c>
      <c r="AH835" t="e">
        <f>'[1]S 4'!#REF!</f>
        <v>#REF!</v>
      </c>
      <c r="AI835" t="e">
        <f>'[1]S 4'!#REF!</f>
        <v>#REF!</v>
      </c>
      <c r="AJ835" t="e">
        <f>'[1]S 4'!#REF!</f>
        <v>#REF!</v>
      </c>
      <c r="AK835" t="e">
        <f>'[1]S 4'!#REF!</f>
        <v>#REF!</v>
      </c>
      <c r="AL835" t="e">
        <f>'[1]S 4'!#REF!</f>
        <v>#REF!</v>
      </c>
      <c r="AM835" t="e">
        <f>'[1]S 4'!#REF!</f>
        <v>#REF!</v>
      </c>
      <c r="AN835" t="e">
        <f>'[1]S 4'!#REF!</f>
        <v>#REF!</v>
      </c>
      <c r="AO835" t="e">
        <f>'[1]S 4'!#REF!</f>
        <v>#REF!</v>
      </c>
      <c r="AP835" t="e">
        <f>'[1]S 4'!#REF!</f>
        <v>#REF!</v>
      </c>
    </row>
    <row r="836" spans="33:42">
      <c r="AG836" t="e">
        <f>'[1]S 4'!#REF!</f>
        <v>#REF!</v>
      </c>
      <c r="AH836" t="e">
        <f>'[1]S 4'!#REF!</f>
        <v>#REF!</v>
      </c>
      <c r="AI836" t="e">
        <f>'[1]S 4'!#REF!</f>
        <v>#REF!</v>
      </c>
      <c r="AJ836" t="e">
        <f>'[1]S 4'!#REF!</f>
        <v>#REF!</v>
      </c>
      <c r="AK836" t="e">
        <f>'[1]S 4'!#REF!</f>
        <v>#REF!</v>
      </c>
      <c r="AL836" t="e">
        <f>'[1]S 4'!#REF!</f>
        <v>#REF!</v>
      </c>
      <c r="AM836" t="e">
        <f>'[1]S 4'!#REF!</f>
        <v>#REF!</v>
      </c>
      <c r="AN836" t="e">
        <f>'[1]S 4'!#REF!</f>
        <v>#REF!</v>
      </c>
      <c r="AO836" t="e">
        <f>'[1]S 4'!#REF!</f>
        <v>#REF!</v>
      </c>
      <c r="AP836" t="e">
        <f>'[1]S 4'!#REF!</f>
        <v>#REF!</v>
      </c>
    </row>
    <row r="837" spans="33:42">
      <c r="AG837" t="e">
        <f>'[1]S 4'!#REF!</f>
        <v>#REF!</v>
      </c>
      <c r="AH837" t="e">
        <f>'[1]S 4'!#REF!</f>
        <v>#REF!</v>
      </c>
      <c r="AI837" t="e">
        <f>'[1]S 4'!#REF!</f>
        <v>#REF!</v>
      </c>
      <c r="AJ837" t="e">
        <f>'[1]S 4'!#REF!</f>
        <v>#REF!</v>
      </c>
      <c r="AK837" t="e">
        <f>'[1]S 4'!#REF!</f>
        <v>#REF!</v>
      </c>
      <c r="AL837" t="e">
        <f>'[1]S 4'!#REF!</f>
        <v>#REF!</v>
      </c>
      <c r="AM837" t="e">
        <f>'[1]S 4'!#REF!</f>
        <v>#REF!</v>
      </c>
      <c r="AN837" t="e">
        <f>'[1]S 4'!#REF!</f>
        <v>#REF!</v>
      </c>
      <c r="AO837" t="e">
        <f>'[1]S 4'!#REF!</f>
        <v>#REF!</v>
      </c>
      <c r="AP837" t="e">
        <f>'[1]S 4'!#REF!</f>
        <v>#REF!</v>
      </c>
    </row>
    <row r="838" spans="33:42">
      <c r="AG838" t="e">
        <f>'[1]S 4'!#REF!</f>
        <v>#REF!</v>
      </c>
      <c r="AH838" t="e">
        <f>'[1]S 4'!#REF!</f>
        <v>#REF!</v>
      </c>
      <c r="AI838" t="e">
        <f>'[1]S 4'!#REF!</f>
        <v>#REF!</v>
      </c>
      <c r="AJ838" t="e">
        <f>'[1]S 4'!#REF!</f>
        <v>#REF!</v>
      </c>
      <c r="AK838" t="e">
        <f>'[1]S 4'!#REF!</f>
        <v>#REF!</v>
      </c>
      <c r="AL838" t="e">
        <f>'[1]S 4'!#REF!</f>
        <v>#REF!</v>
      </c>
      <c r="AM838" t="e">
        <f>'[1]S 4'!#REF!</f>
        <v>#REF!</v>
      </c>
      <c r="AN838" t="e">
        <f>'[1]S 4'!#REF!</f>
        <v>#REF!</v>
      </c>
      <c r="AO838" t="e">
        <f>'[1]S 4'!#REF!</f>
        <v>#REF!</v>
      </c>
      <c r="AP838" t="e">
        <f>'[1]S 4'!#REF!</f>
        <v>#REF!</v>
      </c>
    </row>
    <row r="839" spans="33:42">
      <c r="AG839" t="e">
        <f>'[1]S 4'!#REF!</f>
        <v>#REF!</v>
      </c>
      <c r="AH839" t="e">
        <f>'[1]S 4'!#REF!</f>
        <v>#REF!</v>
      </c>
      <c r="AI839" t="e">
        <f>'[1]S 4'!#REF!</f>
        <v>#REF!</v>
      </c>
      <c r="AJ839" t="e">
        <f>'[1]S 4'!#REF!</f>
        <v>#REF!</v>
      </c>
      <c r="AK839" t="e">
        <f>'[1]S 4'!#REF!</f>
        <v>#REF!</v>
      </c>
      <c r="AL839" t="e">
        <f>'[1]S 4'!#REF!</f>
        <v>#REF!</v>
      </c>
      <c r="AM839" t="e">
        <f>'[1]S 4'!#REF!</f>
        <v>#REF!</v>
      </c>
      <c r="AN839" t="e">
        <f>'[1]S 4'!#REF!</f>
        <v>#REF!</v>
      </c>
      <c r="AO839" t="e">
        <f>'[1]S 4'!#REF!</f>
        <v>#REF!</v>
      </c>
      <c r="AP839" t="e">
        <f>'[1]S 4'!#REF!</f>
        <v>#REF!</v>
      </c>
    </row>
    <row r="840" spans="33:42">
      <c r="AG840" t="e">
        <f>'[1]S 4'!#REF!</f>
        <v>#REF!</v>
      </c>
      <c r="AH840" t="e">
        <f>'[1]S 4'!#REF!</f>
        <v>#REF!</v>
      </c>
      <c r="AI840" t="e">
        <f>'[1]S 4'!#REF!</f>
        <v>#REF!</v>
      </c>
      <c r="AJ840" t="e">
        <f>'[1]S 4'!#REF!</f>
        <v>#REF!</v>
      </c>
      <c r="AK840" t="e">
        <f>'[1]S 4'!#REF!</f>
        <v>#REF!</v>
      </c>
      <c r="AL840" t="e">
        <f>'[1]S 4'!#REF!</f>
        <v>#REF!</v>
      </c>
      <c r="AM840" t="e">
        <f>'[1]S 4'!#REF!</f>
        <v>#REF!</v>
      </c>
      <c r="AN840" t="e">
        <f>'[1]S 4'!#REF!</f>
        <v>#REF!</v>
      </c>
      <c r="AO840" t="e">
        <f>'[1]S 4'!#REF!</f>
        <v>#REF!</v>
      </c>
      <c r="AP840" t="e">
        <f>'[1]S 4'!#REF!</f>
        <v>#REF!</v>
      </c>
    </row>
    <row r="841" spans="33:42">
      <c r="AG841" t="e">
        <f>'[1]S 4'!#REF!</f>
        <v>#REF!</v>
      </c>
      <c r="AH841" t="e">
        <f>'[1]S 4'!#REF!</f>
        <v>#REF!</v>
      </c>
      <c r="AI841" t="e">
        <f>'[1]S 4'!#REF!</f>
        <v>#REF!</v>
      </c>
      <c r="AJ841" t="e">
        <f>'[1]S 4'!#REF!</f>
        <v>#REF!</v>
      </c>
      <c r="AK841" t="e">
        <f>'[1]S 4'!#REF!</f>
        <v>#REF!</v>
      </c>
      <c r="AL841" t="e">
        <f>'[1]S 4'!#REF!</f>
        <v>#REF!</v>
      </c>
      <c r="AM841" t="e">
        <f>'[1]S 4'!#REF!</f>
        <v>#REF!</v>
      </c>
      <c r="AN841" t="e">
        <f>'[1]S 4'!#REF!</f>
        <v>#REF!</v>
      </c>
      <c r="AO841" t="e">
        <f>'[1]S 4'!#REF!</f>
        <v>#REF!</v>
      </c>
      <c r="AP841" t="e">
        <f>'[1]S 4'!#REF!</f>
        <v>#REF!</v>
      </c>
    </row>
    <row r="842" spans="33:42">
      <c r="AG842" t="e">
        <f>'[1]S 4'!#REF!</f>
        <v>#REF!</v>
      </c>
      <c r="AH842" t="e">
        <f>'[1]S 4'!#REF!</f>
        <v>#REF!</v>
      </c>
      <c r="AI842" t="e">
        <f>'[1]S 4'!#REF!</f>
        <v>#REF!</v>
      </c>
      <c r="AJ842" t="e">
        <f>'[1]S 4'!#REF!</f>
        <v>#REF!</v>
      </c>
      <c r="AK842" t="e">
        <f>'[1]S 4'!#REF!</f>
        <v>#REF!</v>
      </c>
      <c r="AL842" t="e">
        <f>'[1]S 4'!#REF!</f>
        <v>#REF!</v>
      </c>
      <c r="AM842" t="e">
        <f>'[1]S 4'!#REF!</f>
        <v>#REF!</v>
      </c>
      <c r="AN842" t="e">
        <f>'[1]S 4'!#REF!</f>
        <v>#REF!</v>
      </c>
      <c r="AO842" t="e">
        <f>'[1]S 4'!#REF!</f>
        <v>#REF!</v>
      </c>
      <c r="AP842" t="e">
        <f>'[1]S 4'!#REF!</f>
        <v>#REF!</v>
      </c>
    </row>
    <row r="843" spans="33:42">
      <c r="AG843" t="e">
        <f>'[1]S 4'!#REF!</f>
        <v>#REF!</v>
      </c>
      <c r="AH843" t="e">
        <f>'[1]S 4'!#REF!</f>
        <v>#REF!</v>
      </c>
      <c r="AI843" t="e">
        <f>'[1]S 4'!#REF!</f>
        <v>#REF!</v>
      </c>
      <c r="AJ843" t="e">
        <f>'[1]S 4'!#REF!</f>
        <v>#REF!</v>
      </c>
      <c r="AK843" t="e">
        <f>'[1]S 4'!#REF!</f>
        <v>#REF!</v>
      </c>
      <c r="AL843" t="e">
        <f>'[1]S 4'!#REF!</f>
        <v>#REF!</v>
      </c>
      <c r="AM843" t="e">
        <f>'[1]S 4'!#REF!</f>
        <v>#REF!</v>
      </c>
      <c r="AN843" t="e">
        <f>'[1]S 4'!#REF!</f>
        <v>#REF!</v>
      </c>
      <c r="AO843" t="e">
        <f>'[1]S 4'!#REF!</f>
        <v>#REF!</v>
      </c>
      <c r="AP843" t="e">
        <f>'[1]S 4'!#REF!</f>
        <v>#REF!</v>
      </c>
    </row>
    <row r="844" spans="33:42">
      <c r="AG844" t="e">
        <f>'[1]S 4'!#REF!</f>
        <v>#REF!</v>
      </c>
      <c r="AH844" t="e">
        <f>'[1]S 4'!#REF!</f>
        <v>#REF!</v>
      </c>
      <c r="AI844" t="e">
        <f>'[1]S 4'!#REF!</f>
        <v>#REF!</v>
      </c>
      <c r="AJ844" t="e">
        <f>'[1]S 4'!#REF!</f>
        <v>#REF!</v>
      </c>
      <c r="AK844" t="e">
        <f>'[1]S 4'!#REF!</f>
        <v>#REF!</v>
      </c>
      <c r="AL844" t="e">
        <f>'[1]S 4'!#REF!</f>
        <v>#REF!</v>
      </c>
      <c r="AM844" t="e">
        <f>'[1]S 4'!#REF!</f>
        <v>#REF!</v>
      </c>
      <c r="AN844" t="e">
        <f>'[1]S 4'!#REF!</f>
        <v>#REF!</v>
      </c>
      <c r="AO844" t="e">
        <f>'[1]S 4'!#REF!</f>
        <v>#REF!</v>
      </c>
      <c r="AP844" t="e">
        <f>'[1]S 4'!#REF!</f>
        <v>#REF!</v>
      </c>
    </row>
    <row r="845" spans="33:42">
      <c r="AG845" t="e">
        <f>'[1]S 4'!#REF!</f>
        <v>#REF!</v>
      </c>
      <c r="AH845" t="e">
        <f>'[1]S 4'!#REF!</f>
        <v>#REF!</v>
      </c>
      <c r="AI845" t="e">
        <f>'[1]S 4'!#REF!</f>
        <v>#REF!</v>
      </c>
      <c r="AJ845" t="e">
        <f>'[1]S 4'!#REF!</f>
        <v>#REF!</v>
      </c>
      <c r="AK845" t="e">
        <f>'[1]S 4'!#REF!</f>
        <v>#REF!</v>
      </c>
      <c r="AL845" t="e">
        <f>'[1]S 4'!#REF!</f>
        <v>#REF!</v>
      </c>
      <c r="AM845" t="e">
        <f>'[1]S 4'!#REF!</f>
        <v>#REF!</v>
      </c>
      <c r="AN845" t="e">
        <f>'[1]S 4'!#REF!</f>
        <v>#REF!</v>
      </c>
      <c r="AO845" t="e">
        <f>'[1]S 4'!#REF!</f>
        <v>#REF!</v>
      </c>
      <c r="AP845" t="e">
        <f>'[1]S 4'!#REF!</f>
        <v>#REF!</v>
      </c>
    </row>
    <row r="846" spans="33:42">
      <c r="AG846" t="e">
        <f>'[1]S 4'!#REF!</f>
        <v>#REF!</v>
      </c>
      <c r="AH846" t="e">
        <f>'[1]S 4'!#REF!</f>
        <v>#REF!</v>
      </c>
      <c r="AI846" t="e">
        <f>'[1]S 4'!#REF!</f>
        <v>#REF!</v>
      </c>
      <c r="AJ846" t="e">
        <f>'[1]S 4'!#REF!</f>
        <v>#REF!</v>
      </c>
      <c r="AK846" t="e">
        <f>'[1]S 4'!#REF!</f>
        <v>#REF!</v>
      </c>
      <c r="AL846" t="e">
        <f>'[1]S 4'!#REF!</f>
        <v>#REF!</v>
      </c>
      <c r="AM846" t="e">
        <f>'[1]S 4'!#REF!</f>
        <v>#REF!</v>
      </c>
      <c r="AN846" t="e">
        <f>'[1]S 4'!#REF!</f>
        <v>#REF!</v>
      </c>
      <c r="AO846" t="e">
        <f>'[1]S 4'!#REF!</f>
        <v>#REF!</v>
      </c>
      <c r="AP846" t="e">
        <f>'[1]S 4'!#REF!</f>
        <v>#REF!</v>
      </c>
    </row>
    <row r="847" spans="33:42">
      <c r="AG847" t="e">
        <f>'[1]S 4'!#REF!</f>
        <v>#REF!</v>
      </c>
      <c r="AH847" t="e">
        <f>'[1]S 4'!#REF!</f>
        <v>#REF!</v>
      </c>
      <c r="AI847" t="e">
        <f>'[1]S 4'!#REF!</f>
        <v>#REF!</v>
      </c>
      <c r="AJ847" t="e">
        <f>'[1]S 4'!#REF!</f>
        <v>#REF!</v>
      </c>
      <c r="AK847" t="e">
        <f>'[1]S 4'!#REF!</f>
        <v>#REF!</v>
      </c>
      <c r="AL847" t="e">
        <f>'[1]S 4'!#REF!</f>
        <v>#REF!</v>
      </c>
      <c r="AM847" t="e">
        <f>'[1]S 4'!#REF!</f>
        <v>#REF!</v>
      </c>
      <c r="AN847" t="e">
        <f>'[1]S 4'!#REF!</f>
        <v>#REF!</v>
      </c>
      <c r="AO847" t="e">
        <f>'[1]S 4'!#REF!</f>
        <v>#REF!</v>
      </c>
      <c r="AP847" t="e">
        <f>'[1]S 4'!#REF!</f>
        <v>#REF!</v>
      </c>
    </row>
    <row r="848" spans="33:42">
      <c r="AG848" t="e">
        <f>'[1]S 4'!#REF!</f>
        <v>#REF!</v>
      </c>
      <c r="AH848" t="e">
        <f>'[1]S 4'!#REF!</f>
        <v>#REF!</v>
      </c>
      <c r="AI848" t="e">
        <f>'[1]S 4'!#REF!</f>
        <v>#REF!</v>
      </c>
      <c r="AJ848" t="e">
        <f>'[1]S 4'!#REF!</f>
        <v>#REF!</v>
      </c>
      <c r="AK848" t="e">
        <f>'[1]S 4'!#REF!</f>
        <v>#REF!</v>
      </c>
      <c r="AL848" t="e">
        <f>'[1]S 4'!#REF!</f>
        <v>#REF!</v>
      </c>
      <c r="AM848" t="e">
        <f>'[1]S 4'!#REF!</f>
        <v>#REF!</v>
      </c>
      <c r="AN848" t="e">
        <f>'[1]S 4'!#REF!</f>
        <v>#REF!</v>
      </c>
      <c r="AO848" t="e">
        <f>'[1]S 4'!#REF!</f>
        <v>#REF!</v>
      </c>
      <c r="AP848" t="e">
        <f>'[1]S 4'!#REF!</f>
        <v>#REF!</v>
      </c>
    </row>
    <row r="849" spans="33:42">
      <c r="AG849" t="e">
        <f>'[1]S 4'!#REF!</f>
        <v>#REF!</v>
      </c>
      <c r="AH849" t="e">
        <f>'[1]S 4'!#REF!</f>
        <v>#REF!</v>
      </c>
      <c r="AI849" t="e">
        <f>'[1]S 4'!#REF!</f>
        <v>#REF!</v>
      </c>
      <c r="AJ849" t="e">
        <f>'[1]S 4'!#REF!</f>
        <v>#REF!</v>
      </c>
      <c r="AK849" t="e">
        <f>'[1]S 4'!#REF!</f>
        <v>#REF!</v>
      </c>
      <c r="AL849" t="e">
        <f>'[1]S 4'!#REF!</f>
        <v>#REF!</v>
      </c>
      <c r="AM849" t="e">
        <f>'[1]S 4'!#REF!</f>
        <v>#REF!</v>
      </c>
      <c r="AN849" t="e">
        <f>'[1]S 4'!#REF!</f>
        <v>#REF!</v>
      </c>
      <c r="AO849" t="e">
        <f>'[1]S 4'!#REF!</f>
        <v>#REF!</v>
      </c>
      <c r="AP849" t="e">
        <f>'[1]S 4'!#REF!</f>
        <v>#REF!</v>
      </c>
    </row>
    <row r="850" spans="33:42">
      <c r="AG850" t="e">
        <f>'[1]S 4'!#REF!</f>
        <v>#REF!</v>
      </c>
      <c r="AH850" t="e">
        <f>'[1]S 4'!#REF!</f>
        <v>#REF!</v>
      </c>
      <c r="AI850" t="e">
        <f>'[1]S 4'!#REF!</f>
        <v>#REF!</v>
      </c>
      <c r="AJ850" t="e">
        <f>'[1]S 4'!#REF!</f>
        <v>#REF!</v>
      </c>
      <c r="AK850" t="e">
        <f>'[1]S 4'!#REF!</f>
        <v>#REF!</v>
      </c>
      <c r="AL850" t="e">
        <f>'[1]S 4'!#REF!</f>
        <v>#REF!</v>
      </c>
      <c r="AM850" t="e">
        <f>'[1]S 4'!#REF!</f>
        <v>#REF!</v>
      </c>
      <c r="AN850" t="e">
        <f>'[1]S 4'!#REF!</f>
        <v>#REF!</v>
      </c>
      <c r="AO850" t="e">
        <f>'[1]S 4'!#REF!</f>
        <v>#REF!</v>
      </c>
      <c r="AP850" t="e">
        <f>'[1]S 4'!#REF!</f>
        <v>#REF!</v>
      </c>
    </row>
    <row r="851" spans="33:42">
      <c r="AG851" t="e">
        <f>'[1]S 4'!#REF!</f>
        <v>#REF!</v>
      </c>
      <c r="AH851" t="e">
        <f>'[1]S 4'!#REF!</f>
        <v>#REF!</v>
      </c>
      <c r="AI851" t="e">
        <f>'[1]S 4'!#REF!</f>
        <v>#REF!</v>
      </c>
      <c r="AJ851" t="e">
        <f>'[1]S 4'!#REF!</f>
        <v>#REF!</v>
      </c>
      <c r="AK851" t="e">
        <f>'[1]S 4'!#REF!</f>
        <v>#REF!</v>
      </c>
      <c r="AL851" t="e">
        <f>'[1]S 4'!#REF!</f>
        <v>#REF!</v>
      </c>
      <c r="AM851" t="e">
        <f>'[1]S 4'!#REF!</f>
        <v>#REF!</v>
      </c>
      <c r="AN851" t="e">
        <f>'[1]S 4'!#REF!</f>
        <v>#REF!</v>
      </c>
      <c r="AO851" t="e">
        <f>'[1]S 4'!#REF!</f>
        <v>#REF!</v>
      </c>
      <c r="AP851" t="e">
        <f>'[1]S 4'!#REF!</f>
        <v>#REF!</v>
      </c>
    </row>
    <row r="852" spans="33:42">
      <c r="AG852" t="e">
        <f>'[1]S 4'!#REF!</f>
        <v>#REF!</v>
      </c>
      <c r="AH852" t="e">
        <f>'[1]S 4'!#REF!</f>
        <v>#REF!</v>
      </c>
      <c r="AI852" t="e">
        <f>'[1]S 4'!#REF!</f>
        <v>#REF!</v>
      </c>
      <c r="AJ852" t="e">
        <f>'[1]S 4'!#REF!</f>
        <v>#REF!</v>
      </c>
      <c r="AK852" t="e">
        <f>'[1]S 4'!#REF!</f>
        <v>#REF!</v>
      </c>
      <c r="AL852" t="e">
        <f>'[1]S 4'!#REF!</f>
        <v>#REF!</v>
      </c>
      <c r="AM852" t="e">
        <f>'[1]S 4'!#REF!</f>
        <v>#REF!</v>
      </c>
      <c r="AN852" t="e">
        <f>'[1]S 4'!#REF!</f>
        <v>#REF!</v>
      </c>
      <c r="AO852" t="e">
        <f>'[1]S 4'!#REF!</f>
        <v>#REF!</v>
      </c>
      <c r="AP852" t="e">
        <f>'[1]S 4'!#REF!</f>
        <v>#REF!</v>
      </c>
    </row>
    <row r="853" spans="33:42">
      <c r="AG853" t="e">
        <f>'[1]S 4'!#REF!</f>
        <v>#REF!</v>
      </c>
      <c r="AH853" t="e">
        <f>'[1]S 4'!#REF!</f>
        <v>#REF!</v>
      </c>
      <c r="AI853" t="e">
        <f>'[1]S 4'!#REF!</f>
        <v>#REF!</v>
      </c>
      <c r="AJ853" t="e">
        <f>'[1]S 4'!#REF!</f>
        <v>#REF!</v>
      </c>
      <c r="AK853" t="e">
        <f>'[1]S 4'!#REF!</f>
        <v>#REF!</v>
      </c>
      <c r="AL853" t="e">
        <f>'[1]S 4'!#REF!</f>
        <v>#REF!</v>
      </c>
      <c r="AM853" t="e">
        <f>'[1]S 4'!#REF!</f>
        <v>#REF!</v>
      </c>
      <c r="AN853" t="e">
        <f>'[1]S 4'!#REF!</f>
        <v>#REF!</v>
      </c>
      <c r="AO853" t="e">
        <f>'[1]S 4'!#REF!</f>
        <v>#REF!</v>
      </c>
      <c r="AP853" t="e">
        <f>'[1]S 4'!#REF!</f>
        <v>#REF!</v>
      </c>
    </row>
    <row r="854" spans="33:42">
      <c r="AG854" t="e">
        <f>'[1]S 4'!#REF!</f>
        <v>#REF!</v>
      </c>
      <c r="AH854" t="e">
        <f>'[1]S 4'!#REF!</f>
        <v>#REF!</v>
      </c>
      <c r="AI854" t="e">
        <f>'[1]S 4'!#REF!</f>
        <v>#REF!</v>
      </c>
      <c r="AJ854" t="e">
        <f>'[1]S 4'!#REF!</f>
        <v>#REF!</v>
      </c>
      <c r="AK854" t="e">
        <f>'[1]S 4'!#REF!</f>
        <v>#REF!</v>
      </c>
      <c r="AL854" t="e">
        <f>'[1]S 4'!#REF!</f>
        <v>#REF!</v>
      </c>
      <c r="AM854" t="e">
        <f>'[1]S 4'!#REF!</f>
        <v>#REF!</v>
      </c>
      <c r="AN854" t="e">
        <f>'[1]S 4'!#REF!</f>
        <v>#REF!</v>
      </c>
      <c r="AO854" t="e">
        <f>'[1]S 4'!#REF!</f>
        <v>#REF!</v>
      </c>
      <c r="AP854" t="e">
        <f>'[1]S 4'!#REF!</f>
        <v>#REF!</v>
      </c>
    </row>
    <row r="855" spans="33:42">
      <c r="AG855" t="e">
        <f>'[1]S 4'!#REF!</f>
        <v>#REF!</v>
      </c>
      <c r="AH855" t="e">
        <f>'[1]S 4'!#REF!</f>
        <v>#REF!</v>
      </c>
      <c r="AI855" t="e">
        <f>'[1]S 4'!#REF!</f>
        <v>#REF!</v>
      </c>
      <c r="AJ855" t="e">
        <f>'[1]S 4'!#REF!</f>
        <v>#REF!</v>
      </c>
      <c r="AK855" t="e">
        <f>'[1]S 4'!#REF!</f>
        <v>#REF!</v>
      </c>
      <c r="AL855" t="e">
        <f>'[1]S 4'!#REF!</f>
        <v>#REF!</v>
      </c>
      <c r="AM855" t="e">
        <f>'[1]S 4'!#REF!</f>
        <v>#REF!</v>
      </c>
      <c r="AN855" t="e">
        <f>'[1]S 4'!#REF!</f>
        <v>#REF!</v>
      </c>
      <c r="AO855" t="e">
        <f>'[1]S 4'!#REF!</f>
        <v>#REF!</v>
      </c>
      <c r="AP855" t="e">
        <f>'[1]S 4'!#REF!</f>
        <v>#REF!</v>
      </c>
    </row>
    <row r="856" spans="33:42">
      <c r="AG856" t="e">
        <f>'[1]S 4'!#REF!</f>
        <v>#REF!</v>
      </c>
      <c r="AH856" t="e">
        <f>'[1]S 4'!#REF!</f>
        <v>#REF!</v>
      </c>
      <c r="AI856" t="e">
        <f>'[1]S 4'!#REF!</f>
        <v>#REF!</v>
      </c>
      <c r="AJ856" t="e">
        <f>'[1]S 4'!#REF!</f>
        <v>#REF!</v>
      </c>
      <c r="AK856" t="e">
        <f>'[1]S 4'!#REF!</f>
        <v>#REF!</v>
      </c>
      <c r="AL856" t="e">
        <f>'[1]S 4'!#REF!</f>
        <v>#REF!</v>
      </c>
      <c r="AM856" t="e">
        <f>'[1]S 4'!#REF!</f>
        <v>#REF!</v>
      </c>
      <c r="AN856" t="e">
        <f>'[1]S 4'!#REF!</f>
        <v>#REF!</v>
      </c>
      <c r="AO856" t="e">
        <f>'[1]S 4'!#REF!</f>
        <v>#REF!</v>
      </c>
      <c r="AP856" t="e">
        <f>'[1]S 4'!#REF!</f>
        <v>#REF!</v>
      </c>
    </row>
    <row r="857" spans="33:42">
      <c r="AG857" t="e">
        <f>'[1]S 4'!#REF!</f>
        <v>#REF!</v>
      </c>
      <c r="AH857" t="e">
        <f>'[1]S 4'!#REF!</f>
        <v>#REF!</v>
      </c>
      <c r="AI857" t="e">
        <f>'[1]S 4'!#REF!</f>
        <v>#REF!</v>
      </c>
      <c r="AJ857" t="e">
        <f>'[1]S 4'!#REF!</f>
        <v>#REF!</v>
      </c>
      <c r="AK857" t="e">
        <f>'[1]S 4'!#REF!</f>
        <v>#REF!</v>
      </c>
      <c r="AL857" t="e">
        <f>'[1]S 4'!#REF!</f>
        <v>#REF!</v>
      </c>
      <c r="AM857" t="e">
        <f>'[1]S 4'!#REF!</f>
        <v>#REF!</v>
      </c>
      <c r="AN857" t="e">
        <f>'[1]S 4'!#REF!</f>
        <v>#REF!</v>
      </c>
      <c r="AO857" t="e">
        <f>'[1]S 4'!#REF!</f>
        <v>#REF!</v>
      </c>
      <c r="AP857" t="e">
        <f>'[1]S 4'!#REF!</f>
        <v>#REF!</v>
      </c>
    </row>
    <row r="858" spans="33:42">
      <c r="AG858" t="e">
        <f>'[1]S 4'!#REF!</f>
        <v>#REF!</v>
      </c>
      <c r="AH858" t="e">
        <f>'[1]S 4'!#REF!</f>
        <v>#REF!</v>
      </c>
      <c r="AI858" t="e">
        <f>'[1]S 4'!#REF!</f>
        <v>#REF!</v>
      </c>
      <c r="AJ858" t="e">
        <f>'[1]S 4'!#REF!</f>
        <v>#REF!</v>
      </c>
      <c r="AK858" t="e">
        <f>'[1]S 4'!#REF!</f>
        <v>#REF!</v>
      </c>
      <c r="AL858" t="e">
        <f>'[1]S 4'!#REF!</f>
        <v>#REF!</v>
      </c>
      <c r="AM858" t="e">
        <f>'[1]S 4'!#REF!</f>
        <v>#REF!</v>
      </c>
      <c r="AN858" t="e">
        <f>'[1]S 4'!#REF!</f>
        <v>#REF!</v>
      </c>
      <c r="AO858" t="e">
        <f>'[1]S 4'!#REF!</f>
        <v>#REF!</v>
      </c>
      <c r="AP858" t="e">
        <f>'[1]S 4'!#REF!</f>
        <v>#REF!</v>
      </c>
    </row>
    <row r="859" spans="33:42">
      <c r="AG859" t="e">
        <f>'[1]S 4'!#REF!</f>
        <v>#REF!</v>
      </c>
      <c r="AH859" t="e">
        <f>'[1]S 4'!#REF!</f>
        <v>#REF!</v>
      </c>
      <c r="AI859" t="e">
        <f>'[1]S 4'!#REF!</f>
        <v>#REF!</v>
      </c>
      <c r="AJ859" t="e">
        <f>'[1]S 4'!#REF!</f>
        <v>#REF!</v>
      </c>
      <c r="AK859" t="e">
        <f>'[1]S 4'!#REF!</f>
        <v>#REF!</v>
      </c>
      <c r="AL859" t="e">
        <f>'[1]S 4'!#REF!</f>
        <v>#REF!</v>
      </c>
      <c r="AM859" t="e">
        <f>'[1]S 4'!#REF!</f>
        <v>#REF!</v>
      </c>
      <c r="AN859" t="e">
        <f>'[1]S 4'!#REF!</f>
        <v>#REF!</v>
      </c>
      <c r="AO859" t="e">
        <f>'[1]S 4'!#REF!</f>
        <v>#REF!</v>
      </c>
      <c r="AP859" t="e">
        <f>'[1]S 4'!#REF!</f>
        <v>#REF!</v>
      </c>
    </row>
    <row r="860" spans="33:42">
      <c r="AG860" t="e">
        <f>'[1]S 4'!#REF!</f>
        <v>#REF!</v>
      </c>
      <c r="AH860" t="e">
        <f>'[1]S 4'!#REF!</f>
        <v>#REF!</v>
      </c>
      <c r="AI860" t="e">
        <f>'[1]S 4'!#REF!</f>
        <v>#REF!</v>
      </c>
      <c r="AJ860" t="e">
        <f>'[1]S 4'!#REF!</f>
        <v>#REF!</v>
      </c>
      <c r="AK860" t="e">
        <f>'[1]S 4'!#REF!</f>
        <v>#REF!</v>
      </c>
      <c r="AL860" t="e">
        <f>'[1]S 4'!#REF!</f>
        <v>#REF!</v>
      </c>
      <c r="AM860" t="e">
        <f>'[1]S 4'!#REF!</f>
        <v>#REF!</v>
      </c>
      <c r="AN860" t="e">
        <f>'[1]S 4'!#REF!</f>
        <v>#REF!</v>
      </c>
      <c r="AO860" t="e">
        <f>'[1]S 4'!#REF!</f>
        <v>#REF!</v>
      </c>
      <c r="AP860" t="e">
        <f>'[1]S 4'!#REF!</f>
        <v>#REF!</v>
      </c>
    </row>
    <row r="861" spans="33:42">
      <c r="AG861" t="e">
        <f>'[1]S 4'!#REF!</f>
        <v>#REF!</v>
      </c>
      <c r="AH861" t="e">
        <f>'[1]S 4'!#REF!</f>
        <v>#REF!</v>
      </c>
      <c r="AI861" t="e">
        <f>'[1]S 4'!#REF!</f>
        <v>#REF!</v>
      </c>
      <c r="AJ861" t="e">
        <f>'[1]S 4'!#REF!</f>
        <v>#REF!</v>
      </c>
      <c r="AK861" t="e">
        <f>'[1]S 4'!#REF!</f>
        <v>#REF!</v>
      </c>
      <c r="AL861" t="e">
        <f>'[1]S 4'!#REF!</f>
        <v>#REF!</v>
      </c>
      <c r="AM861" t="e">
        <f>'[1]S 4'!#REF!</f>
        <v>#REF!</v>
      </c>
      <c r="AN861" t="e">
        <f>'[1]S 4'!#REF!</f>
        <v>#REF!</v>
      </c>
      <c r="AO861" t="e">
        <f>'[1]S 4'!#REF!</f>
        <v>#REF!</v>
      </c>
      <c r="AP861" t="e">
        <f>'[1]S 4'!#REF!</f>
        <v>#REF!</v>
      </c>
    </row>
    <row r="862" spans="33:42">
      <c r="AG862" t="e">
        <f>'[1]S 4'!#REF!</f>
        <v>#REF!</v>
      </c>
      <c r="AH862" t="e">
        <f>'[1]S 4'!#REF!</f>
        <v>#REF!</v>
      </c>
      <c r="AI862" t="e">
        <f>'[1]S 4'!#REF!</f>
        <v>#REF!</v>
      </c>
      <c r="AJ862" t="e">
        <f>'[1]S 4'!#REF!</f>
        <v>#REF!</v>
      </c>
      <c r="AK862" t="e">
        <f>'[1]S 4'!#REF!</f>
        <v>#REF!</v>
      </c>
      <c r="AL862" t="e">
        <f>'[1]S 4'!#REF!</f>
        <v>#REF!</v>
      </c>
      <c r="AM862" t="e">
        <f>'[1]S 4'!#REF!</f>
        <v>#REF!</v>
      </c>
      <c r="AN862" t="e">
        <f>'[1]S 4'!#REF!</f>
        <v>#REF!</v>
      </c>
      <c r="AO862" t="e">
        <f>'[1]S 4'!#REF!</f>
        <v>#REF!</v>
      </c>
      <c r="AP862" t="e">
        <f>'[1]S 4'!#REF!</f>
        <v>#REF!</v>
      </c>
    </row>
    <row r="863" spans="33:42">
      <c r="AG863" t="e">
        <f>'[1]S 4'!#REF!</f>
        <v>#REF!</v>
      </c>
      <c r="AH863" t="e">
        <f>'[1]S 4'!#REF!</f>
        <v>#REF!</v>
      </c>
      <c r="AI863" t="e">
        <f>'[1]S 4'!#REF!</f>
        <v>#REF!</v>
      </c>
      <c r="AJ863" t="e">
        <f>'[1]S 4'!#REF!</f>
        <v>#REF!</v>
      </c>
      <c r="AK863" t="e">
        <f>'[1]S 4'!#REF!</f>
        <v>#REF!</v>
      </c>
      <c r="AL863" t="e">
        <f>'[1]S 4'!#REF!</f>
        <v>#REF!</v>
      </c>
      <c r="AM863" t="e">
        <f>'[1]S 4'!#REF!</f>
        <v>#REF!</v>
      </c>
      <c r="AN863" t="e">
        <f>'[1]S 4'!#REF!</f>
        <v>#REF!</v>
      </c>
      <c r="AO863" t="e">
        <f>'[1]S 4'!#REF!</f>
        <v>#REF!</v>
      </c>
      <c r="AP863" t="e">
        <f>'[1]S 4'!#REF!</f>
        <v>#REF!</v>
      </c>
    </row>
    <row r="864" spans="33:42">
      <c r="AG864" t="e">
        <f>'[1]S 4'!#REF!</f>
        <v>#REF!</v>
      </c>
      <c r="AH864" t="e">
        <f>'[1]S 4'!#REF!</f>
        <v>#REF!</v>
      </c>
      <c r="AI864" t="e">
        <f>'[1]S 4'!#REF!</f>
        <v>#REF!</v>
      </c>
      <c r="AJ864" t="e">
        <f>'[1]S 4'!#REF!</f>
        <v>#REF!</v>
      </c>
      <c r="AK864" t="e">
        <f>'[1]S 4'!#REF!</f>
        <v>#REF!</v>
      </c>
      <c r="AL864" t="e">
        <f>'[1]S 4'!#REF!</f>
        <v>#REF!</v>
      </c>
      <c r="AM864" t="e">
        <f>'[1]S 4'!#REF!</f>
        <v>#REF!</v>
      </c>
      <c r="AN864" t="e">
        <f>'[1]S 4'!#REF!</f>
        <v>#REF!</v>
      </c>
      <c r="AO864" t="e">
        <f>'[1]S 4'!#REF!</f>
        <v>#REF!</v>
      </c>
      <c r="AP864" t="e">
        <f>'[1]S 4'!#REF!</f>
        <v>#REF!</v>
      </c>
    </row>
    <row r="865" spans="33:42">
      <c r="AG865" t="e">
        <f>'[1]S 4'!#REF!</f>
        <v>#REF!</v>
      </c>
      <c r="AH865" t="e">
        <f>'[1]S 4'!#REF!</f>
        <v>#REF!</v>
      </c>
      <c r="AI865" t="e">
        <f>'[1]S 4'!#REF!</f>
        <v>#REF!</v>
      </c>
      <c r="AJ865" t="e">
        <f>'[1]S 4'!#REF!</f>
        <v>#REF!</v>
      </c>
      <c r="AK865" t="e">
        <f>'[1]S 4'!#REF!</f>
        <v>#REF!</v>
      </c>
      <c r="AL865" t="e">
        <f>'[1]S 4'!#REF!</f>
        <v>#REF!</v>
      </c>
      <c r="AM865" t="e">
        <f>'[1]S 4'!#REF!</f>
        <v>#REF!</v>
      </c>
      <c r="AN865" t="e">
        <f>'[1]S 4'!#REF!</f>
        <v>#REF!</v>
      </c>
      <c r="AO865" t="e">
        <f>'[1]S 4'!#REF!</f>
        <v>#REF!</v>
      </c>
      <c r="AP865" t="e">
        <f>'[1]S 4'!#REF!</f>
        <v>#REF!</v>
      </c>
    </row>
    <row r="866" spans="33:42">
      <c r="AG866" t="e">
        <f>'[1]S 4'!#REF!</f>
        <v>#REF!</v>
      </c>
      <c r="AH866" t="e">
        <f>'[1]S 4'!#REF!</f>
        <v>#REF!</v>
      </c>
      <c r="AI866" t="e">
        <f>'[1]S 4'!#REF!</f>
        <v>#REF!</v>
      </c>
      <c r="AJ866" t="e">
        <f>'[1]S 4'!#REF!</f>
        <v>#REF!</v>
      </c>
      <c r="AK866" t="e">
        <f>'[1]S 4'!#REF!</f>
        <v>#REF!</v>
      </c>
      <c r="AL866" t="e">
        <f>'[1]S 4'!#REF!</f>
        <v>#REF!</v>
      </c>
      <c r="AM866" t="e">
        <f>'[1]S 4'!#REF!</f>
        <v>#REF!</v>
      </c>
      <c r="AN866" t="e">
        <f>'[1]S 4'!#REF!</f>
        <v>#REF!</v>
      </c>
      <c r="AO866" t="e">
        <f>'[1]S 4'!#REF!</f>
        <v>#REF!</v>
      </c>
      <c r="AP866" t="e">
        <f>'[1]S 4'!#REF!</f>
        <v>#REF!</v>
      </c>
    </row>
    <row r="867" spans="33:42">
      <c r="AG867" t="e">
        <f>'[1]S 4'!#REF!</f>
        <v>#REF!</v>
      </c>
      <c r="AH867" t="e">
        <f>'[1]S 4'!#REF!</f>
        <v>#REF!</v>
      </c>
      <c r="AI867" t="e">
        <f>'[1]S 4'!#REF!</f>
        <v>#REF!</v>
      </c>
      <c r="AJ867" t="e">
        <f>'[1]S 4'!#REF!</f>
        <v>#REF!</v>
      </c>
      <c r="AK867" t="e">
        <f>'[1]S 4'!#REF!</f>
        <v>#REF!</v>
      </c>
      <c r="AL867" t="e">
        <f>'[1]S 4'!#REF!</f>
        <v>#REF!</v>
      </c>
      <c r="AM867" t="e">
        <f>'[1]S 4'!#REF!</f>
        <v>#REF!</v>
      </c>
      <c r="AN867" t="e">
        <f>'[1]S 4'!#REF!</f>
        <v>#REF!</v>
      </c>
      <c r="AO867" t="e">
        <f>'[1]S 4'!#REF!</f>
        <v>#REF!</v>
      </c>
      <c r="AP867" t="e">
        <f>'[1]S 4'!#REF!</f>
        <v>#REF!</v>
      </c>
    </row>
    <row r="868" spans="33:42">
      <c r="AG868" t="e">
        <f>'[1]S 4'!#REF!</f>
        <v>#REF!</v>
      </c>
      <c r="AH868" t="e">
        <f>'[1]S 4'!#REF!</f>
        <v>#REF!</v>
      </c>
      <c r="AI868" t="e">
        <f>'[1]S 4'!#REF!</f>
        <v>#REF!</v>
      </c>
      <c r="AJ868" t="e">
        <f>'[1]S 4'!#REF!</f>
        <v>#REF!</v>
      </c>
      <c r="AK868" t="e">
        <f>'[1]S 4'!#REF!</f>
        <v>#REF!</v>
      </c>
      <c r="AL868" t="e">
        <f>'[1]S 4'!#REF!</f>
        <v>#REF!</v>
      </c>
      <c r="AM868" t="e">
        <f>'[1]S 4'!#REF!</f>
        <v>#REF!</v>
      </c>
      <c r="AN868" t="e">
        <f>'[1]S 4'!#REF!</f>
        <v>#REF!</v>
      </c>
      <c r="AO868" t="e">
        <f>'[1]S 4'!#REF!</f>
        <v>#REF!</v>
      </c>
      <c r="AP868" t="e">
        <f>'[1]S 4'!#REF!</f>
        <v>#REF!</v>
      </c>
    </row>
    <row r="869" spans="33:42">
      <c r="AG869" t="e">
        <f>'[1]S 4'!#REF!</f>
        <v>#REF!</v>
      </c>
      <c r="AH869" t="e">
        <f>'[1]S 4'!#REF!</f>
        <v>#REF!</v>
      </c>
      <c r="AI869" t="e">
        <f>'[1]S 4'!#REF!</f>
        <v>#REF!</v>
      </c>
      <c r="AJ869" t="e">
        <f>'[1]S 4'!#REF!</f>
        <v>#REF!</v>
      </c>
      <c r="AK869" t="e">
        <f>'[1]S 4'!#REF!</f>
        <v>#REF!</v>
      </c>
      <c r="AL869" t="e">
        <f>'[1]S 4'!#REF!</f>
        <v>#REF!</v>
      </c>
      <c r="AM869" t="e">
        <f>'[1]S 4'!#REF!</f>
        <v>#REF!</v>
      </c>
      <c r="AN869" t="e">
        <f>'[1]S 4'!#REF!</f>
        <v>#REF!</v>
      </c>
      <c r="AO869" t="e">
        <f>'[1]S 4'!#REF!</f>
        <v>#REF!</v>
      </c>
      <c r="AP869" t="e">
        <f>'[1]S 4'!#REF!</f>
        <v>#REF!</v>
      </c>
    </row>
    <row r="870" spans="33:42">
      <c r="AG870" t="e">
        <f>'[1]S 4'!#REF!</f>
        <v>#REF!</v>
      </c>
      <c r="AH870" t="e">
        <f>'[1]S 4'!#REF!</f>
        <v>#REF!</v>
      </c>
      <c r="AI870" t="e">
        <f>'[1]S 4'!#REF!</f>
        <v>#REF!</v>
      </c>
      <c r="AJ870" t="e">
        <f>'[1]S 4'!#REF!</f>
        <v>#REF!</v>
      </c>
      <c r="AK870" t="e">
        <f>'[1]S 4'!#REF!</f>
        <v>#REF!</v>
      </c>
      <c r="AL870" t="e">
        <f>'[1]S 4'!#REF!</f>
        <v>#REF!</v>
      </c>
      <c r="AM870" t="e">
        <f>'[1]S 4'!#REF!</f>
        <v>#REF!</v>
      </c>
      <c r="AN870" t="e">
        <f>'[1]S 4'!#REF!</f>
        <v>#REF!</v>
      </c>
      <c r="AO870" t="e">
        <f>'[1]S 4'!#REF!</f>
        <v>#REF!</v>
      </c>
      <c r="AP870" t="e">
        <f>'[1]S 4'!#REF!</f>
        <v>#REF!</v>
      </c>
    </row>
    <row r="871" spans="33:42">
      <c r="AG871" t="e">
        <f>'[1]S 4'!#REF!</f>
        <v>#REF!</v>
      </c>
      <c r="AH871" t="e">
        <f>'[1]S 4'!#REF!</f>
        <v>#REF!</v>
      </c>
      <c r="AI871" t="e">
        <f>'[1]S 4'!#REF!</f>
        <v>#REF!</v>
      </c>
      <c r="AJ871" t="e">
        <f>'[1]S 4'!#REF!</f>
        <v>#REF!</v>
      </c>
      <c r="AK871" t="e">
        <f>'[1]S 4'!#REF!</f>
        <v>#REF!</v>
      </c>
      <c r="AL871" t="e">
        <f>'[1]S 4'!#REF!</f>
        <v>#REF!</v>
      </c>
      <c r="AM871" t="e">
        <f>'[1]S 4'!#REF!</f>
        <v>#REF!</v>
      </c>
      <c r="AN871" t="e">
        <f>'[1]S 4'!#REF!</f>
        <v>#REF!</v>
      </c>
      <c r="AO871" t="e">
        <f>'[1]S 4'!#REF!</f>
        <v>#REF!</v>
      </c>
      <c r="AP871" t="e">
        <f>'[1]S 4'!#REF!</f>
        <v>#REF!</v>
      </c>
    </row>
    <row r="872" spans="33:42">
      <c r="AG872" t="e">
        <f>'[1]S 4'!#REF!</f>
        <v>#REF!</v>
      </c>
      <c r="AH872" t="e">
        <f>'[1]S 4'!#REF!</f>
        <v>#REF!</v>
      </c>
      <c r="AI872" t="e">
        <f>'[1]S 4'!#REF!</f>
        <v>#REF!</v>
      </c>
      <c r="AJ872" t="e">
        <f>'[1]S 4'!#REF!</f>
        <v>#REF!</v>
      </c>
      <c r="AK872" t="e">
        <f>'[1]S 4'!#REF!</f>
        <v>#REF!</v>
      </c>
      <c r="AL872" t="e">
        <f>'[1]S 4'!#REF!</f>
        <v>#REF!</v>
      </c>
      <c r="AM872" t="e">
        <f>'[1]S 4'!#REF!</f>
        <v>#REF!</v>
      </c>
      <c r="AN872" t="e">
        <f>'[1]S 4'!#REF!</f>
        <v>#REF!</v>
      </c>
      <c r="AO872" t="e">
        <f>'[1]S 4'!#REF!</f>
        <v>#REF!</v>
      </c>
      <c r="AP872" t="e">
        <f>'[1]S 4'!#REF!</f>
        <v>#REF!</v>
      </c>
    </row>
    <row r="873" spans="33:42">
      <c r="AG873" t="e">
        <f>'[1]S 4'!#REF!</f>
        <v>#REF!</v>
      </c>
      <c r="AH873" t="e">
        <f>'[1]S 4'!#REF!</f>
        <v>#REF!</v>
      </c>
      <c r="AI873" t="e">
        <f>'[1]S 4'!#REF!</f>
        <v>#REF!</v>
      </c>
      <c r="AJ873" t="e">
        <f>'[1]S 4'!#REF!</f>
        <v>#REF!</v>
      </c>
      <c r="AK873" t="e">
        <f>'[1]S 4'!#REF!</f>
        <v>#REF!</v>
      </c>
      <c r="AL873" t="e">
        <f>'[1]S 4'!#REF!</f>
        <v>#REF!</v>
      </c>
      <c r="AM873" t="e">
        <f>'[1]S 4'!#REF!</f>
        <v>#REF!</v>
      </c>
      <c r="AN873" t="e">
        <f>'[1]S 4'!#REF!</f>
        <v>#REF!</v>
      </c>
      <c r="AO873" t="e">
        <f>'[1]S 4'!#REF!</f>
        <v>#REF!</v>
      </c>
      <c r="AP873" t="e">
        <f>'[1]S 4'!#REF!</f>
        <v>#REF!</v>
      </c>
    </row>
    <row r="874" spans="33:42">
      <c r="AG874" t="e">
        <f>'[1]S 4'!#REF!</f>
        <v>#REF!</v>
      </c>
      <c r="AH874" t="e">
        <f>'[1]S 4'!#REF!</f>
        <v>#REF!</v>
      </c>
      <c r="AI874" t="e">
        <f>'[1]S 4'!#REF!</f>
        <v>#REF!</v>
      </c>
      <c r="AJ874" t="e">
        <f>'[1]S 4'!#REF!</f>
        <v>#REF!</v>
      </c>
      <c r="AK874" t="e">
        <f>'[1]S 4'!#REF!</f>
        <v>#REF!</v>
      </c>
      <c r="AL874" t="e">
        <f>'[1]S 4'!#REF!</f>
        <v>#REF!</v>
      </c>
      <c r="AM874" t="e">
        <f>'[1]S 4'!#REF!</f>
        <v>#REF!</v>
      </c>
      <c r="AN874" t="e">
        <f>'[1]S 4'!#REF!</f>
        <v>#REF!</v>
      </c>
      <c r="AO874" t="e">
        <f>'[1]S 4'!#REF!</f>
        <v>#REF!</v>
      </c>
      <c r="AP874" t="e">
        <f>'[1]S 4'!#REF!</f>
        <v>#REF!</v>
      </c>
    </row>
    <row r="875" spans="33:42">
      <c r="AG875" t="e">
        <f>'[1]S 4'!#REF!</f>
        <v>#REF!</v>
      </c>
      <c r="AH875" t="e">
        <f>'[1]S 4'!#REF!</f>
        <v>#REF!</v>
      </c>
      <c r="AI875" t="e">
        <f>'[1]S 4'!#REF!</f>
        <v>#REF!</v>
      </c>
      <c r="AJ875" t="e">
        <f>'[1]S 4'!#REF!</f>
        <v>#REF!</v>
      </c>
      <c r="AK875" t="e">
        <f>'[1]S 4'!#REF!</f>
        <v>#REF!</v>
      </c>
      <c r="AL875" t="e">
        <f>'[1]S 4'!#REF!</f>
        <v>#REF!</v>
      </c>
      <c r="AM875" t="e">
        <f>'[1]S 4'!#REF!</f>
        <v>#REF!</v>
      </c>
      <c r="AN875" t="e">
        <f>'[1]S 4'!#REF!</f>
        <v>#REF!</v>
      </c>
      <c r="AO875" t="e">
        <f>'[1]S 4'!#REF!</f>
        <v>#REF!</v>
      </c>
      <c r="AP875" t="e">
        <f>'[1]S 4'!#REF!</f>
        <v>#REF!</v>
      </c>
    </row>
    <row r="876" spans="33:42">
      <c r="AG876" t="e">
        <f>'[1]S 4'!#REF!</f>
        <v>#REF!</v>
      </c>
      <c r="AH876" t="e">
        <f>'[1]S 4'!#REF!</f>
        <v>#REF!</v>
      </c>
      <c r="AI876" t="e">
        <f>'[1]S 4'!#REF!</f>
        <v>#REF!</v>
      </c>
      <c r="AJ876" t="e">
        <f>'[1]S 4'!#REF!</f>
        <v>#REF!</v>
      </c>
      <c r="AK876" t="e">
        <f>'[1]S 4'!#REF!</f>
        <v>#REF!</v>
      </c>
      <c r="AL876" t="e">
        <f>'[1]S 4'!#REF!</f>
        <v>#REF!</v>
      </c>
      <c r="AM876" t="e">
        <f>'[1]S 4'!#REF!</f>
        <v>#REF!</v>
      </c>
      <c r="AN876" t="e">
        <f>'[1]S 4'!#REF!</f>
        <v>#REF!</v>
      </c>
      <c r="AO876" t="e">
        <f>'[1]S 4'!#REF!</f>
        <v>#REF!</v>
      </c>
      <c r="AP876" t="e">
        <f>'[1]S 4'!#REF!</f>
        <v>#REF!</v>
      </c>
    </row>
    <row r="877" spans="33:42">
      <c r="AG877" t="e">
        <f>'[1]S 4'!#REF!</f>
        <v>#REF!</v>
      </c>
      <c r="AH877" t="e">
        <f>'[1]S 4'!#REF!</f>
        <v>#REF!</v>
      </c>
      <c r="AI877" t="e">
        <f>'[1]S 4'!#REF!</f>
        <v>#REF!</v>
      </c>
      <c r="AJ877" t="e">
        <f>'[1]S 4'!#REF!</f>
        <v>#REF!</v>
      </c>
      <c r="AK877" t="e">
        <f>'[1]S 4'!#REF!</f>
        <v>#REF!</v>
      </c>
      <c r="AL877" t="e">
        <f>'[1]S 4'!#REF!</f>
        <v>#REF!</v>
      </c>
      <c r="AM877" t="e">
        <f>'[1]S 4'!#REF!</f>
        <v>#REF!</v>
      </c>
      <c r="AN877" t="e">
        <f>'[1]S 4'!#REF!</f>
        <v>#REF!</v>
      </c>
      <c r="AO877" t="e">
        <f>'[1]S 4'!#REF!</f>
        <v>#REF!</v>
      </c>
      <c r="AP877" t="e">
        <f>'[1]S 4'!#REF!</f>
        <v>#REF!</v>
      </c>
    </row>
    <row r="878" spans="33:42">
      <c r="AG878" t="e">
        <f>'[1]S 4'!#REF!</f>
        <v>#REF!</v>
      </c>
      <c r="AH878" t="e">
        <f>'[1]S 4'!#REF!</f>
        <v>#REF!</v>
      </c>
      <c r="AI878" t="e">
        <f>'[1]S 4'!#REF!</f>
        <v>#REF!</v>
      </c>
      <c r="AJ878" t="e">
        <f>'[1]S 4'!#REF!</f>
        <v>#REF!</v>
      </c>
      <c r="AK878" t="e">
        <f>'[1]S 4'!#REF!</f>
        <v>#REF!</v>
      </c>
      <c r="AL878" t="e">
        <f>'[1]S 4'!#REF!</f>
        <v>#REF!</v>
      </c>
      <c r="AM878" t="e">
        <f>'[1]S 4'!#REF!</f>
        <v>#REF!</v>
      </c>
      <c r="AN878" t="e">
        <f>'[1]S 4'!#REF!</f>
        <v>#REF!</v>
      </c>
      <c r="AO878" t="e">
        <f>'[1]S 4'!#REF!</f>
        <v>#REF!</v>
      </c>
      <c r="AP878" t="e">
        <f>'[1]S 4'!#REF!</f>
        <v>#REF!</v>
      </c>
    </row>
    <row r="879" spans="33:42">
      <c r="AG879" t="e">
        <f>'[1]S 4'!#REF!</f>
        <v>#REF!</v>
      </c>
      <c r="AH879" t="e">
        <f>'[1]S 4'!#REF!</f>
        <v>#REF!</v>
      </c>
      <c r="AI879" t="e">
        <f>'[1]S 4'!#REF!</f>
        <v>#REF!</v>
      </c>
      <c r="AJ879" t="e">
        <f>'[1]S 4'!#REF!</f>
        <v>#REF!</v>
      </c>
      <c r="AK879" t="e">
        <f>'[1]S 4'!#REF!</f>
        <v>#REF!</v>
      </c>
      <c r="AL879" t="e">
        <f>'[1]S 4'!#REF!</f>
        <v>#REF!</v>
      </c>
      <c r="AM879" t="e">
        <f>'[1]S 4'!#REF!</f>
        <v>#REF!</v>
      </c>
      <c r="AN879" t="e">
        <f>'[1]S 4'!#REF!</f>
        <v>#REF!</v>
      </c>
      <c r="AO879" t="e">
        <f>'[1]S 4'!#REF!</f>
        <v>#REF!</v>
      </c>
      <c r="AP879" t="e">
        <f>'[1]S 4'!#REF!</f>
        <v>#REF!</v>
      </c>
    </row>
    <row r="880" spans="33:42">
      <c r="AG880" t="e">
        <f>'[1]S 4'!#REF!</f>
        <v>#REF!</v>
      </c>
      <c r="AH880" t="e">
        <f>'[1]S 4'!#REF!</f>
        <v>#REF!</v>
      </c>
      <c r="AI880" t="e">
        <f>'[1]S 4'!#REF!</f>
        <v>#REF!</v>
      </c>
      <c r="AJ880" t="e">
        <f>'[1]S 4'!#REF!</f>
        <v>#REF!</v>
      </c>
      <c r="AK880" t="e">
        <f>'[1]S 4'!#REF!</f>
        <v>#REF!</v>
      </c>
      <c r="AL880" t="e">
        <f>'[1]S 4'!#REF!</f>
        <v>#REF!</v>
      </c>
      <c r="AM880" t="e">
        <f>'[1]S 4'!#REF!</f>
        <v>#REF!</v>
      </c>
      <c r="AN880" t="e">
        <f>'[1]S 4'!#REF!</f>
        <v>#REF!</v>
      </c>
      <c r="AO880" t="e">
        <f>'[1]S 4'!#REF!</f>
        <v>#REF!</v>
      </c>
      <c r="AP880" t="e">
        <f>'[1]S 4'!#REF!</f>
        <v>#REF!</v>
      </c>
    </row>
    <row r="881" spans="33:42">
      <c r="AG881" t="e">
        <f>'[1]S 4'!#REF!</f>
        <v>#REF!</v>
      </c>
      <c r="AH881" t="e">
        <f>'[1]S 4'!#REF!</f>
        <v>#REF!</v>
      </c>
      <c r="AI881" t="e">
        <f>'[1]S 4'!#REF!</f>
        <v>#REF!</v>
      </c>
      <c r="AJ881" t="e">
        <f>'[1]S 4'!#REF!</f>
        <v>#REF!</v>
      </c>
      <c r="AK881" t="e">
        <f>'[1]S 4'!#REF!</f>
        <v>#REF!</v>
      </c>
      <c r="AL881" t="e">
        <f>'[1]S 4'!#REF!</f>
        <v>#REF!</v>
      </c>
      <c r="AM881" t="e">
        <f>'[1]S 4'!#REF!</f>
        <v>#REF!</v>
      </c>
      <c r="AN881" t="e">
        <f>'[1]S 4'!#REF!</f>
        <v>#REF!</v>
      </c>
      <c r="AO881" t="e">
        <f>'[1]S 4'!#REF!</f>
        <v>#REF!</v>
      </c>
      <c r="AP881" t="e">
        <f>'[1]S 4'!#REF!</f>
        <v>#REF!</v>
      </c>
    </row>
    <row r="882" spans="33:42">
      <c r="AG882" t="e">
        <f>'[1]S 4'!#REF!</f>
        <v>#REF!</v>
      </c>
      <c r="AH882" t="e">
        <f>'[1]S 4'!#REF!</f>
        <v>#REF!</v>
      </c>
      <c r="AI882" t="e">
        <f>'[1]S 4'!#REF!</f>
        <v>#REF!</v>
      </c>
      <c r="AJ882" t="e">
        <f>'[1]S 4'!#REF!</f>
        <v>#REF!</v>
      </c>
      <c r="AK882" t="e">
        <f>'[1]S 4'!#REF!</f>
        <v>#REF!</v>
      </c>
      <c r="AL882" t="e">
        <f>'[1]S 4'!#REF!</f>
        <v>#REF!</v>
      </c>
      <c r="AM882" t="e">
        <f>'[1]S 4'!#REF!</f>
        <v>#REF!</v>
      </c>
      <c r="AN882" t="e">
        <f>'[1]S 4'!#REF!</f>
        <v>#REF!</v>
      </c>
      <c r="AO882" t="e">
        <f>'[1]S 4'!#REF!</f>
        <v>#REF!</v>
      </c>
      <c r="AP882" t="e">
        <f>'[1]S 4'!#REF!</f>
        <v>#REF!</v>
      </c>
    </row>
    <row r="883" spans="33:42">
      <c r="AG883" t="e">
        <f>'[1]S 4'!#REF!</f>
        <v>#REF!</v>
      </c>
      <c r="AH883" t="e">
        <f>'[1]S 4'!#REF!</f>
        <v>#REF!</v>
      </c>
      <c r="AI883" t="e">
        <f>'[1]S 4'!#REF!</f>
        <v>#REF!</v>
      </c>
      <c r="AJ883" t="e">
        <f>'[1]S 4'!#REF!</f>
        <v>#REF!</v>
      </c>
      <c r="AK883" t="e">
        <f>'[1]S 4'!#REF!</f>
        <v>#REF!</v>
      </c>
      <c r="AL883" t="e">
        <f>'[1]S 4'!#REF!</f>
        <v>#REF!</v>
      </c>
      <c r="AM883" t="e">
        <f>'[1]S 4'!#REF!</f>
        <v>#REF!</v>
      </c>
      <c r="AN883" t="e">
        <f>'[1]S 4'!#REF!</f>
        <v>#REF!</v>
      </c>
      <c r="AO883" t="e">
        <f>'[1]S 4'!#REF!</f>
        <v>#REF!</v>
      </c>
      <c r="AP883" t="e">
        <f>'[1]S 4'!#REF!</f>
        <v>#REF!</v>
      </c>
    </row>
    <row r="884" spans="33:42">
      <c r="AG884" t="e">
        <f>'[1]S 4'!#REF!</f>
        <v>#REF!</v>
      </c>
      <c r="AH884" t="e">
        <f>'[1]S 4'!#REF!</f>
        <v>#REF!</v>
      </c>
      <c r="AI884" t="e">
        <f>'[1]S 4'!#REF!</f>
        <v>#REF!</v>
      </c>
      <c r="AJ884" t="e">
        <f>'[1]S 4'!#REF!</f>
        <v>#REF!</v>
      </c>
      <c r="AK884" t="e">
        <f>'[1]S 4'!#REF!</f>
        <v>#REF!</v>
      </c>
      <c r="AL884" t="e">
        <f>'[1]S 4'!#REF!</f>
        <v>#REF!</v>
      </c>
      <c r="AM884" t="e">
        <f>'[1]S 4'!#REF!</f>
        <v>#REF!</v>
      </c>
      <c r="AN884" t="e">
        <f>'[1]S 4'!#REF!</f>
        <v>#REF!</v>
      </c>
      <c r="AO884" t="e">
        <f>'[1]S 4'!#REF!</f>
        <v>#REF!</v>
      </c>
      <c r="AP884" t="e">
        <f>'[1]S 4'!#REF!</f>
        <v>#REF!</v>
      </c>
    </row>
    <row r="885" spans="33:42">
      <c r="AG885" t="e">
        <f>'[1]S 4'!#REF!</f>
        <v>#REF!</v>
      </c>
      <c r="AH885" t="e">
        <f>'[1]S 4'!#REF!</f>
        <v>#REF!</v>
      </c>
      <c r="AI885" t="e">
        <f>'[1]S 4'!#REF!</f>
        <v>#REF!</v>
      </c>
      <c r="AJ885" t="e">
        <f>'[1]S 4'!#REF!</f>
        <v>#REF!</v>
      </c>
      <c r="AK885" t="e">
        <f>'[1]S 4'!#REF!</f>
        <v>#REF!</v>
      </c>
      <c r="AL885" t="e">
        <f>'[1]S 4'!#REF!</f>
        <v>#REF!</v>
      </c>
      <c r="AM885" t="e">
        <f>'[1]S 4'!#REF!</f>
        <v>#REF!</v>
      </c>
      <c r="AN885" t="e">
        <f>'[1]S 4'!#REF!</f>
        <v>#REF!</v>
      </c>
      <c r="AO885" t="e">
        <f>'[1]S 4'!#REF!</f>
        <v>#REF!</v>
      </c>
      <c r="AP885" t="e">
        <f>'[1]S 4'!#REF!</f>
        <v>#REF!</v>
      </c>
    </row>
    <row r="886" spans="33:42">
      <c r="AG886" t="e">
        <f>'[1]S 4'!#REF!</f>
        <v>#REF!</v>
      </c>
      <c r="AH886" t="e">
        <f>'[1]S 4'!#REF!</f>
        <v>#REF!</v>
      </c>
      <c r="AI886" t="e">
        <f>'[1]S 4'!#REF!</f>
        <v>#REF!</v>
      </c>
      <c r="AJ886" t="e">
        <f>'[1]S 4'!#REF!</f>
        <v>#REF!</v>
      </c>
      <c r="AK886" t="e">
        <f>'[1]S 4'!#REF!</f>
        <v>#REF!</v>
      </c>
      <c r="AL886" t="e">
        <f>'[1]S 4'!#REF!</f>
        <v>#REF!</v>
      </c>
      <c r="AM886" t="e">
        <f>'[1]S 4'!#REF!</f>
        <v>#REF!</v>
      </c>
      <c r="AN886" t="e">
        <f>'[1]S 4'!#REF!</f>
        <v>#REF!</v>
      </c>
      <c r="AO886" t="e">
        <f>'[1]S 4'!#REF!</f>
        <v>#REF!</v>
      </c>
      <c r="AP886" t="e">
        <f>'[1]S 4'!#REF!</f>
        <v>#REF!</v>
      </c>
    </row>
    <row r="887" spans="33:42">
      <c r="AG887" t="e">
        <f>'[1]S 4'!#REF!</f>
        <v>#REF!</v>
      </c>
      <c r="AH887" t="e">
        <f>'[1]S 4'!#REF!</f>
        <v>#REF!</v>
      </c>
      <c r="AI887" t="e">
        <f>'[1]S 4'!#REF!</f>
        <v>#REF!</v>
      </c>
      <c r="AJ887" t="e">
        <f>'[1]S 4'!#REF!</f>
        <v>#REF!</v>
      </c>
      <c r="AK887" t="e">
        <f>'[1]S 4'!#REF!</f>
        <v>#REF!</v>
      </c>
      <c r="AL887" t="e">
        <f>'[1]S 4'!#REF!</f>
        <v>#REF!</v>
      </c>
      <c r="AM887" t="e">
        <f>'[1]S 4'!#REF!</f>
        <v>#REF!</v>
      </c>
      <c r="AN887" t="e">
        <f>'[1]S 4'!#REF!</f>
        <v>#REF!</v>
      </c>
      <c r="AO887" t="e">
        <f>'[1]S 4'!#REF!</f>
        <v>#REF!</v>
      </c>
      <c r="AP887" t="e">
        <f>'[1]S 4'!#REF!</f>
        <v>#REF!</v>
      </c>
    </row>
    <row r="888" spans="33:42">
      <c r="AG888" t="e">
        <f>'[1]S 4'!#REF!</f>
        <v>#REF!</v>
      </c>
      <c r="AH888" t="e">
        <f>'[1]S 4'!#REF!</f>
        <v>#REF!</v>
      </c>
      <c r="AI888" t="e">
        <f>'[1]S 4'!#REF!</f>
        <v>#REF!</v>
      </c>
      <c r="AJ888" t="e">
        <f>'[1]S 4'!#REF!</f>
        <v>#REF!</v>
      </c>
      <c r="AK888" t="e">
        <f>'[1]S 4'!#REF!</f>
        <v>#REF!</v>
      </c>
      <c r="AL888" t="e">
        <f>'[1]S 4'!#REF!</f>
        <v>#REF!</v>
      </c>
      <c r="AM888" t="e">
        <f>'[1]S 4'!#REF!</f>
        <v>#REF!</v>
      </c>
      <c r="AN888" t="e">
        <f>'[1]S 4'!#REF!</f>
        <v>#REF!</v>
      </c>
      <c r="AO888" t="e">
        <f>'[1]S 4'!#REF!</f>
        <v>#REF!</v>
      </c>
      <c r="AP888" t="e">
        <f>'[1]S 4'!#REF!</f>
        <v>#REF!</v>
      </c>
    </row>
    <row r="889" spans="33:42">
      <c r="AG889" t="e">
        <f>'[1]S 4'!#REF!</f>
        <v>#REF!</v>
      </c>
      <c r="AH889" t="e">
        <f>'[1]S 4'!#REF!</f>
        <v>#REF!</v>
      </c>
      <c r="AI889" t="e">
        <f>'[1]S 4'!#REF!</f>
        <v>#REF!</v>
      </c>
      <c r="AJ889" t="e">
        <f>'[1]S 4'!#REF!</f>
        <v>#REF!</v>
      </c>
      <c r="AK889" t="e">
        <f>'[1]S 4'!#REF!</f>
        <v>#REF!</v>
      </c>
      <c r="AL889" t="e">
        <f>'[1]S 4'!#REF!</f>
        <v>#REF!</v>
      </c>
      <c r="AM889" t="e">
        <f>'[1]S 4'!#REF!</f>
        <v>#REF!</v>
      </c>
      <c r="AN889" t="e">
        <f>'[1]S 4'!#REF!</f>
        <v>#REF!</v>
      </c>
      <c r="AO889" t="e">
        <f>'[1]S 4'!#REF!</f>
        <v>#REF!</v>
      </c>
      <c r="AP889" t="e">
        <f>'[1]S 4'!#REF!</f>
        <v>#REF!</v>
      </c>
    </row>
    <row r="890" spans="33:42">
      <c r="AG890" t="e">
        <f>'[1]S 4'!#REF!</f>
        <v>#REF!</v>
      </c>
      <c r="AH890" t="e">
        <f>'[1]S 4'!#REF!</f>
        <v>#REF!</v>
      </c>
      <c r="AI890" t="e">
        <f>'[1]S 4'!#REF!</f>
        <v>#REF!</v>
      </c>
      <c r="AJ890" t="e">
        <f>'[1]S 4'!#REF!</f>
        <v>#REF!</v>
      </c>
      <c r="AK890" t="e">
        <f>'[1]S 4'!#REF!</f>
        <v>#REF!</v>
      </c>
      <c r="AL890" t="e">
        <f>'[1]S 4'!#REF!</f>
        <v>#REF!</v>
      </c>
      <c r="AM890" t="e">
        <f>'[1]S 4'!#REF!</f>
        <v>#REF!</v>
      </c>
      <c r="AN890" t="e">
        <f>'[1]S 4'!#REF!</f>
        <v>#REF!</v>
      </c>
      <c r="AO890" t="e">
        <f>'[1]S 4'!#REF!</f>
        <v>#REF!</v>
      </c>
      <c r="AP890" t="e">
        <f>'[1]S 4'!#REF!</f>
        <v>#REF!</v>
      </c>
    </row>
    <row r="891" spans="33:42">
      <c r="AG891" t="e">
        <f>'[1]S 4'!#REF!</f>
        <v>#REF!</v>
      </c>
      <c r="AH891" t="e">
        <f>'[1]S 4'!#REF!</f>
        <v>#REF!</v>
      </c>
      <c r="AI891" t="e">
        <f>'[1]S 4'!#REF!</f>
        <v>#REF!</v>
      </c>
      <c r="AJ891" t="e">
        <f>'[1]S 4'!#REF!</f>
        <v>#REF!</v>
      </c>
      <c r="AK891" t="e">
        <f>'[1]S 4'!#REF!</f>
        <v>#REF!</v>
      </c>
      <c r="AL891" t="e">
        <f>'[1]S 4'!#REF!</f>
        <v>#REF!</v>
      </c>
      <c r="AM891" t="e">
        <f>'[1]S 4'!#REF!</f>
        <v>#REF!</v>
      </c>
      <c r="AN891" t="e">
        <f>'[1]S 4'!#REF!</f>
        <v>#REF!</v>
      </c>
      <c r="AO891" t="e">
        <f>'[1]S 4'!#REF!</f>
        <v>#REF!</v>
      </c>
      <c r="AP891" t="e">
        <f>'[1]S 4'!#REF!</f>
        <v>#REF!</v>
      </c>
    </row>
    <row r="892" spans="33:42">
      <c r="AG892" t="e">
        <f>'[1]S 4'!#REF!</f>
        <v>#REF!</v>
      </c>
      <c r="AH892" t="e">
        <f>'[1]S 4'!#REF!</f>
        <v>#REF!</v>
      </c>
      <c r="AI892" t="e">
        <f>'[1]S 4'!#REF!</f>
        <v>#REF!</v>
      </c>
      <c r="AJ892" t="e">
        <f>'[1]S 4'!#REF!</f>
        <v>#REF!</v>
      </c>
      <c r="AK892" t="e">
        <f>'[1]S 4'!#REF!</f>
        <v>#REF!</v>
      </c>
      <c r="AL892" t="e">
        <f>'[1]S 4'!#REF!</f>
        <v>#REF!</v>
      </c>
      <c r="AM892" t="e">
        <f>'[1]S 4'!#REF!</f>
        <v>#REF!</v>
      </c>
      <c r="AN892" t="e">
        <f>'[1]S 4'!#REF!</f>
        <v>#REF!</v>
      </c>
      <c r="AO892" t="e">
        <f>'[1]S 4'!#REF!</f>
        <v>#REF!</v>
      </c>
      <c r="AP892" t="e">
        <f>'[1]S 4'!#REF!</f>
        <v>#REF!</v>
      </c>
    </row>
    <row r="893" spans="33:42">
      <c r="AG893">
        <f>'[1]S 4'!AD305</f>
        <v>0</v>
      </c>
      <c r="AH893" t="str">
        <f>'[1]S 4'!AE305</f>
        <v>kod</v>
      </c>
      <c r="AI893">
        <f>'[1]S 4'!AF305</f>
        <v>0</v>
      </c>
      <c r="AJ893" t="str">
        <f>'[1]S 4'!AG305</f>
        <v>č.zapasu</v>
      </c>
      <c r="AK893" t="str">
        <f>'[1]S 4'!AH305</f>
        <v>čas</v>
      </c>
      <c r="AL893" t="str">
        <f>'[1]S 4'!AI305</f>
        <v>zápas</v>
      </c>
      <c r="AM893" t="str">
        <f>'[1]S 4'!AJ305</f>
        <v>stôl</v>
      </c>
      <c r="AN893" t="str">
        <f>'[1]S 4'!AK305</f>
        <v>meno</v>
      </c>
      <c r="AO893" t="str">
        <f>'[1]S 4'!AL305</f>
        <v>meno</v>
      </c>
      <c r="AP893" t="str">
        <f>'[1]S 4'!AM305</f>
        <v>rozhodca</v>
      </c>
    </row>
    <row r="894" spans="33:42">
      <c r="AG894">
        <f>'[1]S 4'!AD306</f>
        <v>0</v>
      </c>
      <c r="AH894" t="str">
        <f>'[1]S 4'!AE306</f>
        <v>41012</v>
      </c>
      <c r="AI894" t="str">
        <f>'[1]S 4'!AF306</f>
        <v>A</v>
      </c>
      <c r="AJ894">
        <f>'[1]S 4'!AG306</f>
        <v>2</v>
      </c>
      <c r="AK894">
        <f>'[1]S 4'!AH306</f>
        <v>0</v>
      </c>
      <c r="AL894" t="str">
        <f>'[1]S 4'!AI306</f>
        <v xml:space="preserve"> 2-4</v>
      </c>
      <c r="AM894">
        <f>'[1]S 4'!AJ306</f>
        <v>0</v>
      </c>
      <c r="AN894" t="str">
        <f>'[1]S 4'!AK306</f>
        <v>DRBIAKOVÁ KARIN</v>
      </c>
      <c r="AO894" t="str">
        <f>'[1]S 4'!AL306</f>
        <v>GERÁTOVÁ SOŇA</v>
      </c>
      <c r="AP894" t="str">
        <f>'[1]S 4'!AM306</f>
        <v>ČINČUROVÁ EMA</v>
      </c>
    </row>
    <row r="895" spans="33:42">
      <c r="AG895">
        <f>'[1]S 4'!AD307</f>
        <v>0</v>
      </c>
      <c r="AH895" t="str">
        <f>'[1]S 4'!AE307</f>
        <v>42012</v>
      </c>
      <c r="AI895" t="str">
        <f>'[1]S 4'!AF307</f>
        <v>A</v>
      </c>
      <c r="AJ895">
        <f>'[1]S 4'!AG307</f>
        <v>4</v>
      </c>
      <c r="AK895">
        <f>'[1]S 4'!AH307</f>
        <v>0</v>
      </c>
      <c r="AL895" t="str">
        <f>'[1]S 4'!AI307</f>
        <v xml:space="preserve"> 3-4</v>
      </c>
      <c r="AM895">
        <f>'[1]S 4'!AJ307</f>
        <v>0</v>
      </c>
      <c r="AN895" t="str">
        <f>'[1]S 4'!AK307</f>
        <v>VČELKOVÁ ADELA</v>
      </c>
      <c r="AO895" t="str">
        <f>'[1]S 4'!AL307</f>
        <v>GERÁTOVÁ SOŇA</v>
      </c>
      <c r="AP895" t="str">
        <f>'[1]S 4'!AM307</f>
        <v>DRBIAKOVÁ KARIN</v>
      </c>
    </row>
    <row r="896" spans="33:42">
      <c r="AG896">
        <f>'[1]S 4'!AD308</f>
        <v>0</v>
      </c>
      <c r="AH896" t="str">
        <f>'[1]S 4'!AE308</f>
        <v>43012</v>
      </c>
      <c r="AI896" t="str">
        <f>'[1]S 4'!AF308</f>
        <v>A</v>
      </c>
      <c r="AJ896">
        <f>'[1]S 4'!AG308</f>
        <v>6</v>
      </c>
      <c r="AK896">
        <f>'[1]S 4'!AH308</f>
        <v>0</v>
      </c>
      <c r="AL896" t="str">
        <f>'[1]S 4'!AI308</f>
        <v xml:space="preserve"> 2-3</v>
      </c>
      <c r="AM896">
        <f>'[1]S 4'!AJ308</f>
        <v>0</v>
      </c>
      <c r="AN896" t="str">
        <f>'[1]S 4'!AK308</f>
        <v>DRBIAKOVÁ KARIN</v>
      </c>
      <c r="AO896" t="str">
        <f>'[1]S 4'!AL308</f>
        <v>VČELKOVÁ ADELA</v>
      </c>
      <c r="AP896" t="str">
        <f>'[1]S 4'!AM308</f>
        <v>GERÁTOVÁ SOŇA</v>
      </c>
    </row>
    <row r="897" spans="33:42">
      <c r="AG897">
        <f>'[1]S 4'!AD309</f>
        <v>0</v>
      </c>
      <c r="AH897">
        <f>'[1]S 4'!AE309</f>
        <v>0</v>
      </c>
      <c r="AI897">
        <f>'[1]S 4'!AF309</f>
        <v>0</v>
      </c>
      <c r="AJ897">
        <f>'[1]S 4'!AG309</f>
        <v>0</v>
      </c>
      <c r="AK897">
        <f>'[1]S 4'!AH309</f>
        <v>0</v>
      </c>
      <c r="AL897">
        <f>'[1]S 4'!AI309</f>
        <v>0</v>
      </c>
      <c r="AM897">
        <f>'[1]S 4'!AJ309</f>
        <v>0</v>
      </c>
      <c r="AN897">
        <f>'[1]S 4'!AK309</f>
        <v>0</v>
      </c>
      <c r="AO897">
        <f>'[1]S 4'!AL309</f>
        <v>0</v>
      </c>
      <c r="AP897">
        <f>'[1]S 4'!AM309</f>
        <v>0</v>
      </c>
    </row>
    <row r="898" spans="33:42">
      <c r="AG898">
        <f>'[1]S 4'!AD310</f>
        <v>0</v>
      </c>
      <c r="AH898">
        <f>'[1]S 4'!AE310</f>
        <v>0</v>
      </c>
      <c r="AI898">
        <f>'[1]S 4'!AF310</f>
        <v>0</v>
      </c>
      <c r="AJ898">
        <f>'[1]S 4'!AG310</f>
        <v>0</v>
      </c>
      <c r="AK898">
        <f>'[1]S 4'!AH310</f>
        <v>0</v>
      </c>
      <c r="AL898">
        <f>'[1]S 4'!AI310</f>
        <v>0</v>
      </c>
      <c r="AM898">
        <f>'[1]S 4'!AJ310</f>
        <v>0</v>
      </c>
      <c r="AN898">
        <f>'[1]S 4'!AK310</f>
        <v>0</v>
      </c>
      <c r="AO898">
        <f>'[1]S 4'!AL310</f>
        <v>0</v>
      </c>
      <c r="AP898">
        <f>'[1]S 4'!AM310</f>
        <v>0</v>
      </c>
    </row>
    <row r="899" spans="33:42">
      <c r="AG899">
        <f>'[1]S 4'!AD311</f>
        <v>0</v>
      </c>
      <c r="AH899" t="str">
        <f>'[1]S 4'!AE311</f>
        <v>kod</v>
      </c>
      <c r="AI899">
        <f>'[1]S 4'!AF311</f>
        <v>0</v>
      </c>
      <c r="AJ899" t="str">
        <f>'[1]S 4'!AG311</f>
        <v>č.zapasu</v>
      </c>
      <c r="AK899" t="str">
        <f>'[1]S 4'!AH311</f>
        <v>čas</v>
      </c>
      <c r="AL899" t="str">
        <f>'[1]S 4'!AI311</f>
        <v>zápas</v>
      </c>
      <c r="AM899" t="str">
        <f>'[1]S 4'!AJ311</f>
        <v>stôl</v>
      </c>
      <c r="AN899" t="str">
        <f>'[1]S 4'!AK311</f>
        <v>meno</v>
      </c>
      <c r="AO899" t="str">
        <f>'[1]S 4'!AL311</f>
        <v>meno</v>
      </c>
      <c r="AP899" t="str">
        <f>'[1]S 4'!AM311</f>
        <v>rozhodca</v>
      </c>
    </row>
    <row r="900" spans="33:42">
      <c r="AG900">
        <f>'[1]S 4'!AD312</f>
        <v>0</v>
      </c>
      <c r="AH900" t="str">
        <f>'[1]S 4'!AE312</f>
        <v>41022</v>
      </c>
      <c r="AI900" t="str">
        <f>'[1]S 4'!AF312</f>
        <v>B</v>
      </c>
      <c r="AJ900">
        <f>'[1]S 4'!AG312</f>
        <v>5</v>
      </c>
      <c r="AK900">
        <f>'[1]S 4'!AH312</f>
        <v>0</v>
      </c>
      <c r="AL900" t="str">
        <f>'[1]S 4'!AI312</f>
        <v xml:space="preserve"> 2-4</v>
      </c>
      <c r="AM900">
        <f>'[1]S 4'!AJ312</f>
        <v>0</v>
      </c>
      <c r="AN900" t="str">
        <f>'[1]S 4'!AK312</f>
        <v>BIKSADSKÁ EMA</v>
      </c>
      <c r="AO900" t="str">
        <f>'[1]S 4'!AL312</f>
        <v>JANKECHOVÁ BARBORA</v>
      </c>
      <c r="AP900" t="str">
        <f>'[1]S 4'!AM312</f>
        <v>VINCZEOVÁ LAURA</v>
      </c>
    </row>
    <row r="901" spans="33:42">
      <c r="AG901">
        <f>'[1]S 4'!AD313</f>
        <v>0</v>
      </c>
      <c r="AH901" t="str">
        <f>'[1]S 4'!AE313</f>
        <v>42022</v>
      </c>
      <c r="AI901" t="str">
        <f>'[1]S 4'!AF313</f>
        <v>B</v>
      </c>
      <c r="AJ901">
        <f>'[1]S 4'!AG313</f>
        <v>7</v>
      </c>
      <c r="AK901">
        <f>'[1]S 4'!AH313</f>
        <v>0</v>
      </c>
      <c r="AL901" t="str">
        <f>'[1]S 4'!AI313</f>
        <v xml:space="preserve"> 3-4</v>
      </c>
      <c r="AM901">
        <f>'[1]S 4'!AJ313</f>
        <v>0</v>
      </c>
      <c r="AN901" t="str">
        <f>'[1]S 4'!AK313</f>
        <v>BUGOVÁ JESSICA</v>
      </c>
      <c r="AO901" t="str">
        <f>'[1]S 4'!AL313</f>
        <v>JANKECHOVÁ BARBORA</v>
      </c>
      <c r="AP901" t="str">
        <f>'[1]S 4'!AM313</f>
        <v>BIKSADSKÁ EMA</v>
      </c>
    </row>
    <row r="902" spans="33:42">
      <c r="AG902">
        <f>'[1]S 4'!AD314</f>
        <v>0</v>
      </c>
      <c r="AH902" t="str">
        <f>'[1]S 4'!AE314</f>
        <v>43022</v>
      </c>
      <c r="AI902" t="str">
        <f>'[1]S 4'!AF314</f>
        <v>B</v>
      </c>
      <c r="AJ902">
        <f>'[1]S 4'!AG314</f>
        <v>9</v>
      </c>
      <c r="AK902">
        <f>'[1]S 4'!AH314</f>
        <v>0</v>
      </c>
      <c r="AL902" t="str">
        <f>'[1]S 4'!AI314</f>
        <v xml:space="preserve"> 2-3</v>
      </c>
      <c r="AM902">
        <f>'[1]S 4'!AJ314</f>
        <v>0</v>
      </c>
      <c r="AN902" t="str">
        <f>'[1]S 4'!AK314</f>
        <v>BIKSADSKÁ EMA</v>
      </c>
      <c r="AO902" t="str">
        <f>'[1]S 4'!AL314</f>
        <v>BUGOVÁ JESSICA</v>
      </c>
      <c r="AP902" t="str">
        <f>'[1]S 4'!AM314</f>
        <v>JANKECHOVÁ BARBORA</v>
      </c>
    </row>
    <row r="903" spans="33:42">
      <c r="AG903">
        <f>'[1]S 4'!AD315</f>
        <v>0</v>
      </c>
      <c r="AH903">
        <f>'[1]S 4'!AE315</f>
        <v>0</v>
      </c>
      <c r="AI903">
        <f>'[1]S 4'!AF315</f>
        <v>0</v>
      </c>
      <c r="AJ903">
        <f>'[1]S 4'!AG315</f>
        <v>0</v>
      </c>
      <c r="AK903">
        <f>'[1]S 4'!AH315</f>
        <v>0</v>
      </c>
      <c r="AL903">
        <f>'[1]S 4'!AI315</f>
        <v>0</v>
      </c>
      <c r="AM903">
        <f>'[1]S 4'!AJ315</f>
        <v>0</v>
      </c>
      <c r="AN903">
        <f>'[1]S 4'!AK315</f>
        <v>0</v>
      </c>
      <c r="AO903">
        <f>'[1]S 4'!AL315</f>
        <v>0</v>
      </c>
      <c r="AP903">
        <f>'[1]S 4'!AM315</f>
        <v>0</v>
      </c>
    </row>
    <row r="904" spans="33:42">
      <c r="AG904">
        <f>'[1]S 4'!AD316</f>
        <v>0</v>
      </c>
      <c r="AH904">
        <f>'[1]S 4'!AE316</f>
        <v>0</v>
      </c>
      <c r="AI904">
        <f>'[1]S 4'!AF316</f>
        <v>0</v>
      </c>
      <c r="AJ904">
        <f>'[1]S 4'!AG316</f>
        <v>0</v>
      </c>
      <c r="AK904">
        <f>'[1]S 4'!AH316</f>
        <v>0</v>
      </c>
      <c r="AL904">
        <f>'[1]S 4'!AI316</f>
        <v>0</v>
      </c>
      <c r="AM904">
        <f>'[1]S 4'!AJ316</f>
        <v>0</v>
      </c>
      <c r="AN904">
        <f>'[1]S 4'!AK316</f>
        <v>0</v>
      </c>
      <c r="AO904">
        <f>'[1]S 4'!AL316</f>
        <v>0</v>
      </c>
      <c r="AP904">
        <f>'[1]S 4'!AM316</f>
        <v>0</v>
      </c>
    </row>
    <row r="905" spans="33:42">
      <c r="AG905">
        <f>'[1]S 4'!AD317</f>
        <v>0</v>
      </c>
      <c r="AH905" t="str">
        <f>'[1]S 4'!AE317</f>
        <v>kod</v>
      </c>
      <c r="AI905">
        <f>'[1]S 4'!AF317</f>
        <v>0</v>
      </c>
      <c r="AJ905" t="str">
        <f>'[1]S 4'!AG317</f>
        <v>č.zapasu</v>
      </c>
      <c r="AK905" t="str">
        <f>'[1]S 4'!AH317</f>
        <v>čas</v>
      </c>
      <c r="AL905" t="str">
        <f>'[1]S 4'!AI317</f>
        <v>zápas</v>
      </c>
      <c r="AM905" t="str">
        <f>'[1]S 4'!AJ317</f>
        <v>stôl</v>
      </c>
      <c r="AN905" t="str">
        <f>'[1]S 4'!AK317</f>
        <v>meno</v>
      </c>
      <c r="AO905" t="str">
        <f>'[1]S 4'!AL317</f>
        <v>meno</v>
      </c>
      <c r="AP905" t="str">
        <f>'[1]S 4'!AM317</f>
        <v>rozhodca</v>
      </c>
    </row>
    <row r="906" spans="33:42">
      <c r="AG906">
        <f>'[1]S 4'!AD318</f>
        <v>0</v>
      </c>
      <c r="AH906" t="str">
        <f>'[1]S 4'!AE318</f>
        <v>41032</v>
      </c>
      <c r="AI906" t="str">
        <f>'[1]S 4'!AF318</f>
        <v>C</v>
      </c>
      <c r="AJ906">
        <f>'[1]S 4'!AG318</f>
        <v>8</v>
      </c>
      <c r="AK906">
        <f>'[1]S 4'!AH318</f>
        <v>0</v>
      </c>
      <c r="AL906" t="str">
        <f>'[1]S 4'!AI318</f>
        <v xml:space="preserve"> 2-4</v>
      </c>
      <c r="AM906">
        <f>'[1]S 4'!AJ318</f>
        <v>0</v>
      </c>
      <c r="AN906" t="str">
        <f>'[1]S 4'!AK318</f>
        <v>POLÁKOVÁ ALEXANDRA</v>
      </c>
      <c r="AO906" t="str">
        <f>'[1]S 4'!AL318</f>
        <v>NAGYOVÁ VERONIKA</v>
      </c>
      <c r="AP906" t="str">
        <f>'[1]S 4'!AM318</f>
        <v>WALLENFELSOVÁ ANETA</v>
      </c>
    </row>
    <row r="907" spans="33:42">
      <c r="AG907">
        <f>'[1]S 4'!AD319</f>
        <v>0</v>
      </c>
      <c r="AH907" t="str">
        <f>'[1]S 4'!AE319</f>
        <v>42032</v>
      </c>
      <c r="AI907" t="str">
        <f>'[1]S 4'!AF319</f>
        <v>C</v>
      </c>
      <c r="AJ907">
        <f>'[1]S 4'!AG319</f>
        <v>10</v>
      </c>
      <c r="AK907">
        <f>'[1]S 4'!AH319</f>
        <v>0</v>
      </c>
      <c r="AL907" t="str">
        <f>'[1]S 4'!AI319</f>
        <v xml:space="preserve"> 3-4</v>
      </c>
      <c r="AM907">
        <f>'[1]S 4'!AJ319</f>
        <v>0</v>
      </c>
      <c r="AN907" t="str">
        <f>'[1]S 4'!AK319</f>
        <v>VANIŠOVÁ VANDA</v>
      </c>
      <c r="AO907" t="str">
        <f>'[1]S 4'!AL319</f>
        <v>NAGYOVÁ VERONIKA</v>
      </c>
      <c r="AP907" t="str">
        <f>'[1]S 4'!AM319</f>
        <v>POLÁKOVÁ ALEXANDRA</v>
      </c>
    </row>
    <row r="908" spans="33:42">
      <c r="AG908">
        <f>'[1]S 4'!AD320</f>
        <v>0</v>
      </c>
      <c r="AH908" t="str">
        <f>'[1]S 4'!AE320</f>
        <v>43032</v>
      </c>
      <c r="AI908" t="str">
        <f>'[1]S 4'!AF320</f>
        <v>C</v>
      </c>
      <c r="AJ908">
        <f>'[1]S 4'!AG320</f>
        <v>12</v>
      </c>
      <c r="AK908">
        <f>'[1]S 4'!AH320</f>
        <v>0</v>
      </c>
      <c r="AL908" t="str">
        <f>'[1]S 4'!AI320</f>
        <v xml:space="preserve"> 2-3</v>
      </c>
      <c r="AM908">
        <f>'[1]S 4'!AJ320</f>
        <v>0</v>
      </c>
      <c r="AN908" t="str">
        <f>'[1]S 4'!AK320</f>
        <v>POLÁKOVÁ ALEXANDRA</v>
      </c>
      <c r="AO908" t="str">
        <f>'[1]S 4'!AL320</f>
        <v>VANIŠOVÁ VANDA</v>
      </c>
      <c r="AP908" t="str">
        <f>'[1]S 4'!AM320</f>
        <v>NAGYOVÁ VERONIKA</v>
      </c>
    </row>
    <row r="909" spans="33:42">
      <c r="AG909">
        <f>'[1]S 4'!AD321</f>
        <v>0</v>
      </c>
      <c r="AH909">
        <f>'[1]S 4'!AE321</f>
        <v>0</v>
      </c>
      <c r="AI909">
        <f>'[1]S 4'!AF321</f>
        <v>0</v>
      </c>
      <c r="AJ909">
        <f>'[1]S 4'!AG321</f>
        <v>0</v>
      </c>
      <c r="AK909">
        <f>'[1]S 4'!AH321</f>
        <v>0</v>
      </c>
      <c r="AL909">
        <f>'[1]S 4'!AI321</f>
        <v>0</v>
      </c>
      <c r="AM909">
        <f>'[1]S 4'!AJ321</f>
        <v>0</v>
      </c>
      <c r="AN909">
        <f>'[1]S 4'!AK321</f>
        <v>0</v>
      </c>
      <c r="AO909">
        <f>'[1]S 4'!AL321</f>
        <v>0</v>
      </c>
      <c r="AP909">
        <f>'[1]S 4'!AM321</f>
        <v>0</v>
      </c>
    </row>
    <row r="910" spans="33:42">
      <c r="AG910">
        <f>'[1]S 4'!AD322</f>
        <v>0</v>
      </c>
      <c r="AH910">
        <f>'[1]S 4'!AE322</f>
        <v>0</v>
      </c>
      <c r="AI910">
        <f>'[1]S 4'!AF322</f>
        <v>0</v>
      </c>
      <c r="AJ910">
        <f>'[1]S 4'!AG322</f>
        <v>0</v>
      </c>
      <c r="AK910">
        <f>'[1]S 4'!AH322</f>
        <v>0</v>
      </c>
      <c r="AL910">
        <f>'[1]S 4'!AI322</f>
        <v>0</v>
      </c>
      <c r="AM910">
        <f>'[1]S 4'!AJ322</f>
        <v>0</v>
      </c>
      <c r="AN910">
        <f>'[1]S 4'!AK322</f>
        <v>0</v>
      </c>
      <c r="AO910">
        <f>'[1]S 4'!AL322</f>
        <v>0</v>
      </c>
      <c r="AP910">
        <f>'[1]S 4'!AM322</f>
        <v>0</v>
      </c>
    </row>
    <row r="911" spans="33:42">
      <c r="AG911">
        <f>'[1]S 4'!AD323</f>
        <v>0</v>
      </c>
      <c r="AH911" t="str">
        <f>'[1]S 4'!AE323</f>
        <v>kod</v>
      </c>
      <c r="AI911">
        <f>'[1]S 4'!AF323</f>
        <v>0</v>
      </c>
      <c r="AJ911" t="str">
        <f>'[1]S 4'!AG323</f>
        <v>č.zapasu</v>
      </c>
      <c r="AK911" t="str">
        <f>'[1]S 4'!AH323</f>
        <v>čas</v>
      </c>
      <c r="AL911" t="str">
        <f>'[1]S 4'!AI323</f>
        <v>zápas</v>
      </c>
      <c r="AM911" t="str">
        <f>'[1]S 4'!AJ323</f>
        <v>stôl</v>
      </c>
      <c r="AN911" t="str">
        <f>'[1]S 4'!AK323</f>
        <v>meno</v>
      </c>
      <c r="AO911" t="str">
        <f>'[1]S 4'!AL323</f>
        <v>meno</v>
      </c>
      <c r="AP911" t="str">
        <f>'[1]S 4'!AM323</f>
        <v>rozhodca</v>
      </c>
    </row>
    <row r="912" spans="33:42">
      <c r="AG912">
        <f>'[1]S 4'!AD324</f>
        <v>0</v>
      </c>
      <c r="AH912" t="str">
        <f>'[1]S 4'!AE324</f>
        <v>41042</v>
      </c>
      <c r="AI912" t="str">
        <f>'[1]S 4'!AF324</f>
        <v>D</v>
      </c>
      <c r="AJ912">
        <f>'[1]S 4'!AG324</f>
        <v>11</v>
      </c>
      <c r="AK912">
        <f>'[1]S 4'!AH324</f>
        <v>0</v>
      </c>
      <c r="AL912" t="str">
        <f>'[1]S 4'!AI324</f>
        <v xml:space="preserve"> 2-4</v>
      </c>
      <c r="AM912">
        <f>'[1]S 4'!AJ324</f>
        <v>0</v>
      </c>
      <c r="AN912" t="str">
        <f>'[1]S 4'!AK324</f>
        <v>ŠTETKOVÁ EMA</v>
      </c>
      <c r="AO912" t="str">
        <f>'[1]S 4'!AL324</f>
        <v>POMŠÁROVÁ KATARÍNA</v>
      </c>
      <c r="AP912" t="str">
        <f>'[1]S 4'!AM324</f>
        <v>ŠINKAROVÁ MONIKA</v>
      </c>
    </row>
    <row r="913" spans="33:42">
      <c r="AG913">
        <f>'[1]S 4'!AD325</f>
        <v>0</v>
      </c>
      <c r="AH913" t="str">
        <f>'[1]S 4'!AE325</f>
        <v>42042</v>
      </c>
      <c r="AI913" t="str">
        <f>'[1]S 4'!AF325</f>
        <v>D</v>
      </c>
      <c r="AJ913">
        <f>'[1]S 4'!AG325</f>
        <v>13</v>
      </c>
      <c r="AK913">
        <f>'[1]S 4'!AH325</f>
        <v>0</v>
      </c>
      <c r="AL913" t="str">
        <f>'[1]S 4'!AI325</f>
        <v xml:space="preserve"> 3-4</v>
      </c>
      <c r="AM913">
        <f>'[1]S 4'!AJ325</f>
        <v>0</v>
      </c>
      <c r="AN913" t="str">
        <f>'[1]S 4'!AK325</f>
        <v>STRAKOVÁ JANKA</v>
      </c>
      <c r="AO913" t="str">
        <f>'[1]S 4'!AL325</f>
        <v>POMŠÁROVÁ KATARÍNA</v>
      </c>
      <c r="AP913" t="str">
        <f>'[1]S 4'!AM325</f>
        <v>ŠTETKOVÁ EMA</v>
      </c>
    </row>
    <row r="914" spans="33:42">
      <c r="AG914">
        <f>'[1]S 4'!AD326</f>
        <v>0</v>
      </c>
      <c r="AH914" t="str">
        <f>'[1]S 4'!AE326</f>
        <v>43042</v>
      </c>
      <c r="AI914" t="str">
        <f>'[1]S 4'!AF326</f>
        <v>D</v>
      </c>
      <c r="AJ914">
        <f>'[1]S 4'!AG326</f>
        <v>15</v>
      </c>
      <c r="AK914">
        <f>'[1]S 4'!AH326</f>
        <v>0</v>
      </c>
      <c r="AL914" t="str">
        <f>'[1]S 4'!AI326</f>
        <v xml:space="preserve"> 2-3</v>
      </c>
      <c r="AM914">
        <f>'[1]S 4'!AJ326</f>
        <v>0</v>
      </c>
      <c r="AN914" t="str">
        <f>'[1]S 4'!AK326</f>
        <v>ŠTETKOVÁ EMA</v>
      </c>
      <c r="AO914" t="str">
        <f>'[1]S 4'!AL326</f>
        <v>STRAKOVÁ JANKA</v>
      </c>
      <c r="AP914" t="str">
        <f>'[1]S 4'!AM326</f>
        <v>POMŠÁROVÁ KATARÍNA</v>
      </c>
    </row>
    <row r="915" spans="33:42">
      <c r="AG915">
        <f>'[1]S 4'!AD327</f>
        <v>0</v>
      </c>
      <c r="AH915">
        <f>'[1]S 4'!AE327</f>
        <v>0</v>
      </c>
      <c r="AI915">
        <f>'[1]S 4'!AF327</f>
        <v>0</v>
      </c>
      <c r="AJ915">
        <f>'[1]S 4'!AG327</f>
        <v>0</v>
      </c>
      <c r="AK915">
        <f>'[1]S 4'!AH327</f>
        <v>0</v>
      </c>
      <c r="AL915">
        <f>'[1]S 4'!AI327</f>
        <v>0</v>
      </c>
      <c r="AM915">
        <f>'[1]S 4'!AJ327</f>
        <v>0</v>
      </c>
      <c r="AN915">
        <f>'[1]S 4'!AK327</f>
        <v>0</v>
      </c>
      <c r="AO915">
        <f>'[1]S 4'!AL327</f>
        <v>0</v>
      </c>
      <c r="AP915">
        <f>'[1]S 4'!AM327</f>
        <v>0</v>
      </c>
    </row>
    <row r="916" spans="33:42">
      <c r="AG916">
        <f>'[1]S 4'!AD328</f>
        <v>0</v>
      </c>
      <c r="AH916">
        <f>'[1]S 4'!AE328</f>
        <v>0</v>
      </c>
      <c r="AI916">
        <f>'[1]S 4'!AF328</f>
        <v>0</v>
      </c>
      <c r="AJ916">
        <f>'[1]S 4'!AG328</f>
        <v>0</v>
      </c>
      <c r="AK916">
        <f>'[1]S 4'!AH328</f>
        <v>0</v>
      </c>
      <c r="AL916">
        <f>'[1]S 4'!AI328</f>
        <v>0</v>
      </c>
      <c r="AM916">
        <f>'[1]S 4'!AJ328</f>
        <v>0</v>
      </c>
      <c r="AN916">
        <f>'[1]S 4'!AK328</f>
        <v>0</v>
      </c>
      <c r="AO916">
        <f>'[1]S 4'!AL328</f>
        <v>0</v>
      </c>
      <c r="AP916">
        <f>'[1]S 4'!AM328</f>
        <v>0</v>
      </c>
    </row>
    <row r="917" spans="33:42">
      <c r="AG917">
        <f>'[1]S 4'!AD329</f>
        <v>0</v>
      </c>
      <c r="AH917" t="str">
        <f>'[1]S 4'!AE329</f>
        <v>kod</v>
      </c>
      <c r="AI917">
        <f>'[1]S 4'!AF329</f>
        <v>0</v>
      </c>
      <c r="AJ917" t="str">
        <f>'[1]S 4'!AG329</f>
        <v>č.zapasu</v>
      </c>
      <c r="AK917" t="str">
        <f>'[1]S 4'!AH329</f>
        <v>čas</v>
      </c>
      <c r="AL917" t="str">
        <f>'[1]S 4'!AI329</f>
        <v>zápas</v>
      </c>
      <c r="AM917" t="str">
        <f>'[1]S 4'!AJ329</f>
        <v>stôl</v>
      </c>
      <c r="AN917" t="str">
        <f>'[1]S 4'!AK329</f>
        <v>meno</v>
      </c>
      <c r="AO917" t="str">
        <f>'[1]S 4'!AL329</f>
        <v>meno</v>
      </c>
      <c r="AP917" t="str">
        <f>'[1]S 4'!AM329</f>
        <v>rozhodca</v>
      </c>
    </row>
    <row r="918" spans="33:42">
      <c r="AG918">
        <f>'[1]S 4'!AD330</f>
        <v>0</v>
      </c>
      <c r="AH918" t="str">
        <f>'[1]S 4'!AE330</f>
        <v>41052</v>
      </c>
      <c r="AI918" t="str">
        <f>'[1]S 4'!AF330</f>
        <v>E</v>
      </c>
      <c r="AJ918">
        <f>'[1]S 4'!AG330</f>
        <v>14</v>
      </c>
      <c r="AK918">
        <f>'[1]S 4'!AH330</f>
        <v>0</v>
      </c>
      <c r="AL918" t="str">
        <f>'[1]S 4'!AI330</f>
        <v xml:space="preserve"> 2-4</v>
      </c>
      <c r="AM918">
        <f>'[1]S 4'!AJ330</f>
        <v>0</v>
      </c>
      <c r="AN918" t="str">
        <f>'[1]S 4'!AK330</f>
        <v>ĎURANOVÁ DOROTA</v>
      </c>
      <c r="AO918" t="str">
        <f>'[1]S 4'!AL330</f>
        <v>POKORNÁ KAROLÍNA</v>
      </c>
      <c r="AP918" t="str">
        <f>'[1]S 4'!AM330</f>
        <v>BILKOVIČOVÁ SÁRA</v>
      </c>
    </row>
    <row r="919" spans="33:42">
      <c r="AG919">
        <f>'[1]S 4'!AD331</f>
        <v>0</v>
      </c>
      <c r="AH919" t="str">
        <f>'[1]S 4'!AE331</f>
        <v>42052</v>
      </c>
      <c r="AI919" t="str">
        <f>'[1]S 4'!AF331</f>
        <v>E</v>
      </c>
      <c r="AJ919">
        <f>'[1]S 4'!AG331</f>
        <v>16</v>
      </c>
      <c r="AK919">
        <f>'[1]S 4'!AH331</f>
        <v>0</v>
      </c>
      <c r="AL919" t="str">
        <f>'[1]S 4'!AI331</f>
        <v xml:space="preserve"> 3-4</v>
      </c>
      <c r="AM919">
        <f>'[1]S 4'!AJ331</f>
        <v>0</v>
      </c>
      <c r="AN919" t="str">
        <f>'[1]S 4'!AK331</f>
        <v>ČERMÁKOVÁ IVANA</v>
      </c>
      <c r="AO919" t="str">
        <f>'[1]S 4'!AL331</f>
        <v>POKORNÁ KAROLÍNA</v>
      </c>
      <c r="AP919" t="str">
        <f>'[1]S 4'!AM331</f>
        <v>ĎURANOVÁ DOROTA</v>
      </c>
    </row>
    <row r="920" spans="33:42">
      <c r="AG920">
        <f>'[1]S 4'!AD332</f>
        <v>0</v>
      </c>
      <c r="AH920" t="str">
        <f>'[1]S 4'!AE332</f>
        <v>43052</v>
      </c>
      <c r="AI920" t="str">
        <f>'[1]S 4'!AF332</f>
        <v>E</v>
      </c>
      <c r="AJ920">
        <f>'[1]S 4'!AG332</f>
        <v>18</v>
      </c>
      <c r="AK920">
        <f>'[1]S 4'!AH332</f>
        <v>0</v>
      </c>
      <c r="AL920" t="str">
        <f>'[1]S 4'!AI332</f>
        <v xml:space="preserve"> 2-3</v>
      </c>
      <c r="AM920">
        <f>'[1]S 4'!AJ332</f>
        <v>0</v>
      </c>
      <c r="AN920" t="str">
        <f>'[1]S 4'!AK332</f>
        <v>ĎURANOVÁ DOROTA</v>
      </c>
      <c r="AO920" t="str">
        <f>'[1]S 4'!AL332</f>
        <v>ČERMÁKOVÁ IVANA</v>
      </c>
      <c r="AP920" t="str">
        <f>'[1]S 4'!AM332</f>
        <v>POKORNÁ KAROLÍNA</v>
      </c>
    </row>
    <row r="921" spans="33:42">
      <c r="AG921">
        <f>'[1]S 4'!AD333</f>
        <v>0</v>
      </c>
      <c r="AH921">
        <f>'[1]S 4'!AE333</f>
        <v>0</v>
      </c>
      <c r="AI921">
        <f>'[1]S 4'!AF333</f>
        <v>0</v>
      </c>
      <c r="AJ921">
        <f>'[1]S 4'!AG333</f>
        <v>0</v>
      </c>
      <c r="AK921">
        <f>'[1]S 4'!AH333</f>
        <v>0</v>
      </c>
      <c r="AL921">
        <f>'[1]S 4'!AI333</f>
        <v>0</v>
      </c>
      <c r="AM921">
        <f>'[1]S 4'!AJ333</f>
        <v>0</v>
      </c>
      <c r="AN921">
        <f>'[1]S 4'!AK333</f>
        <v>0</v>
      </c>
      <c r="AO921">
        <f>'[1]S 4'!AL333</f>
        <v>0</v>
      </c>
      <c r="AP921">
        <f>'[1]S 4'!AM333</f>
        <v>0</v>
      </c>
    </row>
    <row r="922" spans="33:42">
      <c r="AG922">
        <f>'[1]S 4'!AD334</f>
        <v>0</v>
      </c>
      <c r="AH922">
        <f>'[1]S 4'!AE334</f>
        <v>0</v>
      </c>
      <c r="AI922">
        <f>'[1]S 4'!AF334</f>
        <v>0</v>
      </c>
      <c r="AJ922">
        <f>'[1]S 4'!AG334</f>
        <v>0</v>
      </c>
      <c r="AK922">
        <f>'[1]S 4'!AH334</f>
        <v>0</v>
      </c>
      <c r="AL922">
        <f>'[1]S 4'!AI334</f>
        <v>0</v>
      </c>
      <c r="AM922">
        <f>'[1]S 4'!AJ334</f>
        <v>0</v>
      </c>
      <c r="AN922">
        <f>'[1]S 4'!AK334</f>
        <v>0</v>
      </c>
      <c r="AO922">
        <f>'[1]S 4'!AL334</f>
        <v>0</v>
      </c>
      <c r="AP922">
        <f>'[1]S 4'!AM334</f>
        <v>0</v>
      </c>
    </row>
    <row r="923" spans="33:42">
      <c r="AG923">
        <f>'[1]S 4'!AD335</f>
        <v>0</v>
      </c>
      <c r="AH923" t="str">
        <f>'[1]S 4'!AE335</f>
        <v>kod</v>
      </c>
      <c r="AI923">
        <f>'[1]S 4'!AF335</f>
        <v>0</v>
      </c>
      <c r="AJ923" t="str">
        <f>'[1]S 4'!AG335</f>
        <v>č.zapasu</v>
      </c>
      <c r="AK923" t="str">
        <f>'[1]S 4'!AH335</f>
        <v>čas</v>
      </c>
      <c r="AL923" t="str">
        <f>'[1]S 4'!AI335</f>
        <v>zápas</v>
      </c>
      <c r="AM923" t="str">
        <f>'[1]S 4'!AJ335</f>
        <v>stôl</v>
      </c>
      <c r="AN923" t="str">
        <f>'[1]S 4'!AK335</f>
        <v>meno</v>
      </c>
      <c r="AO923" t="str">
        <f>'[1]S 4'!AL335</f>
        <v>meno</v>
      </c>
      <c r="AP923" t="str">
        <f>'[1]S 4'!AM335</f>
        <v>rozhodca</v>
      </c>
    </row>
    <row r="924" spans="33:42">
      <c r="AG924">
        <f>'[1]S 4'!AD336</f>
        <v>0</v>
      </c>
      <c r="AH924" t="str">
        <f>'[1]S 4'!AE336</f>
        <v>41062</v>
      </c>
      <c r="AI924" t="str">
        <f>'[1]S 4'!AF336</f>
        <v>F</v>
      </c>
      <c r="AJ924">
        <f>'[1]S 4'!AG336</f>
        <v>17</v>
      </c>
      <c r="AK924">
        <f>'[1]S 4'!AH336</f>
        <v>0</v>
      </c>
      <c r="AL924" t="str">
        <f>'[1]S 4'!AI336</f>
        <v xml:space="preserve"> 2-4</v>
      </c>
      <c r="AM924">
        <f>'[1]S 4'!AJ336</f>
        <v>0</v>
      </c>
      <c r="AN924" t="str">
        <f>'[1]S 4'!AK336</f>
        <v>KĽUCHOVÁ TERÉZIA</v>
      </c>
      <c r="AO924" t="str">
        <f>'[1]S 4'!AL336</f>
        <v>GARČÁKOVÁ KAROLÍNA</v>
      </c>
      <c r="AP924" t="str">
        <f>'[1]S 4'!AM336</f>
        <v>MÜLLEROVÁ EMA</v>
      </c>
    </row>
    <row r="925" spans="33:42">
      <c r="AG925">
        <f>'[1]S 4'!AD337</f>
        <v>0</v>
      </c>
      <c r="AH925" t="str">
        <f>'[1]S 4'!AE337</f>
        <v>42062</v>
      </c>
      <c r="AI925" t="str">
        <f>'[1]S 4'!AF337</f>
        <v>F</v>
      </c>
      <c r="AJ925">
        <f>'[1]S 4'!AG337</f>
        <v>19</v>
      </c>
      <c r="AK925">
        <f>'[1]S 4'!AH337</f>
        <v>0</v>
      </c>
      <c r="AL925" t="str">
        <f>'[1]S 4'!AI337</f>
        <v xml:space="preserve"> 3-4</v>
      </c>
      <c r="AM925">
        <f>'[1]S 4'!AJ337</f>
        <v>0</v>
      </c>
      <c r="AN925" t="str">
        <f>'[1]S 4'!AK337</f>
        <v>KUBJATKOVÁ ALICA</v>
      </c>
      <c r="AO925" t="str">
        <f>'[1]S 4'!AL337</f>
        <v>GARČÁKOVÁ KAROLÍNA</v>
      </c>
      <c r="AP925" t="str">
        <f>'[1]S 4'!AM337</f>
        <v>KĽUCHOVÁ TERÉZIA</v>
      </c>
    </row>
    <row r="926" spans="33:42">
      <c r="AG926">
        <f>'[1]S 4'!AD338</f>
        <v>0</v>
      </c>
      <c r="AH926" t="str">
        <f>'[1]S 4'!AE338</f>
        <v>43062</v>
      </c>
      <c r="AI926" t="str">
        <f>'[1]S 4'!AF338</f>
        <v>F</v>
      </c>
      <c r="AJ926">
        <f>'[1]S 4'!AG338</f>
        <v>21</v>
      </c>
      <c r="AK926">
        <f>'[1]S 4'!AH338</f>
        <v>0</v>
      </c>
      <c r="AL926" t="str">
        <f>'[1]S 4'!AI338</f>
        <v xml:space="preserve"> 2-3</v>
      </c>
      <c r="AM926">
        <f>'[1]S 4'!AJ338</f>
        <v>0</v>
      </c>
      <c r="AN926" t="str">
        <f>'[1]S 4'!AK338</f>
        <v>KĽUCHOVÁ TERÉZIA</v>
      </c>
      <c r="AO926" t="str">
        <f>'[1]S 4'!AL338</f>
        <v>KUBJATKOVÁ ALICA</v>
      </c>
      <c r="AP926" t="str">
        <f>'[1]S 4'!AM338</f>
        <v>GARČÁKOVÁ KAROLÍNA</v>
      </c>
    </row>
    <row r="927" spans="33:42">
      <c r="AG927">
        <f>'[1]S 4'!AD339</f>
        <v>0</v>
      </c>
      <c r="AH927">
        <f>'[1]S 4'!AE339</f>
        <v>0</v>
      </c>
      <c r="AI927">
        <f>'[1]S 4'!AF339</f>
        <v>0</v>
      </c>
      <c r="AJ927">
        <f>'[1]S 4'!AG339</f>
        <v>0</v>
      </c>
      <c r="AK927">
        <f>'[1]S 4'!AH339</f>
        <v>0</v>
      </c>
      <c r="AL927">
        <f>'[1]S 4'!AI339</f>
        <v>0</v>
      </c>
      <c r="AM927">
        <f>'[1]S 4'!AJ339</f>
        <v>0</v>
      </c>
      <c r="AN927">
        <f>'[1]S 4'!AK339</f>
        <v>0</v>
      </c>
      <c r="AO927">
        <f>'[1]S 4'!AL339</f>
        <v>0</v>
      </c>
      <c r="AP927">
        <f>'[1]S 4'!AM339</f>
        <v>0</v>
      </c>
    </row>
    <row r="928" spans="33:42">
      <c r="AG928">
        <f>'[1]S 4'!AD340</f>
        <v>0</v>
      </c>
      <c r="AH928">
        <f>'[1]S 4'!AE340</f>
        <v>0</v>
      </c>
      <c r="AI928">
        <f>'[1]S 4'!AF340</f>
        <v>0</v>
      </c>
      <c r="AJ928">
        <f>'[1]S 4'!AG340</f>
        <v>0</v>
      </c>
      <c r="AK928">
        <f>'[1]S 4'!AH340</f>
        <v>0</v>
      </c>
      <c r="AL928">
        <f>'[1]S 4'!AI340</f>
        <v>0</v>
      </c>
      <c r="AM928">
        <f>'[1]S 4'!AJ340</f>
        <v>0</v>
      </c>
      <c r="AN928">
        <f>'[1]S 4'!AK340</f>
        <v>0</v>
      </c>
      <c r="AO928">
        <f>'[1]S 4'!AL340</f>
        <v>0</v>
      </c>
      <c r="AP928">
        <f>'[1]S 4'!AM340</f>
        <v>0</v>
      </c>
    </row>
    <row r="929" spans="33:42">
      <c r="AG929">
        <f>'[1]S 4'!AD341</f>
        <v>0</v>
      </c>
      <c r="AH929" t="str">
        <f>'[1]S 4'!AE341</f>
        <v>kod</v>
      </c>
      <c r="AI929">
        <f>'[1]S 4'!AF341</f>
        <v>0</v>
      </c>
      <c r="AJ929" t="str">
        <f>'[1]S 4'!AG341</f>
        <v>č.zapasu</v>
      </c>
      <c r="AK929" t="str">
        <f>'[1]S 4'!AH341</f>
        <v>čas</v>
      </c>
      <c r="AL929" t="str">
        <f>'[1]S 4'!AI341</f>
        <v>zápas</v>
      </c>
      <c r="AM929" t="str">
        <f>'[1]S 4'!AJ341</f>
        <v>stôl</v>
      </c>
      <c r="AN929" t="str">
        <f>'[1]S 4'!AK341</f>
        <v>meno</v>
      </c>
      <c r="AO929" t="str">
        <f>'[1]S 4'!AL341</f>
        <v>meno</v>
      </c>
      <c r="AP929" t="str">
        <f>'[1]S 4'!AM341</f>
        <v>rozhodca</v>
      </c>
    </row>
    <row r="930" spans="33:42">
      <c r="AG930">
        <f>'[1]S 4'!AD342</f>
        <v>0</v>
      </c>
      <c r="AH930" t="str">
        <f>'[1]S 4'!AE342</f>
        <v>41072</v>
      </c>
      <c r="AI930" t="str">
        <f>'[1]S 4'!AF342</f>
        <v>G</v>
      </c>
      <c r="AJ930">
        <f>'[1]S 4'!AG342</f>
        <v>20</v>
      </c>
      <c r="AK930">
        <f>'[1]S 4'!AH342</f>
        <v>0</v>
      </c>
      <c r="AL930" t="str">
        <f>'[1]S 4'!AI342</f>
        <v xml:space="preserve"> 2-4</v>
      </c>
      <c r="AM930">
        <f>'[1]S 4'!AJ342</f>
        <v>0</v>
      </c>
      <c r="AN930" t="str">
        <f>'[1]S 4'!AK342</f>
        <v>KRAJČIOVÁ VERONIKA</v>
      </c>
      <c r="AO930" t="str">
        <f>'[1]S 4'!AL342</f>
        <v>FERENČÍKOVÁ SABÍNA</v>
      </c>
      <c r="AP930" t="str">
        <f>'[1]S 4'!AM342</f>
        <v>IVANČÁKOVÁ SIMONA</v>
      </c>
    </row>
    <row r="931" spans="33:42">
      <c r="AG931">
        <f>'[1]S 4'!AD343</f>
        <v>0</v>
      </c>
      <c r="AH931" t="str">
        <f>'[1]S 4'!AE343</f>
        <v>42072</v>
      </c>
      <c r="AI931" t="str">
        <f>'[1]S 4'!AF343</f>
        <v>G</v>
      </c>
      <c r="AJ931">
        <f>'[1]S 4'!AG343</f>
        <v>22</v>
      </c>
      <c r="AK931">
        <f>'[1]S 4'!AH343</f>
        <v>0</v>
      </c>
      <c r="AL931" t="str">
        <f>'[1]S 4'!AI343</f>
        <v xml:space="preserve"> 3-4</v>
      </c>
      <c r="AM931">
        <f>'[1]S 4'!AJ343</f>
        <v>0</v>
      </c>
      <c r="AN931" t="str">
        <f>'[1]S 4'!AK343</f>
        <v>SABOLOVÁ LAURA</v>
      </c>
      <c r="AO931" t="str">
        <f>'[1]S 4'!AL343</f>
        <v>FERENČÍKOVÁ SABÍNA</v>
      </c>
      <c r="AP931" t="str">
        <f>'[1]S 4'!AM343</f>
        <v>KRAJČIOVÁ VERONIKA</v>
      </c>
    </row>
    <row r="932" spans="33:42">
      <c r="AG932">
        <f>'[1]S 4'!AD344</f>
        <v>0</v>
      </c>
      <c r="AH932" t="str">
        <f>'[1]S 4'!AE344</f>
        <v>43072</v>
      </c>
      <c r="AI932" t="str">
        <f>'[1]S 4'!AF344</f>
        <v>G</v>
      </c>
      <c r="AJ932">
        <f>'[1]S 4'!AG344</f>
        <v>24</v>
      </c>
      <c r="AK932">
        <f>'[1]S 4'!AH344</f>
        <v>0</v>
      </c>
      <c r="AL932" t="str">
        <f>'[1]S 4'!AI344</f>
        <v xml:space="preserve"> 2-3</v>
      </c>
      <c r="AM932">
        <f>'[1]S 4'!AJ344</f>
        <v>0</v>
      </c>
      <c r="AN932" t="str">
        <f>'[1]S 4'!AK344</f>
        <v>KRAJČIOVÁ VERONIKA</v>
      </c>
      <c r="AO932" t="str">
        <f>'[1]S 4'!AL344</f>
        <v>SABOLOVÁ LAURA</v>
      </c>
      <c r="AP932" t="str">
        <f>'[1]S 4'!AM344</f>
        <v>FERENČÍKOVÁ SABÍNA</v>
      </c>
    </row>
    <row r="933" spans="33:42">
      <c r="AG933">
        <f>'[1]S 4'!AD345</f>
        <v>0</v>
      </c>
      <c r="AH933">
        <f>'[1]S 4'!AE345</f>
        <v>0</v>
      </c>
      <c r="AI933">
        <f>'[1]S 4'!AF345</f>
        <v>0</v>
      </c>
      <c r="AJ933">
        <f>'[1]S 4'!AG345</f>
        <v>0</v>
      </c>
      <c r="AK933">
        <f>'[1]S 4'!AH345</f>
        <v>0</v>
      </c>
      <c r="AL933">
        <f>'[1]S 4'!AI345</f>
        <v>0</v>
      </c>
      <c r="AM933">
        <f>'[1]S 4'!AJ345</f>
        <v>0</v>
      </c>
      <c r="AN933">
        <f>'[1]S 4'!AK345</f>
        <v>0</v>
      </c>
      <c r="AO933">
        <f>'[1]S 4'!AL345</f>
        <v>0</v>
      </c>
      <c r="AP933">
        <f>'[1]S 4'!AM345</f>
        <v>0</v>
      </c>
    </row>
    <row r="934" spans="33:42">
      <c r="AG934">
        <f>'[1]S 4'!AD346</f>
        <v>0</v>
      </c>
      <c r="AH934">
        <f>'[1]S 4'!AE346</f>
        <v>0</v>
      </c>
      <c r="AI934">
        <f>'[1]S 4'!AF346</f>
        <v>0</v>
      </c>
      <c r="AJ934">
        <f>'[1]S 4'!AG346</f>
        <v>0</v>
      </c>
      <c r="AK934">
        <f>'[1]S 4'!AH346</f>
        <v>0</v>
      </c>
      <c r="AL934">
        <f>'[1]S 4'!AI346</f>
        <v>0</v>
      </c>
      <c r="AM934">
        <f>'[1]S 4'!AJ346</f>
        <v>0</v>
      </c>
      <c r="AN934">
        <f>'[1]S 4'!AK346</f>
        <v>0</v>
      </c>
      <c r="AO934">
        <f>'[1]S 4'!AL346</f>
        <v>0</v>
      </c>
      <c r="AP934">
        <f>'[1]S 4'!AM346</f>
        <v>0</v>
      </c>
    </row>
    <row r="935" spans="33:42">
      <c r="AG935">
        <f>'[1]S 4'!AD347</f>
        <v>0</v>
      </c>
      <c r="AH935" t="str">
        <f>'[1]S 4'!AE347</f>
        <v>kod</v>
      </c>
      <c r="AI935">
        <f>'[1]S 4'!AF347</f>
        <v>0</v>
      </c>
      <c r="AJ935" t="str">
        <f>'[1]S 4'!AG347</f>
        <v>č.zapasu</v>
      </c>
      <c r="AK935" t="str">
        <f>'[1]S 4'!AH347</f>
        <v>čas</v>
      </c>
      <c r="AL935" t="str">
        <f>'[1]S 4'!AI347</f>
        <v>zápas</v>
      </c>
      <c r="AM935" t="str">
        <f>'[1]S 4'!AJ347</f>
        <v>stôl</v>
      </c>
      <c r="AN935" t="str">
        <f>'[1]S 4'!AK347</f>
        <v>meno</v>
      </c>
      <c r="AO935" t="str">
        <f>'[1]S 4'!AL347</f>
        <v>meno</v>
      </c>
      <c r="AP935" t="str">
        <f>'[1]S 4'!AM347</f>
        <v>rozhodca</v>
      </c>
    </row>
    <row r="936" spans="33:42">
      <c r="AG936">
        <f>'[1]S 4'!AD348</f>
        <v>0</v>
      </c>
      <c r="AH936" t="str">
        <f>'[1]S 4'!AE348</f>
        <v>41082</v>
      </c>
      <c r="AI936" t="str">
        <f>'[1]S 4'!AF348</f>
        <v>H</v>
      </c>
      <c r="AJ936">
        <f>'[1]S 4'!AG348</f>
        <v>23</v>
      </c>
      <c r="AK936">
        <f>'[1]S 4'!AH348</f>
        <v>0</v>
      </c>
      <c r="AL936" t="str">
        <f>'[1]S 4'!AI348</f>
        <v xml:space="preserve"> 2-4</v>
      </c>
      <c r="AM936">
        <f>'[1]S 4'!AJ348</f>
        <v>0</v>
      </c>
      <c r="AN936" t="str">
        <f>'[1]S 4'!AK348</f>
        <v>HREHOVÁ VANESA</v>
      </c>
      <c r="AO936" t="str">
        <f>'[1]S 4'!AL348</f>
        <v>DIKOVÁ BIANKA</v>
      </c>
      <c r="AP936" t="str">
        <f>'[1]S 4'!AM348</f>
        <v>DZIEWICZOVÁ LEA</v>
      </c>
    </row>
    <row r="937" spans="33:42">
      <c r="AG937">
        <f>'[1]S 4'!AD349</f>
        <v>0</v>
      </c>
      <c r="AH937" t="str">
        <f>'[1]S 4'!AE349</f>
        <v>42082</v>
      </c>
      <c r="AI937" t="str">
        <f>'[1]S 4'!AF349</f>
        <v>H</v>
      </c>
      <c r="AJ937">
        <f>'[1]S 4'!AG349</f>
        <v>25</v>
      </c>
      <c r="AK937">
        <f>'[1]S 4'!AH349</f>
        <v>0</v>
      </c>
      <c r="AL937" t="str">
        <f>'[1]S 4'!AI349</f>
        <v xml:space="preserve"> 3-4</v>
      </c>
      <c r="AM937">
        <f>'[1]S 4'!AJ349</f>
        <v>0</v>
      </c>
      <c r="AN937" t="str">
        <f>'[1]S 4'!AK349</f>
        <v>KOVÁČOVÁ LENKA</v>
      </c>
      <c r="AO937" t="str">
        <f>'[1]S 4'!AL349</f>
        <v>DIKOVÁ BIANKA</v>
      </c>
      <c r="AP937" t="str">
        <f>'[1]S 4'!AM349</f>
        <v>HREHOVÁ VANESA</v>
      </c>
    </row>
    <row r="938" spans="33:42">
      <c r="AG938">
        <f>'[1]S 4'!AD350</f>
        <v>0</v>
      </c>
      <c r="AH938" t="str">
        <f>'[1]S 4'!AE350</f>
        <v>43082</v>
      </c>
      <c r="AI938" t="str">
        <f>'[1]S 4'!AF350</f>
        <v>H</v>
      </c>
      <c r="AJ938">
        <f>'[1]S 4'!AG350</f>
        <v>27</v>
      </c>
      <c r="AK938">
        <f>'[1]S 4'!AH350</f>
        <v>0</v>
      </c>
      <c r="AL938" t="str">
        <f>'[1]S 4'!AI350</f>
        <v xml:space="preserve"> 2-3</v>
      </c>
      <c r="AM938">
        <f>'[1]S 4'!AJ350</f>
        <v>0</v>
      </c>
      <c r="AN938" t="str">
        <f>'[1]S 4'!AK350</f>
        <v>HREHOVÁ VANESA</v>
      </c>
      <c r="AO938" t="str">
        <f>'[1]S 4'!AL350</f>
        <v>KOVÁČOVÁ LENKA</v>
      </c>
      <c r="AP938" t="str">
        <f>'[1]S 4'!AM350</f>
        <v>DIKOVÁ BIANKA</v>
      </c>
    </row>
    <row r="939" spans="33:42">
      <c r="AG939">
        <f>'[1]S 4'!AD351</f>
        <v>0</v>
      </c>
      <c r="AH939">
        <f>'[1]S 4'!AE351</f>
        <v>0</v>
      </c>
      <c r="AI939">
        <f>'[1]S 4'!AF351</f>
        <v>0</v>
      </c>
      <c r="AJ939">
        <f>'[1]S 4'!AG351</f>
        <v>0</v>
      </c>
      <c r="AK939">
        <f>'[1]S 4'!AH351</f>
        <v>0</v>
      </c>
      <c r="AL939">
        <f>'[1]S 4'!AI351</f>
        <v>0</v>
      </c>
      <c r="AM939">
        <f>'[1]S 4'!AJ351</f>
        <v>0</v>
      </c>
      <c r="AN939">
        <f>'[1]S 4'!AK351</f>
        <v>0</v>
      </c>
      <c r="AO939">
        <f>'[1]S 4'!AL351</f>
        <v>0</v>
      </c>
      <c r="AP939">
        <f>'[1]S 4'!AM351</f>
        <v>0</v>
      </c>
    </row>
    <row r="940" spans="33:42">
      <c r="AG940">
        <f>'[1]S 4'!AD352</f>
        <v>0</v>
      </c>
      <c r="AH940">
        <f>'[1]S 4'!AE352</f>
        <v>0</v>
      </c>
      <c r="AI940">
        <f>'[1]S 4'!AF352</f>
        <v>0</v>
      </c>
      <c r="AJ940">
        <f>'[1]S 4'!AG352</f>
        <v>0</v>
      </c>
      <c r="AK940">
        <f>'[1]S 4'!AH352</f>
        <v>0</v>
      </c>
      <c r="AL940">
        <f>'[1]S 4'!AI352</f>
        <v>0</v>
      </c>
      <c r="AM940">
        <f>'[1]S 4'!AJ352</f>
        <v>0</v>
      </c>
      <c r="AN940">
        <f>'[1]S 4'!AK352</f>
        <v>0</v>
      </c>
      <c r="AO940">
        <f>'[1]S 4'!AL352</f>
        <v>0</v>
      </c>
      <c r="AP940">
        <f>'[1]S 4'!AM352</f>
        <v>0</v>
      </c>
    </row>
    <row r="941" spans="33:42">
      <c r="AG941">
        <f>'[1]S 4'!AD353</f>
        <v>0</v>
      </c>
      <c r="AH941" t="str">
        <f>'[1]S 4'!AE353</f>
        <v>kod</v>
      </c>
      <c r="AI941">
        <f>'[1]S 4'!AF353</f>
        <v>0</v>
      </c>
      <c r="AJ941" t="str">
        <f>'[1]S 4'!AG353</f>
        <v>č.zapasu</v>
      </c>
      <c r="AK941" t="str">
        <f>'[1]S 4'!AH353</f>
        <v>čas</v>
      </c>
      <c r="AL941" t="str">
        <f>'[1]S 4'!AI353</f>
        <v>zápas</v>
      </c>
      <c r="AM941" t="str">
        <f>'[1]S 4'!AJ353</f>
        <v>stôl</v>
      </c>
      <c r="AN941" t="str">
        <f>'[1]S 4'!AK353</f>
        <v>meno</v>
      </c>
      <c r="AO941" t="str">
        <f>'[1]S 4'!AL353</f>
        <v>meno</v>
      </c>
      <c r="AP941" t="str">
        <f>'[1]S 4'!AM353</f>
        <v>rozhodca</v>
      </c>
    </row>
    <row r="942" spans="33:42">
      <c r="AG942">
        <f>'[1]S 4'!AD354</f>
        <v>0</v>
      </c>
      <c r="AH942" t="str">
        <f>'[1]S 4'!AE354</f>
        <v>41092</v>
      </c>
      <c r="AI942" t="str">
        <f>'[1]S 4'!AF354</f>
        <v>I</v>
      </c>
      <c r="AJ942">
        <f>'[1]S 4'!AG354</f>
        <v>26</v>
      </c>
      <c r="AK942">
        <f>'[1]S 4'!AH354</f>
        <v>0</v>
      </c>
      <c r="AL942" t="str">
        <f>'[1]S 4'!AI354</f>
        <v xml:space="preserve"> 2-4</v>
      </c>
      <c r="AM942">
        <f>'[1]S 4'!AJ354</f>
        <v>0</v>
      </c>
      <c r="AN942" t="str">
        <f>'[1]S 4'!AK354</f>
        <v>NÉMETHOVÁ NINA</v>
      </c>
      <c r="AO942" t="str">
        <f>'[1]S 4'!AL354</f>
        <v>NAGYOVÁ LINDA</v>
      </c>
      <c r="AP942" t="str">
        <f>'[1]S 4'!AM354</f>
        <v>MAJERČÍKOVÁ LINDA</v>
      </c>
    </row>
    <row r="943" spans="33:42">
      <c r="AG943">
        <f>'[1]S 4'!AD355</f>
        <v>0</v>
      </c>
      <c r="AH943" t="str">
        <f>'[1]S 4'!AE355</f>
        <v>42092</v>
      </c>
      <c r="AI943" t="str">
        <f>'[1]S 4'!AF355</f>
        <v>I</v>
      </c>
      <c r="AJ943">
        <f>'[1]S 4'!AG355</f>
        <v>28</v>
      </c>
      <c r="AK943">
        <f>'[1]S 4'!AH355</f>
        <v>0</v>
      </c>
      <c r="AL943" t="str">
        <f>'[1]S 4'!AI355</f>
        <v xml:space="preserve"> 3-4</v>
      </c>
      <c r="AM943">
        <f>'[1]S 4'!AJ355</f>
        <v>0</v>
      </c>
      <c r="AN943" t="str">
        <f>'[1]S 4'!AK355</f>
        <v>BOHÁČOVÁ SABÍNA</v>
      </c>
      <c r="AO943" t="str">
        <f>'[1]S 4'!AL355</f>
        <v>NAGYOVÁ LINDA</v>
      </c>
      <c r="AP943" t="str">
        <f>'[1]S 4'!AM355</f>
        <v>NÉMETHOVÁ NINA</v>
      </c>
    </row>
    <row r="944" spans="33:42">
      <c r="AG944">
        <f>'[1]S 4'!AD356</f>
        <v>0</v>
      </c>
      <c r="AH944" t="str">
        <f>'[1]S 4'!AE356</f>
        <v>43092</v>
      </c>
      <c r="AI944" t="str">
        <f>'[1]S 4'!AF356</f>
        <v>I</v>
      </c>
      <c r="AJ944">
        <f>'[1]S 4'!AG356</f>
        <v>30</v>
      </c>
      <c r="AK944">
        <f>'[1]S 4'!AH356</f>
        <v>0</v>
      </c>
      <c r="AL944" t="str">
        <f>'[1]S 4'!AI356</f>
        <v xml:space="preserve"> 2-3</v>
      </c>
      <c r="AM944">
        <f>'[1]S 4'!AJ356</f>
        <v>0</v>
      </c>
      <c r="AN944" t="str">
        <f>'[1]S 4'!AK356</f>
        <v>NÉMETHOVÁ NINA</v>
      </c>
      <c r="AO944" t="str">
        <f>'[1]S 4'!AL356</f>
        <v>BOHÁČOVÁ SABÍNA</v>
      </c>
      <c r="AP944" t="str">
        <f>'[1]S 4'!AM356</f>
        <v>NAGYOVÁ LINDA</v>
      </c>
    </row>
    <row r="945" spans="33:42">
      <c r="AG945">
        <f>'[1]S 4'!AD357</f>
        <v>0</v>
      </c>
      <c r="AH945">
        <f>'[1]S 4'!AE357</f>
        <v>0</v>
      </c>
      <c r="AI945">
        <f>'[1]S 4'!AF357</f>
        <v>0</v>
      </c>
      <c r="AJ945">
        <f>'[1]S 4'!AG357</f>
        <v>0</v>
      </c>
      <c r="AK945">
        <f>'[1]S 4'!AH357</f>
        <v>0</v>
      </c>
      <c r="AL945">
        <f>'[1]S 4'!AI357</f>
        <v>0</v>
      </c>
      <c r="AM945">
        <f>'[1]S 4'!AJ357</f>
        <v>0</v>
      </c>
      <c r="AN945">
        <f>'[1]S 4'!AK357</f>
        <v>0</v>
      </c>
      <c r="AO945">
        <f>'[1]S 4'!AL357</f>
        <v>0</v>
      </c>
      <c r="AP945">
        <f>'[1]S 4'!AM357</f>
        <v>0</v>
      </c>
    </row>
    <row r="946" spans="33:42">
      <c r="AG946">
        <f>'[1]S 4'!AD358</f>
        <v>0</v>
      </c>
      <c r="AH946">
        <f>'[1]S 4'!AE358</f>
        <v>0</v>
      </c>
      <c r="AI946">
        <f>'[1]S 4'!AF358</f>
        <v>0</v>
      </c>
      <c r="AJ946">
        <f>'[1]S 4'!AG358</f>
        <v>0</v>
      </c>
      <c r="AK946">
        <f>'[1]S 4'!AH358</f>
        <v>0</v>
      </c>
      <c r="AL946">
        <f>'[1]S 4'!AI358</f>
        <v>0</v>
      </c>
      <c r="AM946">
        <f>'[1]S 4'!AJ358</f>
        <v>0</v>
      </c>
      <c r="AN946">
        <f>'[1]S 4'!AK358</f>
        <v>0</v>
      </c>
      <c r="AO946">
        <f>'[1]S 4'!AL358</f>
        <v>0</v>
      </c>
      <c r="AP946">
        <f>'[1]S 4'!AM358</f>
        <v>0</v>
      </c>
    </row>
    <row r="947" spans="33:42">
      <c r="AG947" t="str">
        <f>'[1]S 4'!AD359</f>
        <v/>
      </c>
      <c r="AH947" t="str">
        <f>'[1]S 4'!AE359</f>
        <v>kod</v>
      </c>
      <c r="AI947">
        <f>'[1]S 4'!AF359</f>
        <v>0</v>
      </c>
      <c r="AJ947" t="str">
        <f>'[1]S 4'!AG359</f>
        <v>č.zapasu</v>
      </c>
      <c r="AK947" t="str">
        <f>'[1]S 4'!AH359</f>
        <v>čas</v>
      </c>
      <c r="AL947" t="str">
        <f>'[1]S 4'!AI359</f>
        <v>zápas</v>
      </c>
      <c r="AM947" t="str">
        <f>'[1]S 4'!AJ359</f>
        <v>stôl</v>
      </c>
      <c r="AN947" t="str">
        <f>'[1]S 4'!AK359</f>
        <v>meno</v>
      </c>
      <c r="AO947" t="str">
        <f>'[1]S 4'!AL359</f>
        <v>meno</v>
      </c>
      <c r="AP947" t="str">
        <f>'[1]S 4'!AM359</f>
        <v>rozhodca</v>
      </c>
    </row>
    <row r="948" spans="33:42">
      <c r="AG948">
        <f>'[1]S 4'!AD360</f>
        <v>0</v>
      </c>
      <c r="AH948" t="str">
        <f>'[1]S 4'!AE360</f>
        <v>41X2</v>
      </c>
      <c r="AI948" t="str">
        <f>'[1]S 4'!AF360</f>
        <v>X</v>
      </c>
      <c r="AJ948">
        <f>'[1]S 4'!AG360</f>
        <v>0</v>
      </c>
      <c r="AK948">
        <f>'[1]S 4'!AH360</f>
        <v>0</v>
      </c>
      <c r="AL948" t="str">
        <f>'[1]S 4'!AI360</f>
        <v xml:space="preserve"> 2-4</v>
      </c>
      <c r="AM948">
        <f>'[1]S 4'!AJ360</f>
        <v>0</v>
      </c>
      <c r="AN948" t="e">
        <f>'[1]S 4'!AK360</f>
        <v>#N/A</v>
      </c>
      <c r="AO948" t="e">
        <f>'[1]S 4'!AL360</f>
        <v>#N/A</v>
      </c>
      <c r="AP948" t="e">
        <f>'[1]S 4'!AM360</f>
        <v>#N/A</v>
      </c>
    </row>
    <row r="949" spans="33:42">
      <c r="AG949">
        <f>'[1]S 4'!AD361</f>
        <v>0</v>
      </c>
      <c r="AH949" t="str">
        <f>'[1]S 4'!AE361</f>
        <v>42X2</v>
      </c>
      <c r="AI949" t="str">
        <f>'[1]S 4'!AF361</f>
        <v>X</v>
      </c>
      <c r="AJ949">
        <f>'[1]S 4'!AG361</f>
        <v>0</v>
      </c>
      <c r="AK949">
        <f>'[1]S 4'!AH361</f>
        <v>0</v>
      </c>
      <c r="AL949" t="str">
        <f>'[1]S 4'!AI361</f>
        <v xml:space="preserve"> 3-4</v>
      </c>
      <c r="AM949">
        <f>'[1]S 4'!AJ361</f>
        <v>0</v>
      </c>
      <c r="AN949" t="e">
        <f>'[1]S 4'!AK361</f>
        <v>#N/A</v>
      </c>
      <c r="AO949" t="e">
        <f>'[1]S 4'!AL361</f>
        <v>#N/A</v>
      </c>
      <c r="AP949" t="e">
        <f>'[1]S 4'!AM361</f>
        <v>#N/A</v>
      </c>
    </row>
    <row r="950" spans="33:42">
      <c r="AG950">
        <f>'[1]S 4'!AD362</f>
        <v>0</v>
      </c>
      <c r="AH950" t="str">
        <f>'[1]S 4'!AE362</f>
        <v>43X2</v>
      </c>
      <c r="AI950" t="str">
        <f>'[1]S 4'!AF362</f>
        <v>X</v>
      </c>
      <c r="AJ950">
        <f>'[1]S 4'!AG362</f>
        <v>0</v>
      </c>
      <c r="AK950">
        <f>'[1]S 4'!AH362</f>
        <v>0</v>
      </c>
      <c r="AL950" t="str">
        <f>'[1]S 4'!AI362</f>
        <v xml:space="preserve"> 2-3</v>
      </c>
      <c r="AM950">
        <f>'[1]S 4'!AJ362</f>
        <v>0</v>
      </c>
      <c r="AN950" t="e">
        <f>'[1]S 4'!AK362</f>
        <v>#N/A</v>
      </c>
      <c r="AO950" t="e">
        <f>'[1]S 4'!AL362</f>
        <v>#N/A</v>
      </c>
      <c r="AP950" t="e">
        <f>'[1]S 4'!AM362</f>
        <v>#N/A</v>
      </c>
    </row>
    <row r="951" spans="33:42">
      <c r="AG951">
        <f>'[1]S 4'!AD363</f>
        <v>0</v>
      </c>
      <c r="AH951">
        <f>'[1]S 4'!AE363</f>
        <v>0</v>
      </c>
      <c r="AI951">
        <f>'[1]S 4'!AF363</f>
        <v>0</v>
      </c>
      <c r="AJ951">
        <f>'[1]S 4'!AG363</f>
        <v>0</v>
      </c>
      <c r="AK951">
        <f>'[1]S 4'!AH363</f>
        <v>0</v>
      </c>
      <c r="AL951">
        <f>'[1]S 4'!AI363</f>
        <v>0</v>
      </c>
      <c r="AM951">
        <f>'[1]S 4'!AJ363</f>
        <v>0</v>
      </c>
      <c r="AN951">
        <f>'[1]S 4'!AK363</f>
        <v>0</v>
      </c>
      <c r="AO951">
        <f>'[1]S 4'!AL363</f>
        <v>0</v>
      </c>
      <c r="AP951">
        <f>'[1]S 4'!AM363</f>
        <v>0</v>
      </c>
    </row>
    <row r="952" spans="33:42">
      <c r="AG952">
        <f>'[1]S 4'!AD364</f>
        <v>0</v>
      </c>
      <c r="AH952">
        <f>'[1]S 4'!AE364</f>
        <v>0</v>
      </c>
      <c r="AI952">
        <f>'[1]S 4'!AF364</f>
        <v>0</v>
      </c>
      <c r="AJ952">
        <f>'[1]S 4'!AG364</f>
        <v>0</v>
      </c>
      <c r="AK952">
        <f>'[1]S 4'!AH364</f>
        <v>0</v>
      </c>
      <c r="AL952">
        <f>'[1]S 4'!AI364</f>
        <v>0</v>
      </c>
      <c r="AM952">
        <f>'[1]S 4'!AJ364</f>
        <v>0</v>
      </c>
      <c r="AN952">
        <f>'[1]S 4'!AK364</f>
        <v>0</v>
      </c>
      <c r="AO952">
        <f>'[1]S 4'!AL364</f>
        <v>0</v>
      </c>
      <c r="AP952">
        <f>'[1]S 4'!AM364</f>
        <v>0</v>
      </c>
    </row>
    <row r="953" spans="33:42">
      <c r="AG953" t="str">
        <f>'[1]S 4'!AD365</f>
        <v/>
      </c>
      <c r="AH953" t="str">
        <f>'[1]S 4'!AE365</f>
        <v>kod</v>
      </c>
      <c r="AI953">
        <f>'[1]S 4'!AF365</f>
        <v>0</v>
      </c>
      <c r="AJ953" t="str">
        <f>'[1]S 4'!AG365</f>
        <v>č.zapasu</v>
      </c>
      <c r="AK953" t="str">
        <f>'[1]S 4'!AH365</f>
        <v>čas</v>
      </c>
      <c r="AL953" t="str">
        <f>'[1]S 4'!AI365</f>
        <v>zápas</v>
      </c>
      <c r="AM953" t="str">
        <f>'[1]S 4'!AJ365</f>
        <v>stôl</v>
      </c>
      <c r="AN953" t="str">
        <f>'[1]S 4'!AK365</f>
        <v>meno</v>
      </c>
      <c r="AO953" t="str">
        <f>'[1]S 4'!AL365</f>
        <v>meno</v>
      </c>
      <c r="AP953" t="str">
        <f>'[1]S 4'!AM365</f>
        <v>rozhodca</v>
      </c>
    </row>
    <row r="954" spans="33:42">
      <c r="AG954">
        <f>'[1]S 4'!AD366</f>
        <v>0</v>
      </c>
      <c r="AH954" t="str">
        <f>'[1]S 4'!AE366</f>
        <v>41X2</v>
      </c>
      <c r="AI954" t="str">
        <f>'[1]S 4'!AF366</f>
        <v>X</v>
      </c>
      <c r="AJ954">
        <f>'[1]S 4'!AG366</f>
        <v>0</v>
      </c>
      <c r="AK954">
        <f>'[1]S 4'!AH366</f>
        <v>0</v>
      </c>
      <c r="AL954" t="str">
        <f>'[1]S 4'!AI366</f>
        <v xml:space="preserve"> 2-4</v>
      </c>
      <c r="AM954">
        <f>'[1]S 4'!AJ366</f>
        <v>0</v>
      </c>
      <c r="AN954" t="e">
        <f>'[1]S 4'!AK366</f>
        <v>#N/A</v>
      </c>
      <c r="AO954" t="e">
        <f>'[1]S 4'!AL366</f>
        <v>#N/A</v>
      </c>
      <c r="AP954" t="e">
        <f>'[1]S 4'!AM366</f>
        <v>#N/A</v>
      </c>
    </row>
    <row r="955" spans="33:42">
      <c r="AG955">
        <f>'[1]S 4'!AD367</f>
        <v>0</v>
      </c>
      <c r="AH955" t="str">
        <f>'[1]S 4'!AE367</f>
        <v>42X2</v>
      </c>
      <c r="AI955" t="str">
        <f>'[1]S 4'!AF367</f>
        <v>X</v>
      </c>
      <c r="AJ955">
        <f>'[1]S 4'!AG367</f>
        <v>0</v>
      </c>
      <c r="AK955">
        <f>'[1]S 4'!AH367</f>
        <v>0</v>
      </c>
      <c r="AL955" t="str">
        <f>'[1]S 4'!AI367</f>
        <v xml:space="preserve"> 3-4</v>
      </c>
      <c r="AM955">
        <f>'[1]S 4'!AJ367</f>
        <v>0</v>
      </c>
      <c r="AN955" t="e">
        <f>'[1]S 4'!AK367</f>
        <v>#N/A</v>
      </c>
      <c r="AO955" t="e">
        <f>'[1]S 4'!AL367</f>
        <v>#N/A</v>
      </c>
      <c r="AP955" t="e">
        <f>'[1]S 4'!AM367</f>
        <v>#N/A</v>
      </c>
    </row>
    <row r="956" spans="33:42">
      <c r="AG956">
        <f>'[1]S 4'!AD368</f>
        <v>0</v>
      </c>
      <c r="AH956" t="str">
        <f>'[1]S 4'!AE368</f>
        <v>43X2</v>
      </c>
      <c r="AI956" t="str">
        <f>'[1]S 4'!AF368</f>
        <v>X</v>
      </c>
      <c r="AJ956">
        <f>'[1]S 4'!AG368</f>
        <v>0</v>
      </c>
      <c r="AK956">
        <f>'[1]S 4'!AH368</f>
        <v>0</v>
      </c>
      <c r="AL956" t="str">
        <f>'[1]S 4'!AI368</f>
        <v xml:space="preserve"> 2-3</v>
      </c>
      <c r="AM956">
        <f>'[1]S 4'!AJ368</f>
        <v>0</v>
      </c>
      <c r="AN956" t="e">
        <f>'[1]S 4'!AK368</f>
        <v>#N/A</v>
      </c>
      <c r="AO956" t="e">
        <f>'[1]S 4'!AL368</f>
        <v>#N/A</v>
      </c>
      <c r="AP956" t="e">
        <f>'[1]S 4'!AM368</f>
        <v>#N/A</v>
      </c>
    </row>
    <row r="957" spans="33:42">
      <c r="AG957">
        <f>'[1]S 4'!AD369</f>
        <v>0</v>
      </c>
      <c r="AH957">
        <f>'[1]S 4'!AE369</f>
        <v>0</v>
      </c>
      <c r="AI957">
        <f>'[1]S 4'!AF369</f>
        <v>0</v>
      </c>
      <c r="AJ957">
        <f>'[1]S 4'!AG369</f>
        <v>0</v>
      </c>
      <c r="AK957">
        <f>'[1]S 4'!AH369</f>
        <v>0</v>
      </c>
      <c r="AL957">
        <f>'[1]S 4'!AI369</f>
        <v>0</v>
      </c>
      <c r="AM957">
        <f>'[1]S 4'!AJ369</f>
        <v>0</v>
      </c>
      <c r="AN957">
        <f>'[1]S 4'!AK369</f>
        <v>0</v>
      </c>
      <c r="AO957">
        <f>'[1]S 4'!AL369</f>
        <v>0</v>
      </c>
      <c r="AP957">
        <f>'[1]S 4'!AM369</f>
        <v>0</v>
      </c>
    </row>
    <row r="958" spans="33:42">
      <c r="AG958">
        <f>'[1]S 4'!AD370</f>
        <v>0</v>
      </c>
      <c r="AH958">
        <f>'[1]S 4'!AE370</f>
        <v>0</v>
      </c>
      <c r="AI958">
        <f>'[1]S 4'!AF370</f>
        <v>0</v>
      </c>
      <c r="AJ958">
        <f>'[1]S 4'!AG370</f>
        <v>0</v>
      </c>
      <c r="AK958">
        <f>'[1]S 4'!AH370</f>
        <v>0</v>
      </c>
      <c r="AL958">
        <f>'[1]S 4'!AI370</f>
        <v>0</v>
      </c>
      <c r="AM958">
        <f>'[1]S 4'!AJ370</f>
        <v>0</v>
      </c>
      <c r="AN958">
        <f>'[1]S 4'!AK370</f>
        <v>0</v>
      </c>
      <c r="AO958">
        <f>'[1]S 4'!AL370</f>
        <v>0</v>
      </c>
      <c r="AP958">
        <f>'[1]S 4'!AM370</f>
        <v>0</v>
      </c>
    </row>
    <row r="959" spans="33:42">
      <c r="AG959" t="str">
        <f>'[1]S 4'!AD371</f>
        <v/>
      </c>
      <c r="AH959" t="str">
        <f>'[1]S 4'!AE371</f>
        <v>kod</v>
      </c>
      <c r="AI959">
        <f>'[1]S 4'!AF371</f>
        <v>0</v>
      </c>
      <c r="AJ959" t="str">
        <f>'[1]S 4'!AG371</f>
        <v>č.zapasu</v>
      </c>
      <c r="AK959" t="str">
        <f>'[1]S 4'!AH371</f>
        <v>čas</v>
      </c>
      <c r="AL959" t="str">
        <f>'[1]S 4'!AI371</f>
        <v>zápas</v>
      </c>
      <c r="AM959" t="str">
        <f>'[1]S 4'!AJ371</f>
        <v>stôl</v>
      </c>
      <c r="AN959" t="str">
        <f>'[1]S 4'!AK371</f>
        <v>meno</v>
      </c>
      <c r="AO959" t="str">
        <f>'[1]S 4'!AL371</f>
        <v>meno</v>
      </c>
      <c r="AP959" t="str">
        <f>'[1]S 4'!AM371</f>
        <v>rozhodca</v>
      </c>
    </row>
    <row r="960" spans="33:42">
      <c r="AG960">
        <f>'[1]S 4'!AD372</f>
        <v>0</v>
      </c>
      <c r="AH960" t="str">
        <f>'[1]S 4'!AE372</f>
        <v>41X2</v>
      </c>
      <c r="AI960" t="str">
        <f>'[1]S 4'!AF372</f>
        <v>X</v>
      </c>
      <c r="AJ960">
        <f>'[1]S 4'!AG372</f>
        <v>0</v>
      </c>
      <c r="AK960">
        <f>'[1]S 4'!AH372</f>
        <v>0</v>
      </c>
      <c r="AL960" t="str">
        <f>'[1]S 4'!AI372</f>
        <v xml:space="preserve"> 2-4</v>
      </c>
      <c r="AM960">
        <f>'[1]S 4'!AJ372</f>
        <v>0</v>
      </c>
      <c r="AN960" t="e">
        <f>'[1]S 4'!AK372</f>
        <v>#N/A</v>
      </c>
      <c r="AO960" t="e">
        <f>'[1]S 4'!AL372</f>
        <v>#N/A</v>
      </c>
      <c r="AP960" t="e">
        <f>'[1]S 4'!AM372</f>
        <v>#N/A</v>
      </c>
    </row>
    <row r="961" spans="33:42">
      <c r="AG961">
        <f>'[1]S 4'!AD373</f>
        <v>0</v>
      </c>
      <c r="AH961" t="str">
        <f>'[1]S 4'!AE373</f>
        <v>42X2</v>
      </c>
      <c r="AI961" t="str">
        <f>'[1]S 4'!AF373</f>
        <v>X</v>
      </c>
      <c r="AJ961">
        <f>'[1]S 4'!AG373</f>
        <v>0</v>
      </c>
      <c r="AK961">
        <f>'[1]S 4'!AH373</f>
        <v>0</v>
      </c>
      <c r="AL961" t="str">
        <f>'[1]S 4'!AI373</f>
        <v xml:space="preserve"> 3-4</v>
      </c>
      <c r="AM961">
        <f>'[1]S 4'!AJ373</f>
        <v>0</v>
      </c>
      <c r="AN961" t="e">
        <f>'[1]S 4'!AK373</f>
        <v>#N/A</v>
      </c>
      <c r="AO961" t="e">
        <f>'[1]S 4'!AL373</f>
        <v>#N/A</v>
      </c>
      <c r="AP961" t="e">
        <f>'[1]S 4'!AM373</f>
        <v>#N/A</v>
      </c>
    </row>
    <row r="962" spans="33:42">
      <c r="AG962">
        <f>'[1]S 4'!AD374</f>
        <v>0</v>
      </c>
      <c r="AH962" t="str">
        <f>'[1]S 4'!AE374</f>
        <v>43X2</v>
      </c>
      <c r="AI962" t="str">
        <f>'[1]S 4'!AF374</f>
        <v>X</v>
      </c>
      <c r="AJ962">
        <f>'[1]S 4'!AG374</f>
        <v>0</v>
      </c>
      <c r="AK962">
        <f>'[1]S 4'!AH374</f>
        <v>0</v>
      </c>
      <c r="AL962" t="str">
        <f>'[1]S 4'!AI374</f>
        <v xml:space="preserve"> 2-3</v>
      </c>
      <c r="AM962">
        <f>'[1]S 4'!AJ374</f>
        <v>0</v>
      </c>
      <c r="AN962" t="e">
        <f>'[1]S 4'!AK374</f>
        <v>#N/A</v>
      </c>
      <c r="AO962" t="e">
        <f>'[1]S 4'!AL374</f>
        <v>#N/A</v>
      </c>
      <c r="AP962" t="e">
        <f>'[1]S 4'!AM374</f>
        <v>#N/A</v>
      </c>
    </row>
    <row r="963" spans="33:42">
      <c r="AG963">
        <f>'[1]S 4'!AD375</f>
        <v>0</v>
      </c>
      <c r="AH963">
        <f>'[1]S 4'!AE375</f>
        <v>0</v>
      </c>
      <c r="AI963">
        <f>'[1]S 4'!AF375</f>
        <v>0</v>
      </c>
      <c r="AJ963">
        <f>'[1]S 4'!AG375</f>
        <v>0</v>
      </c>
      <c r="AK963">
        <f>'[1]S 4'!AH375</f>
        <v>0</v>
      </c>
      <c r="AL963">
        <f>'[1]S 4'!AI375</f>
        <v>0</v>
      </c>
      <c r="AM963">
        <f>'[1]S 4'!AJ375</f>
        <v>0</v>
      </c>
      <c r="AN963">
        <f>'[1]S 4'!AK375</f>
        <v>0</v>
      </c>
      <c r="AO963">
        <f>'[1]S 4'!AL375</f>
        <v>0</v>
      </c>
      <c r="AP963">
        <f>'[1]S 4'!AM375</f>
        <v>0</v>
      </c>
    </row>
    <row r="964" spans="33:42">
      <c r="AG964">
        <f>'[1]S 4'!AD376</f>
        <v>0</v>
      </c>
      <c r="AH964">
        <f>'[1]S 4'!AE376</f>
        <v>0</v>
      </c>
      <c r="AI964">
        <f>'[1]S 4'!AF376</f>
        <v>0</v>
      </c>
      <c r="AJ964">
        <f>'[1]S 4'!AG376</f>
        <v>0</v>
      </c>
      <c r="AK964">
        <f>'[1]S 4'!AH376</f>
        <v>0</v>
      </c>
      <c r="AL964">
        <f>'[1]S 4'!AI376</f>
        <v>0</v>
      </c>
      <c r="AM964">
        <f>'[1]S 4'!AJ376</f>
        <v>0</v>
      </c>
      <c r="AN964">
        <f>'[1]S 4'!AK376</f>
        <v>0</v>
      </c>
      <c r="AO964">
        <f>'[1]S 4'!AL376</f>
        <v>0</v>
      </c>
      <c r="AP964">
        <f>'[1]S 4'!AM376</f>
        <v>0</v>
      </c>
    </row>
    <row r="965" spans="33:42">
      <c r="AG965" t="str">
        <f>'[1]S 4'!AD377</f>
        <v/>
      </c>
      <c r="AH965" t="str">
        <f>'[1]S 4'!AE377</f>
        <v>kod</v>
      </c>
      <c r="AI965">
        <f>'[1]S 4'!AF377</f>
        <v>0</v>
      </c>
      <c r="AJ965" t="str">
        <f>'[1]S 4'!AG377</f>
        <v>č.zapasu</v>
      </c>
      <c r="AK965" t="str">
        <f>'[1]S 4'!AH377</f>
        <v>čas</v>
      </c>
      <c r="AL965" t="str">
        <f>'[1]S 4'!AI377</f>
        <v>zápas</v>
      </c>
      <c r="AM965" t="str">
        <f>'[1]S 4'!AJ377</f>
        <v>stôl</v>
      </c>
      <c r="AN965" t="str">
        <f>'[1]S 4'!AK377</f>
        <v>meno</v>
      </c>
      <c r="AO965" t="str">
        <f>'[1]S 4'!AL377</f>
        <v>meno</v>
      </c>
      <c r="AP965" t="str">
        <f>'[1]S 4'!AM377</f>
        <v>rozhodca</v>
      </c>
    </row>
    <row r="966" spans="33:42">
      <c r="AG966">
        <f>'[1]S 4'!AD378</f>
        <v>0</v>
      </c>
      <c r="AH966" t="str">
        <f>'[1]S 4'!AE378</f>
        <v>41X2</v>
      </c>
      <c r="AI966" t="str">
        <f>'[1]S 4'!AF378</f>
        <v>X</v>
      </c>
      <c r="AJ966">
        <f>'[1]S 4'!AG378</f>
        <v>0</v>
      </c>
      <c r="AK966">
        <f>'[1]S 4'!AH378</f>
        <v>0</v>
      </c>
      <c r="AL966" t="str">
        <f>'[1]S 4'!AI378</f>
        <v xml:space="preserve"> 2-4</v>
      </c>
      <c r="AM966">
        <f>'[1]S 4'!AJ378</f>
        <v>0</v>
      </c>
      <c r="AN966" t="e">
        <f>'[1]S 4'!AK378</f>
        <v>#N/A</v>
      </c>
      <c r="AO966" t="e">
        <f>'[1]S 4'!AL378</f>
        <v>#N/A</v>
      </c>
      <c r="AP966" t="e">
        <f>'[1]S 4'!AM378</f>
        <v>#N/A</v>
      </c>
    </row>
    <row r="967" spans="33:42">
      <c r="AG967">
        <f>'[1]S 4'!AD379</f>
        <v>0</v>
      </c>
      <c r="AH967" t="str">
        <f>'[1]S 4'!AE379</f>
        <v>42X2</v>
      </c>
      <c r="AI967" t="str">
        <f>'[1]S 4'!AF379</f>
        <v>X</v>
      </c>
      <c r="AJ967">
        <f>'[1]S 4'!AG379</f>
        <v>0</v>
      </c>
      <c r="AK967">
        <f>'[1]S 4'!AH379</f>
        <v>0</v>
      </c>
      <c r="AL967" t="str">
        <f>'[1]S 4'!AI379</f>
        <v xml:space="preserve"> 3-4</v>
      </c>
      <c r="AM967">
        <f>'[1]S 4'!AJ379</f>
        <v>0</v>
      </c>
      <c r="AN967" t="e">
        <f>'[1]S 4'!AK379</f>
        <v>#N/A</v>
      </c>
      <c r="AO967" t="e">
        <f>'[1]S 4'!AL379</f>
        <v>#N/A</v>
      </c>
      <c r="AP967" t="e">
        <f>'[1]S 4'!AM379</f>
        <v>#N/A</v>
      </c>
    </row>
    <row r="968" spans="33:42">
      <c r="AG968">
        <f>'[1]S 4'!AD380</f>
        <v>0</v>
      </c>
      <c r="AH968" t="str">
        <f>'[1]S 4'!AE380</f>
        <v>43X2</v>
      </c>
      <c r="AI968" t="str">
        <f>'[1]S 4'!AF380</f>
        <v>X</v>
      </c>
      <c r="AJ968">
        <f>'[1]S 4'!AG380</f>
        <v>0</v>
      </c>
      <c r="AK968">
        <f>'[1]S 4'!AH380</f>
        <v>0</v>
      </c>
      <c r="AL968" t="str">
        <f>'[1]S 4'!AI380</f>
        <v xml:space="preserve"> 2-3</v>
      </c>
      <c r="AM968">
        <f>'[1]S 4'!AJ380</f>
        <v>0</v>
      </c>
      <c r="AN968" t="e">
        <f>'[1]S 4'!AK380</f>
        <v>#N/A</v>
      </c>
      <c r="AO968" t="e">
        <f>'[1]S 4'!AL380</f>
        <v>#N/A</v>
      </c>
      <c r="AP968" t="e">
        <f>'[1]S 4'!AM380</f>
        <v>#N/A</v>
      </c>
    </row>
    <row r="969" spans="33:42">
      <c r="AG969">
        <f>'[1]S 4'!AD381</f>
        <v>0</v>
      </c>
      <c r="AH969">
        <f>'[1]S 4'!AE381</f>
        <v>0</v>
      </c>
      <c r="AI969">
        <f>'[1]S 4'!AF381</f>
        <v>0</v>
      </c>
      <c r="AJ969">
        <f>'[1]S 4'!AG381</f>
        <v>0</v>
      </c>
      <c r="AK969">
        <f>'[1]S 4'!AH381</f>
        <v>0</v>
      </c>
      <c r="AL969">
        <f>'[1]S 4'!AI381</f>
        <v>0</v>
      </c>
      <c r="AM969">
        <f>'[1]S 4'!AJ381</f>
        <v>0</v>
      </c>
      <c r="AN969">
        <f>'[1]S 4'!AK381</f>
        <v>0</v>
      </c>
      <c r="AO969">
        <f>'[1]S 4'!AL381</f>
        <v>0</v>
      </c>
      <c r="AP969">
        <f>'[1]S 4'!AM381</f>
        <v>0</v>
      </c>
    </row>
    <row r="970" spans="33:42">
      <c r="AG970">
        <f>'[1]S 4'!AD382</f>
        <v>0</v>
      </c>
      <c r="AH970">
        <f>'[1]S 4'!AE382</f>
        <v>0</v>
      </c>
      <c r="AI970">
        <f>'[1]S 4'!AF382</f>
        <v>0</v>
      </c>
      <c r="AJ970">
        <f>'[1]S 4'!AG382</f>
        <v>0</v>
      </c>
      <c r="AK970">
        <f>'[1]S 4'!AH382</f>
        <v>0</v>
      </c>
      <c r="AL970">
        <f>'[1]S 4'!AI382</f>
        <v>0</v>
      </c>
      <c r="AM970">
        <f>'[1]S 4'!AJ382</f>
        <v>0</v>
      </c>
      <c r="AN970">
        <f>'[1]S 4'!AK382</f>
        <v>0</v>
      </c>
      <c r="AO970">
        <f>'[1]S 4'!AL382</f>
        <v>0</v>
      </c>
      <c r="AP970">
        <f>'[1]S 4'!AM382</f>
        <v>0</v>
      </c>
    </row>
    <row r="971" spans="33:42">
      <c r="AG971" t="str">
        <f>'[1]S 4'!AD383</f>
        <v/>
      </c>
      <c r="AH971" t="str">
        <f>'[1]S 4'!AE383</f>
        <v>kod</v>
      </c>
      <c r="AI971">
        <f>'[1]S 4'!AF383</f>
        <v>0</v>
      </c>
      <c r="AJ971" t="str">
        <f>'[1]S 4'!AG383</f>
        <v>č.zapasu</v>
      </c>
      <c r="AK971" t="str">
        <f>'[1]S 4'!AH383</f>
        <v>čas</v>
      </c>
      <c r="AL971" t="str">
        <f>'[1]S 4'!AI383</f>
        <v>zápas</v>
      </c>
      <c r="AM971" t="str">
        <f>'[1]S 4'!AJ383</f>
        <v>stôl</v>
      </c>
      <c r="AN971" t="str">
        <f>'[1]S 4'!AK383</f>
        <v>meno</v>
      </c>
      <c r="AO971" t="str">
        <f>'[1]S 4'!AL383</f>
        <v>meno</v>
      </c>
      <c r="AP971" t="str">
        <f>'[1]S 4'!AM383</f>
        <v>rozhodca</v>
      </c>
    </row>
    <row r="972" spans="33:42">
      <c r="AG972">
        <f>'[1]S 4'!AD384</f>
        <v>0</v>
      </c>
      <c r="AH972" t="str">
        <f>'[1]S 4'!AE384</f>
        <v>41X2</v>
      </c>
      <c r="AI972" t="str">
        <f>'[1]S 4'!AF384</f>
        <v>X</v>
      </c>
      <c r="AJ972">
        <f>'[1]S 4'!AG384</f>
        <v>0</v>
      </c>
      <c r="AK972">
        <f>'[1]S 4'!AH384</f>
        <v>0</v>
      </c>
      <c r="AL972" t="str">
        <f>'[1]S 4'!AI384</f>
        <v xml:space="preserve"> 2-4</v>
      </c>
      <c r="AM972">
        <f>'[1]S 4'!AJ384</f>
        <v>0</v>
      </c>
      <c r="AN972" t="e">
        <f>'[1]S 4'!AK384</f>
        <v>#N/A</v>
      </c>
      <c r="AO972" t="e">
        <f>'[1]S 4'!AL384</f>
        <v>#N/A</v>
      </c>
      <c r="AP972" t="e">
        <f>'[1]S 4'!AM384</f>
        <v>#N/A</v>
      </c>
    </row>
    <row r="973" spans="33:42">
      <c r="AG973">
        <f>'[1]S 4'!AD385</f>
        <v>0</v>
      </c>
      <c r="AH973" t="str">
        <f>'[1]S 4'!AE385</f>
        <v>42X2</v>
      </c>
      <c r="AI973" t="str">
        <f>'[1]S 4'!AF385</f>
        <v>X</v>
      </c>
      <c r="AJ973">
        <f>'[1]S 4'!AG385</f>
        <v>0</v>
      </c>
      <c r="AK973">
        <f>'[1]S 4'!AH385</f>
        <v>0</v>
      </c>
      <c r="AL973" t="str">
        <f>'[1]S 4'!AI385</f>
        <v xml:space="preserve"> 3-4</v>
      </c>
      <c r="AM973">
        <f>'[1]S 4'!AJ385</f>
        <v>0</v>
      </c>
      <c r="AN973" t="e">
        <f>'[1]S 4'!AK385</f>
        <v>#N/A</v>
      </c>
      <c r="AO973" t="e">
        <f>'[1]S 4'!AL385</f>
        <v>#N/A</v>
      </c>
      <c r="AP973" t="e">
        <f>'[1]S 4'!AM385</f>
        <v>#N/A</v>
      </c>
    </row>
    <row r="974" spans="33:42">
      <c r="AG974">
        <f>'[1]S 4'!AD386</f>
        <v>0</v>
      </c>
      <c r="AH974" t="str">
        <f>'[1]S 4'!AE386</f>
        <v>43X2</v>
      </c>
      <c r="AI974" t="str">
        <f>'[1]S 4'!AF386</f>
        <v>X</v>
      </c>
      <c r="AJ974">
        <f>'[1]S 4'!AG386</f>
        <v>0</v>
      </c>
      <c r="AK974">
        <f>'[1]S 4'!AH386</f>
        <v>0</v>
      </c>
      <c r="AL974" t="str">
        <f>'[1]S 4'!AI386</f>
        <v xml:space="preserve"> 2-3</v>
      </c>
      <c r="AM974">
        <f>'[1]S 4'!AJ386</f>
        <v>0</v>
      </c>
      <c r="AN974" t="e">
        <f>'[1]S 4'!AK386</f>
        <v>#N/A</v>
      </c>
      <c r="AO974" t="e">
        <f>'[1]S 4'!AL386</f>
        <v>#N/A</v>
      </c>
      <c r="AP974" t="e">
        <f>'[1]S 4'!AM386</f>
        <v>#N/A</v>
      </c>
    </row>
    <row r="975" spans="33:42">
      <c r="AG975">
        <f>'[1]S 4'!AD387</f>
        <v>0</v>
      </c>
      <c r="AH975">
        <f>'[1]S 4'!AE387</f>
        <v>0</v>
      </c>
      <c r="AI975">
        <f>'[1]S 4'!AF387</f>
        <v>0</v>
      </c>
      <c r="AJ975">
        <f>'[1]S 4'!AG387</f>
        <v>0</v>
      </c>
      <c r="AK975">
        <f>'[1]S 4'!AH387</f>
        <v>0</v>
      </c>
      <c r="AL975">
        <f>'[1]S 4'!AI387</f>
        <v>0</v>
      </c>
      <c r="AM975">
        <f>'[1]S 4'!AJ387</f>
        <v>0</v>
      </c>
      <c r="AN975">
        <f>'[1]S 4'!AK387</f>
        <v>0</v>
      </c>
      <c r="AO975">
        <f>'[1]S 4'!AL387</f>
        <v>0</v>
      </c>
      <c r="AP975">
        <f>'[1]S 4'!AM387</f>
        <v>0</v>
      </c>
    </row>
    <row r="976" spans="33:42">
      <c r="AG976">
        <f>'[1]S 4'!AD388</f>
        <v>0</v>
      </c>
      <c r="AH976">
        <f>'[1]S 4'!AE388</f>
        <v>0</v>
      </c>
      <c r="AI976">
        <f>'[1]S 4'!AF388</f>
        <v>0</v>
      </c>
      <c r="AJ976">
        <f>'[1]S 4'!AG388</f>
        <v>0</v>
      </c>
      <c r="AK976">
        <f>'[1]S 4'!AH388</f>
        <v>0</v>
      </c>
      <c r="AL976">
        <f>'[1]S 4'!AI388</f>
        <v>0</v>
      </c>
      <c r="AM976">
        <f>'[1]S 4'!AJ388</f>
        <v>0</v>
      </c>
      <c r="AN976">
        <f>'[1]S 4'!AK388</f>
        <v>0</v>
      </c>
      <c r="AO976">
        <f>'[1]S 4'!AL388</f>
        <v>0</v>
      </c>
      <c r="AP976">
        <f>'[1]S 4'!AM388</f>
        <v>0</v>
      </c>
    </row>
    <row r="977" spans="33:42">
      <c r="AG977" t="str">
        <f>'[1]S 4'!AD389</f>
        <v/>
      </c>
      <c r="AH977" t="str">
        <f>'[1]S 4'!AE389</f>
        <v>kod</v>
      </c>
      <c r="AI977">
        <f>'[1]S 4'!AF389</f>
        <v>0</v>
      </c>
      <c r="AJ977" t="str">
        <f>'[1]S 4'!AG389</f>
        <v>č.zapasu</v>
      </c>
      <c r="AK977" t="str">
        <f>'[1]S 4'!AH389</f>
        <v>čas</v>
      </c>
      <c r="AL977" t="str">
        <f>'[1]S 4'!AI389</f>
        <v>zápas</v>
      </c>
      <c r="AM977" t="str">
        <f>'[1]S 4'!AJ389</f>
        <v>stôl</v>
      </c>
      <c r="AN977" t="str">
        <f>'[1]S 4'!AK389</f>
        <v>meno</v>
      </c>
      <c r="AO977" t="str">
        <f>'[1]S 4'!AL389</f>
        <v>meno</v>
      </c>
      <c r="AP977" t="str">
        <f>'[1]S 4'!AM389</f>
        <v>rozhodca</v>
      </c>
    </row>
    <row r="978" spans="33:42">
      <c r="AG978">
        <f>'[1]S 4'!AD390</f>
        <v>0</v>
      </c>
      <c r="AH978" t="str">
        <f>'[1]S 4'!AE390</f>
        <v>41X2</v>
      </c>
      <c r="AI978" t="str">
        <f>'[1]S 4'!AF390</f>
        <v>X</v>
      </c>
      <c r="AJ978">
        <f>'[1]S 4'!AG390</f>
        <v>0</v>
      </c>
      <c r="AK978">
        <f>'[1]S 4'!AH390</f>
        <v>0</v>
      </c>
      <c r="AL978" t="str">
        <f>'[1]S 4'!AI390</f>
        <v xml:space="preserve"> 2-4</v>
      </c>
      <c r="AM978">
        <f>'[1]S 4'!AJ390</f>
        <v>0</v>
      </c>
      <c r="AN978" t="e">
        <f>'[1]S 4'!AK390</f>
        <v>#N/A</v>
      </c>
      <c r="AO978" t="e">
        <f>'[1]S 4'!AL390</f>
        <v>#N/A</v>
      </c>
      <c r="AP978" t="e">
        <f>'[1]S 4'!AM390</f>
        <v>#N/A</v>
      </c>
    </row>
    <row r="979" spans="33:42">
      <c r="AG979">
        <f>'[1]S 4'!AD391</f>
        <v>0</v>
      </c>
      <c r="AH979" t="str">
        <f>'[1]S 4'!AE391</f>
        <v>42X2</v>
      </c>
      <c r="AI979" t="str">
        <f>'[1]S 4'!AF391</f>
        <v>X</v>
      </c>
      <c r="AJ979">
        <f>'[1]S 4'!AG391</f>
        <v>0</v>
      </c>
      <c r="AK979">
        <f>'[1]S 4'!AH391</f>
        <v>0</v>
      </c>
      <c r="AL979" t="str">
        <f>'[1]S 4'!AI391</f>
        <v xml:space="preserve"> 3-4</v>
      </c>
      <c r="AM979">
        <f>'[1]S 4'!AJ391</f>
        <v>0</v>
      </c>
      <c r="AN979" t="e">
        <f>'[1]S 4'!AK391</f>
        <v>#N/A</v>
      </c>
      <c r="AO979" t="e">
        <f>'[1]S 4'!AL391</f>
        <v>#N/A</v>
      </c>
      <c r="AP979" t="e">
        <f>'[1]S 4'!AM391</f>
        <v>#N/A</v>
      </c>
    </row>
    <row r="980" spans="33:42">
      <c r="AG980">
        <f>'[1]S 4'!AD392</f>
        <v>0</v>
      </c>
      <c r="AH980" t="str">
        <f>'[1]S 4'!AE392</f>
        <v>43X2</v>
      </c>
      <c r="AI980" t="str">
        <f>'[1]S 4'!AF392</f>
        <v>X</v>
      </c>
      <c r="AJ980">
        <f>'[1]S 4'!AG392</f>
        <v>0</v>
      </c>
      <c r="AK980">
        <f>'[1]S 4'!AH392</f>
        <v>0</v>
      </c>
      <c r="AL980" t="str">
        <f>'[1]S 4'!AI392</f>
        <v xml:space="preserve"> 2-3</v>
      </c>
      <c r="AM980">
        <f>'[1]S 4'!AJ392</f>
        <v>0</v>
      </c>
      <c r="AN980" t="e">
        <f>'[1]S 4'!AK392</f>
        <v>#N/A</v>
      </c>
      <c r="AO980" t="e">
        <f>'[1]S 4'!AL392</f>
        <v>#N/A</v>
      </c>
      <c r="AP980" t="e">
        <f>'[1]S 4'!AM392</f>
        <v>#N/A</v>
      </c>
    </row>
    <row r="981" spans="33:42">
      <c r="AG981">
        <f>'[1]S 4'!AD393</f>
        <v>0</v>
      </c>
      <c r="AH981">
        <f>'[1]S 4'!AE393</f>
        <v>0</v>
      </c>
      <c r="AI981">
        <f>'[1]S 4'!AF393</f>
        <v>0</v>
      </c>
      <c r="AJ981">
        <f>'[1]S 4'!AG393</f>
        <v>0</v>
      </c>
      <c r="AK981">
        <f>'[1]S 4'!AH393</f>
        <v>0</v>
      </c>
      <c r="AL981">
        <f>'[1]S 4'!AI393</f>
        <v>0</v>
      </c>
      <c r="AM981">
        <f>'[1]S 4'!AJ393</f>
        <v>0</v>
      </c>
      <c r="AN981">
        <f>'[1]S 4'!AK393</f>
        <v>0</v>
      </c>
      <c r="AO981">
        <f>'[1]S 4'!AL393</f>
        <v>0</v>
      </c>
      <c r="AP981">
        <f>'[1]S 4'!AM393</f>
        <v>0</v>
      </c>
    </row>
    <row r="982" spans="33:42">
      <c r="AG982">
        <f>'[1]S 4'!AD394</f>
        <v>0</v>
      </c>
      <c r="AH982">
        <f>'[1]S 4'!AE394</f>
        <v>0</v>
      </c>
      <c r="AI982">
        <f>'[1]S 4'!AF394</f>
        <v>0</v>
      </c>
      <c r="AJ982">
        <f>'[1]S 4'!AG394</f>
        <v>0</v>
      </c>
      <c r="AK982">
        <f>'[1]S 4'!AH394</f>
        <v>0</v>
      </c>
      <c r="AL982">
        <f>'[1]S 4'!AI394</f>
        <v>0</v>
      </c>
      <c r="AM982">
        <f>'[1]S 4'!AJ394</f>
        <v>0</v>
      </c>
      <c r="AN982">
        <f>'[1]S 4'!AK394</f>
        <v>0</v>
      </c>
      <c r="AO982">
        <f>'[1]S 4'!AL394</f>
        <v>0</v>
      </c>
      <c r="AP982">
        <f>'[1]S 4'!AM394</f>
        <v>0</v>
      </c>
    </row>
    <row r="983" spans="33:42">
      <c r="AG983" t="str">
        <f>'[1]S 4'!AD395</f>
        <v/>
      </c>
      <c r="AH983" t="str">
        <f>'[1]S 4'!AE395</f>
        <v>kod</v>
      </c>
      <c r="AI983">
        <f>'[1]S 4'!AF395</f>
        <v>0</v>
      </c>
      <c r="AJ983" t="str">
        <f>'[1]S 4'!AG395</f>
        <v>č.zapasu</v>
      </c>
      <c r="AK983" t="str">
        <f>'[1]S 4'!AH395</f>
        <v>čas</v>
      </c>
      <c r="AL983" t="str">
        <f>'[1]S 4'!AI395</f>
        <v>zápas</v>
      </c>
      <c r="AM983" t="str">
        <f>'[1]S 4'!AJ395</f>
        <v>stôl</v>
      </c>
      <c r="AN983" t="str">
        <f>'[1]S 4'!AK395</f>
        <v>meno</v>
      </c>
      <c r="AO983" t="str">
        <f>'[1]S 4'!AL395</f>
        <v>meno</v>
      </c>
      <c r="AP983" t="str">
        <f>'[1]S 4'!AM395</f>
        <v>rozhodca</v>
      </c>
    </row>
    <row r="984" spans="33:42">
      <c r="AG984">
        <f>'[1]S 4'!AD396</f>
        <v>0</v>
      </c>
      <c r="AH984" t="str">
        <f>'[1]S 4'!AE396</f>
        <v>41X2</v>
      </c>
      <c r="AI984" t="str">
        <f>'[1]S 4'!AF396</f>
        <v>X</v>
      </c>
      <c r="AJ984">
        <f>'[1]S 4'!AG396</f>
        <v>0</v>
      </c>
      <c r="AK984">
        <f>'[1]S 4'!AH396</f>
        <v>0</v>
      </c>
      <c r="AL984" t="str">
        <f>'[1]S 4'!AI396</f>
        <v xml:space="preserve"> 2-4</v>
      </c>
      <c r="AM984">
        <f>'[1]S 4'!AJ396</f>
        <v>0</v>
      </c>
      <c r="AN984" t="e">
        <f>'[1]S 4'!AK396</f>
        <v>#N/A</v>
      </c>
      <c r="AO984" t="e">
        <f>'[1]S 4'!AL396</f>
        <v>#N/A</v>
      </c>
      <c r="AP984" t="e">
        <f>'[1]S 4'!AM396</f>
        <v>#N/A</v>
      </c>
    </row>
    <row r="985" spans="33:42">
      <c r="AG985">
        <f>'[1]S 4'!AD397</f>
        <v>0</v>
      </c>
      <c r="AH985" t="str">
        <f>'[1]S 4'!AE397</f>
        <v>42X2</v>
      </c>
      <c r="AI985" t="str">
        <f>'[1]S 4'!AF397</f>
        <v>X</v>
      </c>
      <c r="AJ985">
        <f>'[1]S 4'!AG397</f>
        <v>0</v>
      </c>
      <c r="AK985">
        <f>'[1]S 4'!AH397</f>
        <v>0</v>
      </c>
      <c r="AL985" t="str">
        <f>'[1]S 4'!AI397</f>
        <v xml:space="preserve"> 3-4</v>
      </c>
      <c r="AM985">
        <f>'[1]S 4'!AJ397</f>
        <v>0</v>
      </c>
      <c r="AN985" t="e">
        <f>'[1]S 4'!AK397</f>
        <v>#N/A</v>
      </c>
      <c r="AO985" t="e">
        <f>'[1]S 4'!AL397</f>
        <v>#N/A</v>
      </c>
      <c r="AP985" t="e">
        <f>'[1]S 4'!AM397</f>
        <v>#N/A</v>
      </c>
    </row>
    <row r="986" spans="33:42">
      <c r="AG986">
        <f>'[1]S 4'!AD398</f>
        <v>0</v>
      </c>
      <c r="AH986" t="str">
        <f>'[1]S 4'!AE398</f>
        <v>43X2</v>
      </c>
      <c r="AI986" t="str">
        <f>'[1]S 4'!AF398</f>
        <v>X</v>
      </c>
      <c r="AJ986">
        <f>'[1]S 4'!AG398</f>
        <v>0</v>
      </c>
      <c r="AK986">
        <f>'[1]S 4'!AH398</f>
        <v>0</v>
      </c>
      <c r="AL986" t="str">
        <f>'[1]S 4'!AI398</f>
        <v xml:space="preserve"> 2-3</v>
      </c>
      <c r="AM986">
        <f>'[1]S 4'!AJ398</f>
        <v>0</v>
      </c>
      <c r="AN986" t="e">
        <f>'[1]S 4'!AK398</f>
        <v>#N/A</v>
      </c>
      <c r="AO986" t="e">
        <f>'[1]S 4'!AL398</f>
        <v>#N/A</v>
      </c>
      <c r="AP986" t="e">
        <f>'[1]S 4'!AM398</f>
        <v>#N/A</v>
      </c>
    </row>
    <row r="987" spans="33:42">
      <c r="AG987">
        <f>'[1]S 4'!AD399</f>
        <v>0</v>
      </c>
      <c r="AH987">
        <f>'[1]S 4'!AE399</f>
        <v>0</v>
      </c>
      <c r="AI987">
        <f>'[1]S 4'!AF399</f>
        <v>0</v>
      </c>
      <c r="AJ987">
        <f>'[1]S 4'!AG399</f>
        <v>0</v>
      </c>
      <c r="AK987">
        <f>'[1]S 4'!AH399</f>
        <v>0</v>
      </c>
      <c r="AL987">
        <f>'[1]S 4'!AI399</f>
        <v>0</v>
      </c>
      <c r="AM987">
        <f>'[1]S 4'!AJ399</f>
        <v>0</v>
      </c>
      <c r="AN987">
        <f>'[1]S 4'!AK399</f>
        <v>0</v>
      </c>
      <c r="AO987">
        <f>'[1]S 4'!AL399</f>
        <v>0</v>
      </c>
      <c r="AP987">
        <f>'[1]S 4'!AM399</f>
        <v>0</v>
      </c>
    </row>
    <row r="988" spans="33:42">
      <c r="AG988">
        <f>'[1]S 4'!AD400</f>
        <v>0</v>
      </c>
      <c r="AH988">
        <f>'[1]S 4'!AE400</f>
        <v>0</v>
      </c>
      <c r="AI988">
        <f>'[1]S 4'!AF400</f>
        <v>0</v>
      </c>
      <c r="AJ988">
        <f>'[1]S 4'!AG400</f>
        <v>0</v>
      </c>
      <c r="AK988">
        <f>'[1]S 4'!AH400</f>
        <v>0</v>
      </c>
      <c r="AL988">
        <f>'[1]S 4'!AI400</f>
        <v>0</v>
      </c>
      <c r="AM988">
        <f>'[1]S 4'!AJ400</f>
        <v>0</v>
      </c>
      <c r="AN988">
        <f>'[1]S 4'!AK400</f>
        <v>0</v>
      </c>
      <c r="AO988">
        <f>'[1]S 4'!AL400</f>
        <v>0</v>
      </c>
      <c r="AP988">
        <f>'[1]S 4'!AM400</f>
        <v>0</v>
      </c>
    </row>
    <row r="989" spans="33:42">
      <c r="AG989" t="str">
        <f>'[1]S 4'!AD401</f>
        <v/>
      </c>
      <c r="AH989" t="str">
        <f>'[1]S 4'!AE401</f>
        <v>kod</v>
      </c>
      <c r="AI989">
        <f>'[1]S 4'!AF401</f>
        <v>0</v>
      </c>
      <c r="AJ989" t="str">
        <f>'[1]S 4'!AG401</f>
        <v>č.zapasu</v>
      </c>
      <c r="AK989" t="str">
        <f>'[1]S 4'!AH401</f>
        <v>čas</v>
      </c>
      <c r="AL989" t="str">
        <f>'[1]S 4'!AI401</f>
        <v>zápas</v>
      </c>
      <c r="AM989" t="str">
        <f>'[1]S 4'!AJ401</f>
        <v>stôl</v>
      </c>
      <c r="AN989" t="str">
        <f>'[1]S 4'!AK401</f>
        <v>meno</v>
      </c>
      <c r="AO989" t="str">
        <f>'[1]S 4'!AL401</f>
        <v>meno</v>
      </c>
      <c r="AP989" t="str">
        <f>'[1]S 4'!AM401</f>
        <v>rozhodca</v>
      </c>
    </row>
    <row r="990" spans="33:42">
      <c r="AG990">
        <f>'[1]S 4'!AD402</f>
        <v>0</v>
      </c>
      <c r="AH990" t="str">
        <f>'[1]S 4'!AE402</f>
        <v>41X2</v>
      </c>
      <c r="AI990" t="str">
        <f>'[1]S 4'!AF402</f>
        <v>X</v>
      </c>
      <c r="AJ990">
        <f>'[1]S 4'!AG402</f>
        <v>0</v>
      </c>
      <c r="AK990">
        <f>'[1]S 4'!AH402</f>
        <v>0</v>
      </c>
      <c r="AL990" t="str">
        <f>'[1]S 4'!AI402</f>
        <v xml:space="preserve"> 2-4</v>
      </c>
      <c r="AM990">
        <f>'[1]S 4'!AJ402</f>
        <v>0</v>
      </c>
      <c r="AN990" t="e">
        <f>'[1]S 4'!AK402</f>
        <v>#N/A</v>
      </c>
      <c r="AO990" t="e">
        <f>'[1]S 4'!AL402</f>
        <v>#N/A</v>
      </c>
      <c r="AP990" t="e">
        <f>'[1]S 4'!AM402</f>
        <v>#N/A</v>
      </c>
    </row>
    <row r="991" spans="33:42">
      <c r="AG991">
        <f>'[1]S 4'!AD403</f>
        <v>0</v>
      </c>
      <c r="AH991" t="str">
        <f>'[1]S 4'!AE403</f>
        <v>42X2</v>
      </c>
      <c r="AI991" t="str">
        <f>'[1]S 4'!AF403</f>
        <v>X</v>
      </c>
      <c r="AJ991">
        <f>'[1]S 4'!AG403</f>
        <v>0</v>
      </c>
      <c r="AK991">
        <f>'[1]S 4'!AH403</f>
        <v>0</v>
      </c>
      <c r="AL991" t="str">
        <f>'[1]S 4'!AI403</f>
        <v xml:space="preserve"> 3-4</v>
      </c>
      <c r="AM991">
        <f>'[1]S 4'!AJ403</f>
        <v>0</v>
      </c>
      <c r="AN991" t="e">
        <f>'[1]S 4'!AK403</f>
        <v>#N/A</v>
      </c>
      <c r="AO991" t="e">
        <f>'[1]S 4'!AL403</f>
        <v>#N/A</v>
      </c>
      <c r="AP991" t="e">
        <f>'[1]S 4'!AM403</f>
        <v>#N/A</v>
      </c>
    </row>
    <row r="992" spans="33:42">
      <c r="AG992">
        <f>'[1]S 4'!AD404</f>
        <v>0</v>
      </c>
      <c r="AH992" t="str">
        <f>'[1]S 4'!AE404</f>
        <v>43X2</v>
      </c>
      <c r="AI992" t="str">
        <f>'[1]S 4'!AF404</f>
        <v>X</v>
      </c>
      <c r="AJ992">
        <f>'[1]S 4'!AG404</f>
        <v>0</v>
      </c>
      <c r="AK992">
        <f>'[1]S 4'!AH404</f>
        <v>0</v>
      </c>
      <c r="AL992" t="str">
        <f>'[1]S 4'!AI404</f>
        <v xml:space="preserve"> 2-3</v>
      </c>
      <c r="AM992">
        <f>'[1]S 4'!AJ404</f>
        <v>0</v>
      </c>
      <c r="AN992" t="e">
        <f>'[1]S 4'!AK404</f>
        <v>#N/A</v>
      </c>
      <c r="AO992" t="e">
        <f>'[1]S 4'!AL404</f>
        <v>#N/A</v>
      </c>
      <c r="AP992" t="e">
        <f>'[1]S 4'!AM404</f>
        <v>#N/A</v>
      </c>
    </row>
    <row r="993" spans="33:42">
      <c r="AG993">
        <f>'[1]S 4'!AD405</f>
        <v>0</v>
      </c>
      <c r="AH993">
        <f>'[1]S 4'!AE405</f>
        <v>0</v>
      </c>
      <c r="AI993">
        <f>'[1]S 4'!AF405</f>
        <v>0</v>
      </c>
      <c r="AJ993">
        <f>'[1]S 4'!AG405</f>
        <v>0</v>
      </c>
      <c r="AK993">
        <f>'[1]S 4'!AH405</f>
        <v>0</v>
      </c>
      <c r="AL993">
        <f>'[1]S 4'!AI405</f>
        <v>0</v>
      </c>
      <c r="AM993">
        <f>'[1]S 4'!AJ405</f>
        <v>0</v>
      </c>
      <c r="AN993">
        <f>'[1]S 4'!AK405</f>
        <v>0</v>
      </c>
      <c r="AO993">
        <f>'[1]S 4'!AL405</f>
        <v>0</v>
      </c>
      <c r="AP993">
        <f>'[1]S 4'!AM405</f>
        <v>0</v>
      </c>
    </row>
    <row r="994" spans="33:42">
      <c r="AG994">
        <f>'[1]S 4'!AD406</f>
        <v>0</v>
      </c>
      <c r="AH994">
        <f>'[1]S 4'!AE406</f>
        <v>0</v>
      </c>
      <c r="AI994">
        <f>'[1]S 4'!AF406</f>
        <v>0</v>
      </c>
      <c r="AJ994">
        <f>'[1]S 4'!AG406</f>
        <v>0</v>
      </c>
      <c r="AK994">
        <f>'[1]S 4'!AH406</f>
        <v>0</v>
      </c>
      <c r="AL994">
        <f>'[1]S 4'!AI406</f>
        <v>0</v>
      </c>
      <c r="AM994">
        <f>'[1]S 4'!AJ406</f>
        <v>0</v>
      </c>
      <c r="AN994">
        <f>'[1]S 4'!AK406</f>
        <v>0</v>
      </c>
      <c r="AO994">
        <f>'[1]S 4'!AL406</f>
        <v>0</v>
      </c>
      <c r="AP994">
        <f>'[1]S 4'!AM406</f>
        <v>0</v>
      </c>
    </row>
    <row r="995" spans="33:42">
      <c r="AG995" t="str">
        <f>'[1]S 4'!AD407</f>
        <v/>
      </c>
      <c r="AH995" t="str">
        <f>'[1]S 4'!AE407</f>
        <v>kod</v>
      </c>
      <c r="AI995">
        <f>'[1]S 4'!AF407</f>
        <v>0</v>
      </c>
      <c r="AJ995" t="str">
        <f>'[1]S 4'!AG407</f>
        <v>č.zapasu</v>
      </c>
      <c r="AK995" t="str">
        <f>'[1]S 4'!AH407</f>
        <v>čas</v>
      </c>
      <c r="AL995" t="str">
        <f>'[1]S 4'!AI407</f>
        <v>zápas</v>
      </c>
      <c r="AM995" t="str">
        <f>'[1]S 4'!AJ407</f>
        <v>stôl</v>
      </c>
      <c r="AN995" t="str">
        <f>'[1]S 4'!AK407</f>
        <v>meno</v>
      </c>
      <c r="AO995" t="str">
        <f>'[1]S 4'!AL407</f>
        <v>meno</v>
      </c>
      <c r="AP995" t="str">
        <f>'[1]S 4'!AM407</f>
        <v>rozhodca</v>
      </c>
    </row>
    <row r="996" spans="33:42">
      <c r="AG996">
        <f>'[1]S 4'!AD408</f>
        <v>0</v>
      </c>
      <c r="AH996" t="str">
        <f>'[1]S 4'!AE408</f>
        <v>41X2</v>
      </c>
      <c r="AI996" t="str">
        <f>'[1]S 4'!AF408</f>
        <v>X</v>
      </c>
      <c r="AJ996">
        <f>'[1]S 4'!AG408</f>
        <v>0</v>
      </c>
      <c r="AK996">
        <f>'[1]S 4'!AH408</f>
        <v>0</v>
      </c>
      <c r="AL996" t="str">
        <f>'[1]S 4'!AI408</f>
        <v xml:space="preserve"> 2-4</v>
      </c>
      <c r="AM996">
        <f>'[1]S 4'!AJ408</f>
        <v>0</v>
      </c>
      <c r="AN996" t="e">
        <f>'[1]S 4'!AK408</f>
        <v>#N/A</v>
      </c>
      <c r="AO996" t="e">
        <f>'[1]S 4'!AL408</f>
        <v>#N/A</v>
      </c>
      <c r="AP996" t="e">
        <f>'[1]S 4'!AM408</f>
        <v>#N/A</v>
      </c>
    </row>
    <row r="997" spans="33:42">
      <c r="AG997">
        <f>'[1]S 4'!AD409</f>
        <v>0</v>
      </c>
      <c r="AH997" t="str">
        <f>'[1]S 4'!AE409</f>
        <v>42X2</v>
      </c>
      <c r="AI997" t="str">
        <f>'[1]S 4'!AF409</f>
        <v>X</v>
      </c>
      <c r="AJ997">
        <f>'[1]S 4'!AG409</f>
        <v>0</v>
      </c>
      <c r="AK997">
        <f>'[1]S 4'!AH409</f>
        <v>0</v>
      </c>
      <c r="AL997" t="str">
        <f>'[1]S 4'!AI409</f>
        <v xml:space="preserve"> 3-4</v>
      </c>
      <c r="AM997">
        <f>'[1]S 4'!AJ409</f>
        <v>0</v>
      </c>
      <c r="AN997" t="e">
        <f>'[1]S 4'!AK409</f>
        <v>#N/A</v>
      </c>
      <c r="AO997" t="e">
        <f>'[1]S 4'!AL409</f>
        <v>#N/A</v>
      </c>
      <c r="AP997" t="e">
        <f>'[1]S 4'!AM409</f>
        <v>#N/A</v>
      </c>
    </row>
    <row r="998" spans="33:42">
      <c r="AG998">
        <f>'[1]S 4'!AD410</f>
        <v>0</v>
      </c>
      <c r="AH998" t="str">
        <f>'[1]S 4'!AE410</f>
        <v>43X2</v>
      </c>
      <c r="AI998" t="str">
        <f>'[1]S 4'!AF410</f>
        <v>X</v>
      </c>
      <c r="AJ998">
        <f>'[1]S 4'!AG410</f>
        <v>0</v>
      </c>
      <c r="AK998">
        <f>'[1]S 4'!AH410</f>
        <v>0</v>
      </c>
      <c r="AL998" t="str">
        <f>'[1]S 4'!AI410</f>
        <v xml:space="preserve"> 2-3</v>
      </c>
      <c r="AM998">
        <f>'[1]S 4'!AJ410</f>
        <v>0</v>
      </c>
      <c r="AN998" t="e">
        <f>'[1]S 4'!AK410</f>
        <v>#N/A</v>
      </c>
      <c r="AO998" t="e">
        <f>'[1]S 4'!AL410</f>
        <v>#N/A</v>
      </c>
      <c r="AP998" t="e">
        <f>'[1]S 4'!AM410</f>
        <v>#N/A</v>
      </c>
    </row>
    <row r="999" spans="33:42">
      <c r="AG999">
        <f>'[1]S 4'!AD411</f>
        <v>0</v>
      </c>
      <c r="AH999">
        <f>'[1]S 4'!AE411</f>
        <v>0</v>
      </c>
      <c r="AI999">
        <f>'[1]S 4'!AF411</f>
        <v>0</v>
      </c>
      <c r="AJ999">
        <f>'[1]S 4'!AG411</f>
        <v>0</v>
      </c>
      <c r="AK999">
        <f>'[1]S 4'!AH411</f>
        <v>0</v>
      </c>
      <c r="AL999">
        <f>'[1]S 4'!AI411</f>
        <v>0</v>
      </c>
      <c r="AM999">
        <f>'[1]S 4'!AJ411</f>
        <v>0</v>
      </c>
      <c r="AN999">
        <f>'[1]S 4'!AK411</f>
        <v>0</v>
      </c>
      <c r="AO999">
        <f>'[1]S 4'!AL411</f>
        <v>0</v>
      </c>
      <c r="AP999">
        <f>'[1]S 4'!AM411</f>
        <v>0</v>
      </c>
    </row>
    <row r="1000" spans="33:42">
      <c r="AG1000">
        <f>'[1]S 4'!AD412</f>
        <v>0</v>
      </c>
      <c r="AH1000">
        <f>'[1]S 4'!AE412</f>
        <v>0</v>
      </c>
      <c r="AI1000">
        <f>'[1]S 4'!AF412</f>
        <v>0</v>
      </c>
      <c r="AJ1000">
        <f>'[1]S 4'!AG412</f>
        <v>0</v>
      </c>
      <c r="AK1000">
        <f>'[1]S 4'!AH412</f>
        <v>0</v>
      </c>
      <c r="AL1000">
        <f>'[1]S 4'!AI412</f>
        <v>0</v>
      </c>
      <c r="AM1000">
        <f>'[1]S 4'!AJ412</f>
        <v>0</v>
      </c>
      <c r="AN1000">
        <f>'[1]S 4'!AK412</f>
        <v>0</v>
      </c>
      <c r="AO1000">
        <f>'[1]S 4'!AL412</f>
        <v>0</v>
      </c>
      <c r="AP1000">
        <f>'[1]S 4'!AM412</f>
        <v>0</v>
      </c>
    </row>
    <row r="1001" spans="33:42">
      <c r="AG1001" t="str">
        <f>'[1]S 4'!AD413</f>
        <v/>
      </c>
      <c r="AH1001" t="str">
        <f>'[1]S 4'!AE413</f>
        <v>kod</v>
      </c>
      <c r="AI1001">
        <f>'[1]S 4'!AF413</f>
        <v>0</v>
      </c>
      <c r="AJ1001" t="str">
        <f>'[1]S 4'!AG413</f>
        <v>č.zapasu</v>
      </c>
      <c r="AK1001" t="str">
        <f>'[1]S 4'!AH413</f>
        <v>čas</v>
      </c>
      <c r="AL1001" t="str">
        <f>'[1]S 4'!AI413</f>
        <v>zápas</v>
      </c>
      <c r="AM1001" t="str">
        <f>'[1]S 4'!AJ413</f>
        <v>stôl</v>
      </c>
      <c r="AN1001" t="str">
        <f>'[1]S 4'!AK413</f>
        <v>meno</v>
      </c>
      <c r="AO1001" t="str">
        <f>'[1]S 4'!AL413</f>
        <v>meno</v>
      </c>
      <c r="AP1001" t="str">
        <f>'[1]S 4'!AM413</f>
        <v>rozhodca</v>
      </c>
    </row>
    <row r="1002" spans="33:42">
      <c r="AG1002">
        <f>'[1]S 4'!AD414</f>
        <v>0</v>
      </c>
      <c r="AH1002" t="str">
        <f>'[1]S 4'!AE414</f>
        <v>41X2</v>
      </c>
      <c r="AI1002" t="str">
        <f>'[1]S 4'!AF414</f>
        <v>X</v>
      </c>
      <c r="AJ1002">
        <f>'[1]S 4'!AG414</f>
        <v>0</v>
      </c>
      <c r="AK1002">
        <f>'[1]S 4'!AH414</f>
        <v>0</v>
      </c>
      <c r="AL1002" t="str">
        <f>'[1]S 4'!AI414</f>
        <v xml:space="preserve"> 2-4</v>
      </c>
      <c r="AM1002">
        <f>'[1]S 4'!AJ414</f>
        <v>0</v>
      </c>
      <c r="AN1002" t="e">
        <f>'[1]S 4'!AK414</f>
        <v>#N/A</v>
      </c>
      <c r="AO1002" t="e">
        <f>'[1]S 4'!AL414</f>
        <v>#N/A</v>
      </c>
      <c r="AP1002" t="e">
        <f>'[1]S 4'!AM414</f>
        <v>#N/A</v>
      </c>
    </row>
    <row r="1003" spans="33:42">
      <c r="AG1003">
        <f>'[1]S 4'!AD415</f>
        <v>0</v>
      </c>
      <c r="AH1003" t="str">
        <f>'[1]S 4'!AE415</f>
        <v>42X2</v>
      </c>
      <c r="AI1003" t="str">
        <f>'[1]S 4'!AF415</f>
        <v>X</v>
      </c>
      <c r="AJ1003">
        <f>'[1]S 4'!AG415</f>
        <v>0</v>
      </c>
      <c r="AK1003">
        <f>'[1]S 4'!AH415</f>
        <v>0</v>
      </c>
      <c r="AL1003" t="str">
        <f>'[1]S 4'!AI415</f>
        <v xml:space="preserve"> 3-4</v>
      </c>
      <c r="AM1003">
        <f>'[1]S 4'!AJ415</f>
        <v>0</v>
      </c>
      <c r="AN1003" t="e">
        <f>'[1]S 4'!AK415</f>
        <v>#N/A</v>
      </c>
      <c r="AO1003" t="e">
        <f>'[1]S 4'!AL415</f>
        <v>#N/A</v>
      </c>
      <c r="AP1003" t="e">
        <f>'[1]S 4'!AM415</f>
        <v>#N/A</v>
      </c>
    </row>
    <row r="1004" spans="33:42">
      <c r="AG1004">
        <f>'[1]S 4'!AD416</f>
        <v>0</v>
      </c>
      <c r="AH1004" t="str">
        <f>'[1]S 4'!AE416</f>
        <v>43X2</v>
      </c>
      <c r="AI1004" t="str">
        <f>'[1]S 4'!AF416</f>
        <v>X</v>
      </c>
      <c r="AJ1004">
        <f>'[1]S 4'!AG416</f>
        <v>0</v>
      </c>
      <c r="AK1004">
        <f>'[1]S 4'!AH416</f>
        <v>0</v>
      </c>
      <c r="AL1004" t="str">
        <f>'[1]S 4'!AI416</f>
        <v xml:space="preserve"> 2-3</v>
      </c>
      <c r="AM1004">
        <f>'[1]S 4'!AJ416</f>
        <v>0</v>
      </c>
      <c r="AN1004" t="e">
        <f>'[1]S 4'!AK416</f>
        <v>#N/A</v>
      </c>
      <c r="AO1004" t="e">
        <f>'[1]S 4'!AL416</f>
        <v>#N/A</v>
      </c>
      <c r="AP1004" t="e">
        <f>'[1]S 4'!AM416</f>
        <v>#N/A</v>
      </c>
    </row>
    <row r="1005" spans="33:42">
      <c r="AG1005">
        <f>'[1]S 4'!AD417</f>
        <v>0</v>
      </c>
      <c r="AH1005">
        <f>'[1]S 4'!AE417</f>
        <v>0</v>
      </c>
      <c r="AI1005">
        <f>'[1]S 4'!AF417</f>
        <v>0</v>
      </c>
      <c r="AJ1005">
        <f>'[1]S 4'!AG417</f>
        <v>0</v>
      </c>
      <c r="AK1005">
        <f>'[1]S 4'!AH417</f>
        <v>0</v>
      </c>
      <c r="AL1005">
        <f>'[1]S 4'!AI417</f>
        <v>0</v>
      </c>
      <c r="AM1005">
        <f>'[1]S 4'!AJ417</f>
        <v>0</v>
      </c>
      <c r="AN1005">
        <f>'[1]S 4'!AK417</f>
        <v>0</v>
      </c>
      <c r="AO1005">
        <f>'[1]S 4'!AL417</f>
        <v>0</v>
      </c>
      <c r="AP1005">
        <f>'[1]S 4'!AM417</f>
        <v>0</v>
      </c>
    </row>
    <row r="1006" spans="33:42">
      <c r="AG1006">
        <f>'[1]S 4'!AD418</f>
        <v>0</v>
      </c>
      <c r="AH1006">
        <f>'[1]S 4'!AE418</f>
        <v>0</v>
      </c>
      <c r="AI1006">
        <f>'[1]S 4'!AF418</f>
        <v>0</v>
      </c>
      <c r="AJ1006">
        <f>'[1]S 4'!AG418</f>
        <v>0</v>
      </c>
      <c r="AK1006">
        <f>'[1]S 4'!AH418</f>
        <v>0</v>
      </c>
      <c r="AL1006">
        <f>'[1]S 4'!AI418</f>
        <v>0</v>
      </c>
      <c r="AM1006">
        <f>'[1]S 4'!AJ418</f>
        <v>0</v>
      </c>
      <c r="AN1006">
        <f>'[1]S 4'!AK418</f>
        <v>0</v>
      </c>
      <c r="AO1006">
        <f>'[1]S 4'!AL418</f>
        <v>0</v>
      </c>
      <c r="AP1006">
        <f>'[1]S 4'!AM418</f>
        <v>0</v>
      </c>
    </row>
    <row r="1007" spans="33:42">
      <c r="AG1007" t="str">
        <f>'[1]S 4'!AD419</f>
        <v/>
      </c>
      <c r="AH1007" t="str">
        <f>'[1]S 4'!AE419</f>
        <v>kod</v>
      </c>
      <c r="AI1007">
        <f>'[1]S 4'!AF419</f>
        <v>0</v>
      </c>
      <c r="AJ1007" t="str">
        <f>'[1]S 4'!AG419</f>
        <v>č.zapasu</v>
      </c>
      <c r="AK1007" t="str">
        <f>'[1]S 4'!AH419</f>
        <v>čas</v>
      </c>
      <c r="AL1007" t="str">
        <f>'[1]S 4'!AI419</f>
        <v>zápas</v>
      </c>
      <c r="AM1007" t="str">
        <f>'[1]S 4'!AJ419</f>
        <v>stôl</v>
      </c>
      <c r="AN1007" t="str">
        <f>'[1]S 4'!AK419</f>
        <v>meno</v>
      </c>
      <c r="AO1007" t="str">
        <f>'[1]S 4'!AL419</f>
        <v>meno</v>
      </c>
      <c r="AP1007" t="str">
        <f>'[1]S 4'!AM419</f>
        <v>rozhodca</v>
      </c>
    </row>
    <row r="1008" spans="33:42">
      <c r="AG1008">
        <f>'[1]S 4'!AD420</f>
        <v>0</v>
      </c>
      <c r="AH1008" t="str">
        <f>'[1]S 4'!AE420</f>
        <v>41X2</v>
      </c>
      <c r="AI1008" t="str">
        <f>'[1]S 4'!AF420</f>
        <v>X</v>
      </c>
      <c r="AJ1008">
        <f>'[1]S 4'!AG420</f>
        <v>0</v>
      </c>
      <c r="AK1008">
        <f>'[1]S 4'!AH420</f>
        <v>0</v>
      </c>
      <c r="AL1008" t="str">
        <f>'[1]S 4'!AI420</f>
        <v xml:space="preserve"> 2-4</v>
      </c>
      <c r="AM1008">
        <f>'[1]S 4'!AJ420</f>
        <v>0</v>
      </c>
      <c r="AN1008" t="e">
        <f>'[1]S 4'!AK420</f>
        <v>#N/A</v>
      </c>
      <c r="AO1008" t="e">
        <f>'[1]S 4'!AL420</f>
        <v>#N/A</v>
      </c>
      <c r="AP1008" t="e">
        <f>'[1]S 4'!AM420</f>
        <v>#N/A</v>
      </c>
    </row>
    <row r="1009" spans="33:42">
      <c r="AG1009">
        <f>'[1]S 4'!AD421</f>
        <v>0</v>
      </c>
      <c r="AH1009" t="str">
        <f>'[1]S 4'!AE421</f>
        <v>42X2</v>
      </c>
      <c r="AI1009" t="str">
        <f>'[1]S 4'!AF421</f>
        <v>X</v>
      </c>
      <c r="AJ1009">
        <f>'[1]S 4'!AG421</f>
        <v>0</v>
      </c>
      <c r="AK1009">
        <f>'[1]S 4'!AH421</f>
        <v>0</v>
      </c>
      <c r="AL1009" t="str">
        <f>'[1]S 4'!AI421</f>
        <v xml:space="preserve"> 3-4</v>
      </c>
      <c r="AM1009">
        <f>'[1]S 4'!AJ421</f>
        <v>0</v>
      </c>
      <c r="AN1009" t="e">
        <f>'[1]S 4'!AK421</f>
        <v>#N/A</v>
      </c>
      <c r="AO1009" t="e">
        <f>'[1]S 4'!AL421</f>
        <v>#N/A</v>
      </c>
      <c r="AP1009" t="e">
        <f>'[1]S 4'!AM421</f>
        <v>#N/A</v>
      </c>
    </row>
    <row r="1010" spans="33:42">
      <c r="AG1010">
        <f>'[1]S 4'!AD422</f>
        <v>0</v>
      </c>
      <c r="AH1010" t="str">
        <f>'[1]S 4'!AE422</f>
        <v>43X2</v>
      </c>
      <c r="AI1010" t="str">
        <f>'[1]S 4'!AF422</f>
        <v>X</v>
      </c>
      <c r="AJ1010">
        <f>'[1]S 4'!AG422</f>
        <v>0</v>
      </c>
      <c r="AK1010">
        <f>'[1]S 4'!AH422</f>
        <v>0</v>
      </c>
      <c r="AL1010" t="str">
        <f>'[1]S 4'!AI422</f>
        <v xml:space="preserve"> 2-3</v>
      </c>
      <c r="AM1010">
        <f>'[1]S 4'!AJ422</f>
        <v>0</v>
      </c>
      <c r="AN1010" t="e">
        <f>'[1]S 4'!AK422</f>
        <v>#N/A</v>
      </c>
      <c r="AO1010" t="e">
        <f>'[1]S 4'!AL422</f>
        <v>#N/A</v>
      </c>
      <c r="AP1010" t="e">
        <f>'[1]S 4'!AM422</f>
        <v>#N/A</v>
      </c>
    </row>
    <row r="1011" spans="33:42">
      <c r="AG1011">
        <f>'[1]S 4'!AD423</f>
        <v>0</v>
      </c>
      <c r="AH1011">
        <f>'[1]S 4'!AE423</f>
        <v>0</v>
      </c>
      <c r="AI1011">
        <f>'[1]S 4'!AF423</f>
        <v>0</v>
      </c>
      <c r="AJ1011">
        <f>'[1]S 4'!AG423</f>
        <v>0</v>
      </c>
      <c r="AK1011">
        <f>'[1]S 4'!AH423</f>
        <v>0</v>
      </c>
      <c r="AL1011">
        <f>'[1]S 4'!AI423</f>
        <v>0</v>
      </c>
      <c r="AM1011">
        <f>'[1]S 4'!AJ423</f>
        <v>0</v>
      </c>
      <c r="AN1011">
        <f>'[1]S 4'!AK423</f>
        <v>0</v>
      </c>
      <c r="AO1011">
        <f>'[1]S 4'!AL423</f>
        <v>0</v>
      </c>
      <c r="AP1011">
        <f>'[1]S 4'!AM423</f>
        <v>0</v>
      </c>
    </row>
    <row r="1012" spans="33:42">
      <c r="AG1012">
        <f>'[1]S 4'!AD424</f>
        <v>0</v>
      </c>
      <c r="AH1012">
        <f>'[1]S 4'!AE424</f>
        <v>0</v>
      </c>
      <c r="AI1012">
        <f>'[1]S 4'!AF424</f>
        <v>0</v>
      </c>
      <c r="AJ1012">
        <f>'[1]S 4'!AG424</f>
        <v>0</v>
      </c>
      <c r="AK1012">
        <f>'[1]S 4'!AH424</f>
        <v>0</v>
      </c>
      <c r="AL1012">
        <f>'[1]S 4'!AI424</f>
        <v>0</v>
      </c>
      <c r="AM1012">
        <f>'[1]S 4'!AJ424</f>
        <v>0</v>
      </c>
      <c r="AN1012">
        <f>'[1]S 4'!AK424</f>
        <v>0</v>
      </c>
      <c r="AO1012">
        <f>'[1]S 4'!AL424</f>
        <v>0</v>
      </c>
      <c r="AP1012">
        <f>'[1]S 4'!AM424</f>
        <v>0</v>
      </c>
    </row>
    <row r="1013" spans="33:42">
      <c r="AG1013" t="str">
        <f>'[1]S 4'!AD425</f>
        <v/>
      </c>
      <c r="AH1013" t="str">
        <f>'[1]S 4'!AE425</f>
        <v>kod</v>
      </c>
      <c r="AI1013">
        <f>'[1]S 4'!AF425</f>
        <v>0</v>
      </c>
      <c r="AJ1013" t="str">
        <f>'[1]S 4'!AG425</f>
        <v>č.zapasu</v>
      </c>
      <c r="AK1013" t="str">
        <f>'[1]S 4'!AH425</f>
        <v>čas</v>
      </c>
      <c r="AL1013" t="str">
        <f>'[1]S 4'!AI425</f>
        <v>zápas</v>
      </c>
      <c r="AM1013" t="str">
        <f>'[1]S 4'!AJ425</f>
        <v>stôl</v>
      </c>
      <c r="AN1013" t="str">
        <f>'[1]S 4'!AK425</f>
        <v>meno</v>
      </c>
      <c r="AO1013" t="str">
        <f>'[1]S 4'!AL425</f>
        <v>meno</v>
      </c>
      <c r="AP1013" t="str">
        <f>'[1]S 4'!AM425</f>
        <v>rozhodca</v>
      </c>
    </row>
    <row r="1014" spans="33:42">
      <c r="AG1014">
        <f>'[1]S 4'!AD426</f>
        <v>0</v>
      </c>
      <c r="AH1014" t="str">
        <f>'[1]S 4'!AE426</f>
        <v>41X2</v>
      </c>
      <c r="AI1014" t="str">
        <f>'[1]S 4'!AF426</f>
        <v>X</v>
      </c>
      <c r="AJ1014">
        <f>'[1]S 4'!AG426</f>
        <v>0</v>
      </c>
      <c r="AK1014">
        <f>'[1]S 4'!AH426</f>
        <v>0</v>
      </c>
      <c r="AL1014" t="str">
        <f>'[1]S 4'!AI426</f>
        <v xml:space="preserve"> 2-4</v>
      </c>
      <c r="AM1014">
        <f>'[1]S 4'!AJ426</f>
        <v>0</v>
      </c>
      <c r="AN1014" t="e">
        <f>'[1]S 4'!AK426</f>
        <v>#N/A</v>
      </c>
      <c r="AO1014" t="e">
        <f>'[1]S 4'!AL426</f>
        <v>#N/A</v>
      </c>
      <c r="AP1014" t="e">
        <f>'[1]S 4'!AM426</f>
        <v>#N/A</v>
      </c>
    </row>
    <row r="1015" spans="33:42">
      <c r="AG1015">
        <f>'[1]S 4'!AD427</f>
        <v>0</v>
      </c>
      <c r="AH1015" t="str">
        <f>'[1]S 4'!AE427</f>
        <v>42X2</v>
      </c>
      <c r="AI1015" t="str">
        <f>'[1]S 4'!AF427</f>
        <v>X</v>
      </c>
      <c r="AJ1015">
        <f>'[1]S 4'!AG427</f>
        <v>0</v>
      </c>
      <c r="AK1015">
        <f>'[1]S 4'!AH427</f>
        <v>0</v>
      </c>
      <c r="AL1015" t="str">
        <f>'[1]S 4'!AI427</f>
        <v xml:space="preserve"> 3-4</v>
      </c>
      <c r="AM1015">
        <f>'[1]S 4'!AJ427</f>
        <v>0</v>
      </c>
      <c r="AN1015" t="e">
        <f>'[1]S 4'!AK427</f>
        <v>#N/A</v>
      </c>
      <c r="AO1015" t="e">
        <f>'[1]S 4'!AL427</f>
        <v>#N/A</v>
      </c>
      <c r="AP1015" t="e">
        <f>'[1]S 4'!AM427</f>
        <v>#N/A</v>
      </c>
    </row>
    <row r="1016" spans="33:42">
      <c r="AG1016">
        <f>'[1]S 4'!AD428</f>
        <v>0</v>
      </c>
      <c r="AH1016" t="str">
        <f>'[1]S 4'!AE428</f>
        <v>43X2</v>
      </c>
      <c r="AI1016" t="str">
        <f>'[1]S 4'!AF428</f>
        <v>X</v>
      </c>
      <c r="AJ1016">
        <f>'[1]S 4'!AG428</f>
        <v>0</v>
      </c>
      <c r="AK1016">
        <f>'[1]S 4'!AH428</f>
        <v>0</v>
      </c>
      <c r="AL1016" t="str">
        <f>'[1]S 4'!AI428</f>
        <v xml:space="preserve"> 2-3</v>
      </c>
      <c r="AM1016">
        <f>'[1]S 4'!AJ428</f>
        <v>0</v>
      </c>
      <c r="AN1016" t="e">
        <f>'[1]S 4'!AK428</f>
        <v>#N/A</v>
      </c>
      <c r="AO1016" t="e">
        <f>'[1]S 4'!AL428</f>
        <v>#N/A</v>
      </c>
      <c r="AP1016" t="e">
        <f>'[1]S 4'!AM428</f>
        <v>#N/A</v>
      </c>
    </row>
    <row r="1017" spans="33:42">
      <c r="AG1017">
        <f>'[1]S 4'!AD429</f>
        <v>0</v>
      </c>
      <c r="AH1017">
        <f>'[1]S 4'!AE429</f>
        <v>0</v>
      </c>
      <c r="AI1017">
        <f>'[1]S 4'!AF429</f>
        <v>0</v>
      </c>
      <c r="AJ1017">
        <f>'[1]S 4'!AG429</f>
        <v>0</v>
      </c>
      <c r="AK1017">
        <f>'[1]S 4'!AH429</f>
        <v>0</v>
      </c>
      <c r="AL1017">
        <f>'[1]S 4'!AI429</f>
        <v>0</v>
      </c>
      <c r="AM1017">
        <f>'[1]S 4'!AJ429</f>
        <v>0</v>
      </c>
      <c r="AN1017">
        <f>'[1]S 4'!AK429</f>
        <v>0</v>
      </c>
      <c r="AO1017">
        <f>'[1]S 4'!AL429</f>
        <v>0</v>
      </c>
      <c r="AP1017">
        <f>'[1]S 4'!AM429</f>
        <v>0</v>
      </c>
    </row>
    <row r="1018" spans="33:42">
      <c r="AG1018">
        <f>'[1]S 4'!AD430</f>
        <v>0</v>
      </c>
      <c r="AH1018">
        <f>'[1]S 4'!AE430</f>
        <v>0</v>
      </c>
      <c r="AI1018">
        <f>'[1]S 4'!AF430</f>
        <v>0</v>
      </c>
      <c r="AJ1018">
        <f>'[1]S 4'!AG430</f>
        <v>0</v>
      </c>
      <c r="AK1018">
        <f>'[1]S 4'!AH430</f>
        <v>0</v>
      </c>
      <c r="AL1018">
        <f>'[1]S 4'!AI430</f>
        <v>0</v>
      </c>
      <c r="AM1018">
        <f>'[1]S 4'!AJ430</f>
        <v>0</v>
      </c>
      <c r="AN1018">
        <f>'[1]S 4'!AK430</f>
        <v>0</v>
      </c>
      <c r="AO1018">
        <f>'[1]S 4'!AL430</f>
        <v>0</v>
      </c>
      <c r="AP1018">
        <f>'[1]S 4'!AM430</f>
        <v>0</v>
      </c>
    </row>
    <row r="1019" spans="33:42">
      <c r="AG1019" t="str">
        <f>'[1]S 4'!AD431</f>
        <v/>
      </c>
      <c r="AH1019" t="str">
        <f>'[1]S 4'!AE431</f>
        <v>kod</v>
      </c>
      <c r="AI1019">
        <f>'[1]S 4'!AF431</f>
        <v>0</v>
      </c>
      <c r="AJ1019" t="str">
        <f>'[1]S 4'!AG431</f>
        <v>č.zapasu</v>
      </c>
      <c r="AK1019" t="str">
        <f>'[1]S 4'!AH431</f>
        <v>čas</v>
      </c>
      <c r="AL1019" t="str">
        <f>'[1]S 4'!AI431</f>
        <v>zápas</v>
      </c>
      <c r="AM1019" t="str">
        <f>'[1]S 4'!AJ431</f>
        <v>stôl</v>
      </c>
      <c r="AN1019" t="str">
        <f>'[1]S 4'!AK431</f>
        <v>meno</v>
      </c>
      <c r="AO1019" t="str">
        <f>'[1]S 4'!AL431</f>
        <v>meno</v>
      </c>
      <c r="AP1019" t="str">
        <f>'[1]S 4'!AM431</f>
        <v>rozhodca</v>
      </c>
    </row>
    <row r="1020" spans="33:42">
      <c r="AG1020">
        <f>'[1]S 4'!AD432</f>
        <v>0</v>
      </c>
      <c r="AH1020" t="str">
        <f>'[1]S 4'!AE432</f>
        <v>41X2</v>
      </c>
      <c r="AI1020" t="str">
        <f>'[1]S 4'!AF432</f>
        <v>X</v>
      </c>
      <c r="AJ1020">
        <f>'[1]S 4'!AG432</f>
        <v>0</v>
      </c>
      <c r="AK1020">
        <f>'[1]S 4'!AH432</f>
        <v>0</v>
      </c>
      <c r="AL1020" t="str">
        <f>'[1]S 4'!AI432</f>
        <v xml:space="preserve"> 2-4</v>
      </c>
      <c r="AM1020">
        <f>'[1]S 4'!AJ432</f>
        <v>0</v>
      </c>
      <c r="AN1020" t="e">
        <f>'[1]S 4'!AK432</f>
        <v>#N/A</v>
      </c>
      <c r="AO1020" t="e">
        <f>'[1]S 4'!AL432</f>
        <v>#N/A</v>
      </c>
      <c r="AP1020" t="e">
        <f>'[1]S 4'!AM432</f>
        <v>#N/A</v>
      </c>
    </row>
    <row r="1021" spans="33:42">
      <c r="AG1021">
        <f>'[1]S 4'!AD433</f>
        <v>0</v>
      </c>
      <c r="AH1021" t="str">
        <f>'[1]S 4'!AE433</f>
        <v>42X2</v>
      </c>
      <c r="AI1021" t="str">
        <f>'[1]S 4'!AF433</f>
        <v>X</v>
      </c>
      <c r="AJ1021">
        <f>'[1]S 4'!AG433</f>
        <v>0</v>
      </c>
      <c r="AK1021">
        <f>'[1]S 4'!AH433</f>
        <v>0</v>
      </c>
      <c r="AL1021" t="str">
        <f>'[1]S 4'!AI433</f>
        <v xml:space="preserve"> 3-4</v>
      </c>
      <c r="AM1021">
        <f>'[1]S 4'!AJ433</f>
        <v>0</v>
      </c>
      <c r="AN1021" t="e">
        <f>'[1]S 4'!AK433</f>
        <v>#N/A</v>
      </c>
      <c r="AO1021" t="e">
        <f>'[1]S 4'!AL433</f>
        <v>#N/A</v>
      </c>
      <c r="AP1021" t="e">
        <f>'[1]S 4'!AM433</f>
        <v>#N/A</v>
      </c>
    </row>
    <row r="1022" spans="33:42">
      <c r="AG1022">
        <f>'[1]S 4'!AD434</f>
        <v>0</v>
      </c>
      <c r="AH1022" t="str">
        <f>'[1]S 4'!AE434</f>
        <v>43X2</v>
      </c>
      <c r="AI1022" t="str">
        <f>'[1]S 4'!AF434</f>
        <v>X</v>
      </c>
      <c r="AJ1022">
        <f>'[1]S 4'!AG434</f>
        <v>0</v>
      </c>
      <c r="AK1022">
        <f>'[1]S 4'!AH434</f>
        <v>0</v>
      </c>
      <c r="AL1022" t="str">
        <f>'[1]S 4'!AI434</f>
        <v xml:space="preserve"> 2-3</v>
      </c>
      <c r="AM1022">
        <f>'[1]S 4'!AJ434</f>
        <v>0</v>
      </c>
      <c r="AN1022" t="e">
        <f>'[1]S 4'!AK434</f>
        <v>#N/A</v>
      </c>
      <c r="AO1022" t="e">
        <f>'[1]S 4'!AL434</f>
        <v>#N/A</v>
      </c>
      <c r="AP1022" t="e">
        <f>'[1]S 4'!AM434</f>
        <v>#N/A</v>
      </c>
    </row>
    <row r="1023" spans="33:42">
      <c r="AG1023">
        <f>'[1]S 4'!AD435</f>
        <v>0</v>
      </c>
      <c r="AH1023">
        <f>'[1]S 4'!AE435</f>
        <v>0</v>
      </c>
      <c r="AI1023">
        <f>'[1]S 4'!AF435</f>
        <v>0</v>
      </c>
      <c r="AJ1023">
        <f>'[1]S 4'!AG435</f>
        <v>0</v>
      </c>
      <c r="AK1023">
        <f>'[1]S 4'!AH435</f>
        <v>0</v>
      </c>
      <c r="AL1023">
        <f>'[1]S 4'!AI435</f>
        <v>0</v>
      </c>
      <c r="AM1023">
        <f>'[1]S 4'!AJ435</f>
        <v>0</v>
      </c>
      <c r="AN1023">
        <f>'[1]S 4'!AK435</f>
        <v>0</v>
      </c>
      <c r="AO1023">
        <f>'[1]S 4'!AL435</f>
        <v>0</v>
      </c>
      <c r="AP1023">
        <f>'[1]S 4'!AM435</f>
        <v>0</v>
      </c>
    </row>
    <row r="1024" spans="33:42">
      <c r="AG1024">
        <f>'[1]S 4'!AD436</f>
        <v>0</v>
      </c>
      <c r="AH1024">
        <f>'[1]S 4'!AE436</f>
        <v>0</v>
      </c>
      <c r="AI1024">
        <f>'[1]S 4'!AF436</f>
        <v>0</v>
      </c>
      <c r="AJ1024">
        <f>'[1]S 4'!AG436</f>
        <v>0</v>
      </c>
      <c r="AK1024">
        <f>'[1]S 4'!AH436</f>
        <v>0</v>
      </c>
      <c r="AL1024">
        <f>'[1]S 4'!AI436</f>
        <v>0</v>
      </c>
      <c r="AM1024">
        <f>'[1]S 4'!AJ436</f>
        <v>0</v>
      </c>
      <c r="AN1024">
        <f>'[1]S 4'!AK436</f>
        <v>0</v>
      </c>
      <c r="AO1024">
        <f>'[1]S 4'!AL436</f>
        <v>0</v>
      </c>
      <c r="AP1024">
        <f>'[1]S 4'!AM436</f>
        <v>0</v>
      </c>
    </row>
    <row r="1025" spans="33:42">
      <c r="AG1025" t="str">
        <f>'[1]S 4'!AD437</f>
        <v/>
      </c>
      <c r="AH1025" t="str">
        <f>'[1]S 4'!AE437</f>
        <v>kod</v>
      </c>
      <c r="AI1025">
        <f>'[1]S 4'!AF437</f>
        <v>0</v>
      </c>
      <c r="AJ1025" t="str">
        <f>'[1]S 4'!AG437</f>
        <v>č.zapasu</v>
      </c>
      <c r="AK1025" t="str">
        <f>'[1]S 4'!AH437</f>
        <v>čas</v>
      </c>
      <c r="AL1025" t="str">
        <f>'[1]S 4'!AI437</f>
        <v>zápas</v>
      </c>
      <c r="AM1025" t="str">
        <f>'[1]S 4'!AJ437</f>
        <v>stôl</v>
      </c>
      <c r="AN1025" t="str">
        <f>'[1]S 4'!AK437</f>
        <v>meno</v>
      </c>
      <c r="AO1025" t="str">
        <f>'[1]S 4'!AL437</f>
        <v>meno</v>
      </c>
      <c r="AP1025" t="str">
        <f>'[1]S 4'!AM437</f>
        <v>rozhodca</v>
      </c>
    </row>
    <row r="1026" spans="33:42">
      <c r="AG1026">
        <f>'[1]S 4'!AD438</f>
        <v>0</v>
      </c>
      <c r="AH1026" t="str">
        <f>'[1]S 4'!AE438</f>
        <v>41X2</v>
      </c>
      <c r="AI1026" t="str">
        <f>'[1]S 4'!AF438</f>
        <v>X</v>
      </c>
      <c r="AJ1026">
        <f>'[1]S 4'!AG438</f>
        <v>0</v>
      </c>
      <c r="AK1026">
        <f>'[1]S 4'!AH438</f>
        <v>0</v>
      </c>
      <c r="AL1026" t="str">
        <f>'[1]S 4'!AI438</f>
        <v xml:space="preserve"> 2-4</v>
      </c>
      <c r="AM1026">
        <f>'[1]S 4'!AJ438</f>
        <v>0</v>
      </c>
      <c r="AN1026" t="e">
        <f>'[1]S 4'!AK438</f>
        <v>#N/A</v>
      </c>
      <c r="AO1026" t="e">
        <f>'[1]S 4'!AL438</f>
        <v>#N/A</v>
      </c>
      <c r="AP1026" t="e">
        <f>'[1]S 4'!AM438</f>
        <v>#N/A</v>
      </c>
    </row>
    <row r="1027" spans="33:42">
      <c r="AG1027">
        <f>'[1]S 4'!AD439</f>
        <v>0</v>
      </c>
      <c r="AH1027" t="str">
        <f>'[1]S 4'!AE439</f>
        <v>42X2</v>
      </c>
      <c r="AI1027" t="str">
        <f>'[1]S 4'!AF439</f>
        <v>X</v>
      </c>
      <c r="AJ1027">
        <f>'[1]S 4'!AG439</f>
        <v>0</v>
      </c>
      <c r="AK1027">
        <f>'[1]S 4'!AH439</f>
        <v>0</v>
      </c>
      <c r="AL1027" t="str">
        <f>'[1]S 4'!AI439</f>
        <v xml:space="preserve"> 3-4</v>
      </c>
      <c r="AM1027">
        <f>'[1]S 4'!AJ439</f>
        <v>0</v>
      </c>
      <c r="AN1027" t="e">
        <f>'[1]S 4'!AK439</f>
        <v>#N/A</v>
      </c>
      <c r="AO1027" t="e">
        <f>'[1]S 4'!AL439</f>
        <v>#N/A</v>
      </c>
      <c r="AP1027" t="e">
        <f>'[1]S 4'!AM439</f>
        <v>#N/A</v>
      </c>
    </row>
    <row r="1028" spans="33:42">
      <c r="AG1028">
        <f>'[1]S 4'!AD440</f>
        <v>0</v>
      </c>
      <c r="AH1028" t="str">
        <f>'[1]S 4'!AE440</f>
        <v>43X2</v>
      </c>
      <c r="AI1028" t="str">
        <f>'[1]S 4'!AF440</f>
        <v>X</v>
      </c>
      <c r="AJ1028">
        <f>'[1]S 4'!AG440</f>
        <v>0</v>
      </c>
      <c r="AK1028">
        <f>'[1]S 4'!AH440</f>
        <v>0</v>
      </c>
      <c r="AL1028" t="str">
        <f>'[1]S 4'!AI440</f>
        <v xml:space="preserve"> 2-3</v>
      </c>
      <c r="AM1028">
        <f>'[1]S 4'!AJ440</f>
        <v>0</v>
      </c>
      <c r="AN1028" t="e">
        <f>'[1]S 4'!AK440</f>
        <v>#N/A</v>
      </c>
      <c r="AO1028" t="e">
        <f>'[1]S 4'!AL440</f>
        <v>#N/A</v>
      </c>
      <c r="AP1028" t="e">
        <f>'[1]S 4'!AM440</f>
        <v>#N/A</v>
      </c>
    </row>
    <row r="1029" spans="33:42">
      <c r="AG1029">
        <f>'[1]S 4'!AD441</f>
        <v>0</v>
      </c>
      <c r="AH1029">
        <f>'[1]S 4'!AE441</f>
        <v>0</v>
      </c>
      <c r="AI1029">
        <f>'[1]S 4'!AF441</f>
        <v>0</v>
      </c>
      <c r="AJ1029">
        <f>'[1]S 4'!AG441</f>
        <v>0</v>
      </c>
      <c r="AK1029">
        <f>'[1]S 4'!AH441</f>
        <v>0</v>
      </c>
      <c r="AL1029">
        <f>'[1]S 4'!AI441</f>
        <v>0</v>
      </c>
      <c r="AM1029">
        <f>'[1]S 4'!AJ441</f>
        <v>0</v>
      </c>
      <c r="AN1029">
        <f>'[1]S 4'!AK441</f>
        <v>0</v>
      </c>
      <c r="AO1029">
        <f>'[1]S 4'!AL441</f>
        <v>0</v>
      </c>
      <c r="AP1029">
        <f>'[1]S 4'!AM441</f>
        <v>0</v>
      </c>
    </row>
    <row r="1030" spans="33:42">
      <c r="AG1030">
        <f>'[1]S 4'!AD442</f>
        <v>0</v>
      </c>
      <c r="AH1030">
        <f>'[1]S 4'!AE442</f>
        <v>0</v>
      </c>
      <c r="AI1030">
        <f>'[1]S 4'!AF442</f>
        <v>0</v>
      </c>
      <c r="AJ1030">
        <f>'[1]S 4'!AG442</f>
        <v>0</v>
      </c>
      <c r="AK1030">
        <f>'[1]S 4'!AH442</f>
        <v>0</v>
      </c>
      <c r="AL1030">
        <f>'[1]S 4'!AI442</f>
        <v>0</v>
      </c>
      <c r="AM1030">
        <f>'[1]S 4'!AJ442</f>
        <v>0</v>
      </c>
      <c r="AN1030">
        <f>'[1]S 4'!AK442</f>
        <v>0</v>
      </c>
      <c r="AO1030">
        <f>'[1]S 4'!AL442</f>
        <v>0</v>
      </c>
      <c r="AP1030">
        <f>'[1]S 4'!AM442</f>
        <v>0</v>
      </c>
    </row>
    <row r="1031" spans="33:42">
      <c r="AG1031" t="str">
        <f>'[1]S 4'!AD443</f>
        <v/>
      </c>
      <c r="AH1031" t="str">
        <f>'[1]S 4'!AE443</f>
        <v>kod</v>
      </c>
      <c r="AI1031">
        <f>'[1]S 4'!AF443</f>
        <v>0</v>
      </c>
      <c r="AJ1031" t="str">
        <f>'[1]S 4'!AG443</f>
        <v>č.zapasu</v>
      </c>
      <c r="AK1031" t="str">
        <f>'[1]S 4'!AH443</f>
        <v>čas</v>
      </c>
      <c r="AL1031" t="str">
        <f>'[1]S 4'!AI443</f>
        <v>zápas</v>
      </c>
      <c r="AM1031" t="str">
        <f>'[1]S 4'!AJ443</f>
        <v>stôl</v>
      </c>
      <c r="AN1031" t="str">
        <f>'[1]S 4'!AK443</f>
        <v>meno</v>
      </c>
      <c r="AO1031" t="str">
        <f>'[1]S 4'!AL443</f>
        <v>meno</v>
      </c>
      <c r="AP1031" t="str">
        <f>'[1]S 4'!AM443</f>
        <v>rozhodca</v>
      </c>
    </row>
    <row r="1032" spans="33:42">
      <c r="AG1032">
        <f>'[1]S 4'!AD444</f>
        <v>0</v>
      </c>
      <c r="AH1032" t="str">
        <f>'[1]S 4'!AE444</f>
        <v>41X2</v>
      </c>
      <c r="AI1032" t="str">
        <f>'[1]S 4'!AF444</f>
        <v>X</v>
      </c>
      <c r="AJ1032">
        <f>'[1]S 4'!AG444</f>
        <v>0</v>
      </c>
      <c r="AK1032">
        <f>'[1]S 4'!AH444</f>
        <v>0</v>
      </c>
      <c r="AL1032" t="str">
        <f>'[1]S 4'!AI444</f>
        <v xml:space="preserve"> 2-4</v>
      </c>
      <c r="AM1032">
        <f>'[1]S 4'!AJ444</f>
        <v>0</v>
      </c>
      <c r="AN1032" t="e">
        <f>'[1]S 4'!AK444</f>
        <v>#N/A</v>
      </c>
      <c r="AO1032" t="e">
        <f>'[1]S 4'!AL444</f>
        <v>#N/A</v>
      </c>
      <c r="AP1032" t="e">
        <f>'[1]S 4'!AM444</f>
        <v>#N/A</v>
      </c>
    </row>
    <row r="1033" spans="33:42">
      <c r="AG1033">
        <f>'[1]S 4'!AD445</f>
        <v>0</v>
      </c>
      <c r="AH1033" t="str">
        <f>'[1]S 4'!AE445</f>
        <v>42X2</v>
      </c>
      <c r="AI1033" t="str">
        <f>'[1]S 4'!AF445</f>
        <v>X</v>
      </c>
      <c r="AJ1033">
        <f>'[1]S 4'!AG445</f>
        <v>0</v>
      </c>
      <c r="AK1033">
        <f>'[1]S 4'!AH445</f>
        <v>0</v>
      </c>
      <c r="AL1033" t="str">
        <f>'[1]S 4'!AI445</f>
        <v xml:space="preserve"> 3-4</v>
      </c>
      <c r="AM1033">
        <f>'[1]S 4'!AJ445</f>
        <v>0</v>
      </c>
      <c r="AN1033" t="e">
        <f>'[1]S 4'!AK445</f>
        <v>#N/A</v>
      </c>
      <c r="AO1033" t="e">
        <f>'[1]S 4'!AL445</f>
        <v>#N/A</v>
      </c>
      <c r="AP1033" t="e">
        <f>'[1]S 4'!AM445</f>
        <v>#N/A</v>
      </c>
    </row>
    <row r="1034" spans="33:42">
      <c r="AG1034">
        <f>'[1]S 4'!AD446</f>
        <v>0</v>
      </c>
      <c r="AH1034" t="str">
        <f>'[1]S 4'!AE446</f>
        <v>43X2</v>
      </c>
      <c r="AI1034" t="str">
        <f>'[1]S 4'!AF446</f>
        <v>X</v>
      </c>
      <c r="AJ1034">
        <f>'[1]S 4'!AG446</f>
        <v>0</v>
      </c>
      <c r="AK1034">
        <f>'[1]S 4'!AH446</f>
        <v>0</v>
      </c>
      <c r="AL1034" t="str">
        <f>'[1]S 4'!AI446</f>
        <v xml:space="preserve"> 2-3</v>
      </c>
      <c r="AM1034">
        <f>'[1]S 4'!AJ446</f>
        <v>0</v>
      </c>
      <c r="AN1034" t="e">
        <f>'[1]S 4'!AK446</f>
        <v>#N/A</v>
      </c>
      <c r="AO1034" t="e">
        <f>'[1]S 4'!AL446</f>
        <v>#N/A</v>
      </c>
      <c r="AP1034" t="e">
        <f>'[1]S 4'!AM446</f>
        <v>#N/A</v>
      </c>
    </row>
    <row r="1035" spans="33:42">
      <c r="AG1035">
        <f>'[1]S 4'!AD447</f>
        <v>0</v>
      </c>
      <c r="AH1035">
        <f>'[1]S 4'!AE447</f>
        <v>0</v>
      </c>
      <c r="AI1035">
        <f>'[1]S 4'!AF447</f>
        <v>0</v>
      </c>
      <c r="AJ1035">
        <f>'[1]S 4'!AG447</f>
        <v>0</v>
      </c>
      <c r="AK1035">
        <f>'[1]S 4'!AH447</f>
        <v>0</v>
      </c>
      <c r="AL1035">
        <f>'[1]S 4'!AI447</f>
        <v>0</v>
      </c>
      <c r="AM1035">
        <f>'[1]S 4'!AJ447</f>
        <v>0</v>
      </c>
      <c r="AN1035">
        <f>'[1]S 4'!AK447</f>
        <v>0</v>
      </c>
      <c r="AO1035">
        <f>'[1]S 4'!AL447</f>
        <v>0</v>
      </c>
      <c r="AP1035">
        <f>'[1]S 4'!AM447</f>
        <v>0</v>
      </c>
    </row>
    <row r="1036" spans="33:42">
      <c r="AG1036">
        <f>'[1]S 4'!AD448</f>
        <v>0</v>
      </c>
      <c r="AH1036">
        <f>'[1]S 4'!AE448</f>
        <v>0</v>
      </c>
      <c r="AI1036">
        <f>'[1]S 4'!AF448</f>
        <v>0</v>
      </c>
      <c r="AJ1036">
        <f>'[1]S 4'!AG448</f>
        <v>0</v>
      </c>
      <c r="AK1036">
        <f>'[1]S 4'!AH448</f>
        <v>0</v>
      </c>
      <c r="AL1036">
        <f>'[1]S 4'!AI448</f>
        <v>0</v>
      </c>
      <c r="AM1036">
        <f>'[1]S 4'!AJ448</f>
        <v>0</v>
      </c>
      <c r="AN1036">
        <f>'[1]S 4'!AK448</f>
        <v>0</v>
      </c>
      <c r="AO1036">
        <f>'[1]S 4'!AL448</f>
        <v>0</v>
      </c>
      <c r="AP1036">
        <f>'[1]S 4'!AM448</f>
        <v>0</v>
      </c>
    </row>
    <row r="1037" spans="33:42">
      <c r="AG1037" t="str">
        <f>'[1]S 4'!AD449</f>
        <v/>
      </c>
      <c r="AH1037" t="str">
        <f>'[1]S 4'!AE449</f>
        <v>kod</v>
      </c>
      <c r="AI1037">
        <f>'[1]S 4'!AF449</f>
        <v>0</v>
      </c>
      <c r="AJ1037" t="str">
        <f>'[1]S 4'!AG449</f>
        <v>č.zapasu</v>
      </c>
      <c r="AK1037" t="str">
        <f>'[1]S 4'!AH449</f>
        <v>čas</v>
      </c>
      <c r="AL1037" t="str">
        <f>'[1]S 4'!AI449</f>
        <v>zápas</v>
      </c>
      <c r="AM1037" t="str">
        <f>'[1]S 4'!AJ449</f>
        <v>stôl</v>
      </c>
      <c r="AN1037" t="str">
        <f>'[1]S 4'!AK449</f>
        <v>meno</v>
      </c>
      <c r="AO1037" t="str">
        <f>'[1]S 4'!AL449</f>
        <v>meno</v>
      </c>
      <c r="AP1037" t="str">
        <f>'[1]S 4'!AM449</f>
        <v>rozhodca</v>
      </c>
    </row>
    <row r="1038" spans="33:42">
      <c r="AG1038">
        <f>'[1]S 4'!AD450</f>
        <v>0</v>
      </c>
      <c r="AH1038" t="str">
        <f>'[1]S 4'!AE450</f>
        <v>41X2</v>
      </c>
      <c r="AI1038" t="str">
        <f>'[1]S 4'!AF450</f>
        <v>X</v>
      </c>
      <c r="AJ1038">
        <f>'[1]S 4'!AG450</f>
        <v>0</v>
      </c>
      <c r="AK1038">
        <f>'[1]S 4'!AH450</f>
        <v>0</v>
      </c>
      <c r="AL1038" t="str">
        <f>'[1]S 4'!AI450</f>
        <v xml:space="preserve"> 2-4</v>
      </c>
      <c r="AM1038">
        <f>'[1]S 4'!AJ450</f>
        <v>0</v>
      </c>
      <c r="AN1038" t="e">
        <f>'[1]S 4'!AK450</f>
        <v>#N/A</v>
      </c>
      <c r="AO1038" t="e">
        <f>'[1]S 4'!AL450</f>
        <v>#N/A</v>
      </c>
      <c r="AP1038" t="e">
        <f>'[1]S 4'!AM450</f>
        <v>#N/A</v>
      </c>
    </row>
    <row r="1039" spans="33:42">
      <c r="AG1039">
        <f>'[1]S 4'!AD451</f>
        <v>0</v>
      </c>
      <c r="AH1039" t="str">
        <f>'[1]S 4'!AE451</f>
        <v>42X2</v>
      </c>
      <c r="AI1039" t="str">
        <f>'[1]S 4'!AF451</f>
        <v>X</v>
      </c>
      <c r="AJ1039">
        <f>'[1]S 4'!AG451</f>
        <v>0</v>
      </c>
      <c r="AK1039">
        <f>'[1]S 4'!AH451</f>
        <v>0</v>
      </c>
      <c r="AL1039" t="str">
        <f>'[1]S 4'!AI451</f>
        <v xml:space="preserve"> 3-4</v>
      </c>
      <c r="AM1039">
        <f>'[1]S 4'!AJ451</f>
        <v>0</v>
      </c>
      <c r="AN1039" t="e">
        <f>'[1]S 4'!AK451</f>
        <v>#N/A</v>
      </c>
      <c r="AO1039" t="e">
        <f>'[1]S 4'!AL451</f>
        <v>#N/A</v>
      </c>
      <c r="AP1039" t="e">
        <f>'[1]S 4'!AM451</f>
        <v>#N/A</v>
      </c>
    </row>
    <row r="1040" spans="33:42">
      <c r="AG1040">
        <f>'[1]S 4'!AD452</f>
        <v>0</v>
      </c>
      <c r="AH1040" t="str">
        <f>'[1]S 4'!AE452</f>
        <v>43X2</v>
      </c>
      <c r="AI1040" t="str">
        <f>'[1]S 4'!AF452</f>
        <v>X</v>
      </c>
      <c r="AJ1040">
        <f>'[1]S 4'!AG452</f>
        <v>0</v>
      </c>
      <c r="AK1040">
        <f>'[1]S 4'!AH452</f>
        <v>0</v>
      </c>
      <c r="AL1040" t="str">
        <f>'[1]S 4'!AI452</f>
        <v xml:space="preserve"> 2-3</v>
      </c>
      <c r="AM1040">
        <f>'[1]S 4'!AJ452</f>
        <v>0</v>
      </c>
      <c r="AN1040" t="e">
        <f>'[1]S 4'!AK452</f>
        <v>#N/A</v>
      </c>
      <c r="AO1040" t="e">
        <f>'[1]S 4'!AL452</f>
        <v>#N/A</v>
      </c>
      <c r="AP1040" t="e">
        <f>'[1]S 4'!AM452</f>
        <v>#N/A</v>
      </c>
    </row>
    <row r="1041" spans="33:42">
      <c r="AG1041">
        <f>'[1]S 4'!AD453</f>
        <v>0</v>
      </c>
      <c r="AH1041">
        <f>'[1]S 4'!AE453</f>
        <v>0</v>
      </c>
      <c r="AI1041">
        <f>'[1]S 4'!AF453</f>
        <v>0</v>
      </c>
      <c r="AJ1041">
        <f>'[1]S 4'!AG453</f>
        <v>0</v>
      </c>
      <c r="AK1041">
        <f>'[1]S 4'!AH453</f>
        <v>0</v>
      </c>
      <c r="AL1041">
        <f>'[1]S 4'!AI453</f>
        <v>0</v>
      </c>
      <c r="AM1041">
        <f>'[1]S 4'!AJ453</f>
        <v>0</v>
      </c>
      <c r="AN1041">
        <f>'[1]S 4'!AK453</f>
        <v>0</v>
      </c>
      <c r="AO1041">
        <f>'[1]S 4'!AL453</f>
        <v>0</v>
      </c>
      <c r="AP1041">
        <f>'[1]S 4'!AM453</f>
        <v>0</v>
      </c>
    </row>
    <row r="1042" spans="33:42">
      <c r="AG1042">
        <f>'[1]S 4'!AD454</f>
        <v>0</v>
      </c>
      <c r="AH1042">
        <f>'[1]S 4'!AE454</f>
        <v>0</v>
      </c>
      <c r="AI1042">
        <f>'[1]S 4'!AF454</f>
        <v>0</v>
      </c>
      <c r="AJ1042">
        <f>'[1]S 4'!AG454</f>
        <v>0</v>
      </c>
      <c r="AK1042">
        <f>'[1]S 4'!AH454</f>
        <v>0</v>
      </c>
      <c r="AL1042">
        <f>'[1]S 4'!AI454</f>
        <v>0</v>
      </c>
      <c r="AM1042">
        <f>'[1]S 4'!AJ454</f>
        <v>0</v>
      </c>
      <c r="AN1042">
        <f>'[1]S 4'!AK454</f>
        <v>0</v>
      </c>
      <c r="AO1042">
        <f>'[1]S 4'!AL454</f>
        <v>0</v>
      </c>
      <c r="AP1042">
        <f>'[1]S 4'!AM454</f>
        <v>0</v>
      </c>
    </row>
    <row r="1043" spans="33:42">
      <c r="AG1043" t="str">
        <f>'[1]S 4'!AD455</f>
        <v/>
      </c>
      <c r="AH1043" t="str">
        <f>'[1]S 4'!AE455</f>
        <v>kod</v>
      </c>
      <c r="AI1043">
        <f>'[1]S 4'!AF455</f>
        <v>0</v>
      </c>
      <c r="AJ1043" t="str">
        <f>'[1]S 4'!AG455</f>
        <v>č.zapasu</v>
      </c>
      <c r="AK1043" t="str">
        <f>'[1]S 4'!AH455</f>
        <v>čas</v>
      </c>
      <c r="AL1043" t="str">
        <f>'[1]S 4'!AI455</f>
        <v>zápas</v>
      </c>
      <c r="AM1043" t="str">
        <f>'[1]S 4'!AJ455</f>
        <v>stôl</v>
      </c>
      <c r="AN1043" t="str">
        <f>'[1]S 4'!AK455</f>
        <v>meno</v>
      </c>
      <c r="AO1043" t="str">
        <f>'[1]S 4'!AL455</f>
        <v>meno</v>
      </c>
      <c r="AP1043" t="str">
        <f>'[1]S 4'!AM455</f>
        <v>rozhodca</v>
      </c>
    </row>
    <row r="1044" spans="33:42">
      <c r="AG1044">
        <f>'[1]S 4'!AD456</f>
        <v>0</v>
      </c>
      <c r="AH1044" t="str">
        <f>'[1]S 4'!AE456</f>
        <v>41X2</v>
      </c>
      <c r="AI1044" t="str">
        <f>'[1]S 4'!AF456</f>
        <v>X</v>
      </c>
      <c r="AJ1044">
        <f>'[1]S 4'!AG456</f>
        <v>0</v>
      </c>
      <c r="AK1044">
        <f>'[1]S 4'!AH456</f>
        <v>0</v>
      </c>
      <c r="AL1044" t="str">
        <f>'[1]S 4'!AI456</f>
        <v xml:space="preserve"> 2-4</v>
      </c>
      <c r="AM1044">
        <f>'[1]S 4'!AJ456</f>
        <v>0</v>
      </c>
      <c r="AN1044" t="e">
        <f>'[1]S 4'!AK456</f>
        <v>#N/A</v>
      </c>
      <c r="AO1044" t="e">
        <f>'[1]S 4'!AL456</f>
        <v>#N/A</v>
      </c>
      <c r="AP1044" t="e">
        <f>'[1]S 4'!AM456</f>
        <v>#N/A</v>
      </c>
    </row>
    <row r="1045" spans="33:42">
      <c r="AG1045">
        <f>'[1]S 4'!AD457</f>
        <v>0</v>
      </c>
      <c r="AH1045" t="str">
        <f>'[1]S 4'!AE457</f>
        <v>42X2</v>
      </c>
      <c r="AI1045" t="str">
        <f>'[1]S 4'!AF457</f>
        <v>X</v>
      </c>
      <c r="AJ1045">
        <f>'[1]S 4'!AG457</f>
        <v>0</v>
      </c>
      <c r="AK1045">
        <f>'[1]S 4'!AH457</f>
        <v>0</v>
      </c>
      <c r="AL1045" t="str">
        <f>'[1]S 4'!AI457</f>
        <v xml:space="preserve"> 3-4</v>
      </c>
      <c r="AM1045">
        <f>'[1]S 4'!AJ457</f>
        <v>0</v>
      </c>
      <c r="AN1045" t="e">
        <f>'[1]S 4'!AK457</f>
        <v>#N/A</v>
      </c>
      <c r="AO1045" t="e">
        <f>'[1]S 4'!AL457</f>
        <v>#N/A</v>
      </c>
      <c r="AP1045" t="e">
        <f>'[1]S 4'!AM457</f>
        <v>#N/A</v>
      </c>
    </row>
    <row r="1046" spans="33:42">
      <c r="AG1046">
        <f>'[1]S 4'!AD458</f>
        <v>0</v>
      </c>
      <c r="AH1046" t="str">
        <f>'[1]S 4'!AE458</f>
        <v>43X2</v>
      </c>
      <c r="AI1046" t="str">
        <f>'[1]S 4'!AF458</f>
        <v>X</v>
      </c>
      <c r="AJ1046">
        <f>'[1]S 4'!AG458</f>
        <v>0</v>
      </c>
      <c r="AK1046">
        <f>'[1]S 4'!AH458</f>
        <v>0</v>
      </c>
      <c r="AL1046" t="str">
        <f>'[1]S 4'!AI458</f>
        <v xml:space="preserve"> 2-3</v>
      </c>
      <c r="AM1046">
        <f>'[1]S 4'!AJ458</f>
        <v>0</v>
      </c>
      <c r="AN1046" t="e">
        <f>'[1]S 4'!AK458</f>
        <v>#N/A</v>
      </c>
      <c r="AO1046" t="e">
        <f>'[1]S 4'!AL458</f>
        <v>#N/A</v>
      </c>
      <c r="AP1046" t="e">
        <f>'[1]S 4'!AM458</f>
        <v>#N/A</v>
      </c>
    </row>
    <row r="1047" spans="33:42">
      <c r="AG1047">
        <f>'[1]S 4'!AD459</f>
        <v>0</v>
      </c>
      <c r="AH1047">
        <f>'[1]S 4'!AE459</f>
        <v>0</v>
      </c>
      <c r="AI1047">
        <f>'[1]S 4'!AF459</f>
        <v>0</v>
      </c>
      <c r="AJ1047">
        <f>'[1]S 4'!AG459</f>
        <v>0</v>
      </c>
      <c r="AK1047">
        <f>'[1]S 4'!AH459</f>
        <v>0</v>
      </c>
      <c r="AL1047">
        <f>'[1]S 4'!AI459</f>
        <v>0</v>
      </c>
      <c r="AM1047">
        <f>'[1]S 4'!AJ459</f>
        <v>0</v>
      </c>
      <c r="AN1047">
        <f>'[1]S 4'!AK459</f>
        <v>0</v>
      </c>
      <c r="AO1047">
        <f>'[1]S 4'!AL459</f>
        <v>0</v>
      </c>
      <c r="AP1047">
        <f>'[1]S 4'!AM459</f>
        <v>0</v>
      </c>
    </row>
    <row r="1048" spans="33:42">
      <c r="AG1048">
        <f>'[1]S 4'!AD460</f>
        <v>0</v>
      </c>
      <c r="AH1048">
        <f>'[1]S 4'!AE460</f>
        <v>0</v>
      </c>
      <c r="AI1048">
        <f>'[1]S 4'!AF460</f>
        <v>0</v>
      </c>
      <c r="AJ1048">
        <f>'[1]S 4'!AG460</f>
        <v>0</v>
      </c>
      <c r="AK1048">
        <f>'[1]S 4'!AH460</f>
        <v>0</v>
      </c>
      <c r="AL1048">
        <f>'[1]S 4'!AI460</f>
        <v>0</v>
      </c>
      <c r="AM1048">
        <f>'[1]S 4'!AJ460</f>
        <v>0</v>
      </c>
      <c r="AN1048">
        <f>'[1]S 4'!AK460</f>
        <v>0</v>
      </c>
      <c r="AO1048">
        <f>'[1]S 4'!AL460</f>
        <v>0</v>
      </c>
      <c r="AP1048">
        <f>'[1]S 4'!AM460</f>
        <v>0</v>
      </c>
    </row>
    <row r="1049" spans="33:42">
      <c r="AG1049" t="str">
        <f>'[1]S 4'!AD461</f>
        <v/>
      </c>
      <c r="AH1049" t="str">
        <f>'[1]S 4'!AE461</f>
        <v>kod</v>
      </c>
      <c r="AI1049">
        <f>'[1]S 4'!AF461</f>
        <v>0</v>
      </c>
      <c r="AJ1049" t="str">
        <f>'[1]S 4'!AG461</f>
        <v>č.zapasu</v>
      </c>
      <c r="AK1049" t="str">
        <f>'[1]S 4'!AH461</f>
        <v>čas</v>
      </c>
      <c r="AL1049" t="str">
        <f>'[1]S 4'!AI461</f>
        <v>zápas</v>
      </c>
      <c r="AM1049" t="str">
        <f>'[1]S 4'!AJ461</f>
        <v>stôl</v>
      </c>
      <c r="AN1049" t="str">
        <f>'[1]S 4'!AK461</f>
        <v>meno</v>
      </c>
      <c r="AO1049" t="str">
        <f>'[1]S 4'!AL461</f>
        <v>meno</v>
      </c>
      <c r="AP1049" t="str">
        <f>'[1]S 4'!AM461</f>
        <v>rozhodca</v>
      </c>
    </row>
    <row r="1050" spans="33:42">
      <c r="AG1050">
        <f>'[1]S 4'!AD462</f>
        <v>0</v>
      </c>
      <c r="AH1050" t="str">
        <f>'[1]S 4'!AE462</f>
        <v>41X2</v>
      </c>
      <c r="AI1050" t="str">
        <f>'[1]S 4'!AF462</f>
        <v>X</v>
      </c>
      <c r="AJ1050">
        <f>'[1]S 4'!AG462</f>
        <v>0</v>
      </c>
      <c r="AK1050">
        <f>'[1]S 4'!AH462</f>
        <v>0</v>
      </c>
      <c r="AL1050" t="str">
        <f>'[1]S 4'!AI462</f>
        <v xml:space="preserve"> 2-4</v>
      </c>
      <c r="AM1050">
        <f>'[1]S 4'!AJ462</f>
        <v>0</v>
      </c>
      <c r="AN1050" t="e">
        <f>'[1]S 4'!AK462</f>
        <v>#N/A</v>
      </c>
      <c r="AO1050" t="e">
        <f>'[1]S 4'!AL462</f>
        <v>#N/A</v>
      </c>
      <c r="AP1050" t="e">
        <f>'[1]S 4'!AM462</f>
        <v>#N/A</v>
      </c>
    </row>
    <row r="1051" spans="33:42">
      <c r="AG1051">
        <f>'[1]S 4'!AD463</f>
        <v>0</v>
      </c>
      <c r="AH1051" t="str">
        <f>'[1]S 4'!AE463</f>
        <v>42X2</v>
      </c>
      <c r="AI1051" t="str">
        <f>'[1]S 4'!AF463</f>
        <v>X</v>
      </c>
      <c r="AJ1051">
        <f>'[1]S 4'!AG463</f>
        <v>0</v>
      </c>
      <c r="AK1051">
        <f>'[1]S 4'!AH463</f>
        <v>0</v>
      </c>
      <c r="AL1051" t="str">
        <f>'[1]S 4'!AI463</f>
        <v xml:space="preserve"> 3-4</v>
      </c>
      <c r="AM1051">
        <f>'[1]S 4'!AJ463</f>
        <v>0</v>
      </c>
      <c r="AN1051" t="e">
        <f>'[1]S 4'!AK463</f>
        <v>#N/A</v>
      </c>
      <c r="AO1051" t="e">
        <f>'[1]S 4'!AL463</f>
        <v>#N/A</v>
      </c>
      <c r="AP1051" t="e">
        <f>'[1]S 4'!AM463</f>
        <v>#N/A</v>
      </c>
    </row>
    <row r="1052" spans="33:42">
      <c r="AG1052">
        <f>'[1]S 4'!AD464</f>
        <v>0</v>
      </c>
      <c r="AH1052" t="str">
        <f>'[1]S 4'!AE464</f>
        <v>43X2</v>
      </c>
      <c r="AI1052" t="str">
        <f>'[1]S 4'!AF464</f>
        <v>X</v>
      </c>
      <c r="AJ1052">
        <f>'[1]S 4'!AG464</f>
        <v>0</v>
      </c>
      <c r="AK1052">
        <f>'[1]S 4'!AH464</f>
        <v>0</v>
      </c>
      <c r="AL1052" t="str">
        <f>'[1]S 4'!AI464</f>
        <v xml:space="preserve"> 2-3</v>
      </c>
      <c r="AM1052">
        <f>'[1]S 4'!AJ464</f>
        <v>0</v>
      </c>
      <c r="AN1052" t="e">
        <f>'[1]S 4'!AK464</f>
        <v>#N/A</v>
      </c>
      <c r="AO1052" t="e">
        <f>'[1]S 4'!AL464</f>
        <v>#N/A</v>
      </c>
      <c r="AP1052" t="e">
        <f>'[1]S 4'!AM464</f>
        <v>#N/A</v>
      </c>
    </row>
    <row r="1053" spans="33:42">
      <c r="AG1053">
        <f>'[1]S 4'!AD465</f>
        <v>0</v>
      </c>
      <c r="AH1053">
        <f>'[1]S 4'!AE465</f>
        <v>0</v>
      </c>
      <c r="AI1053">
        <f>'[1]S 4'!AF465</f>
        <v>0</v>
      </c>
      <c r="AJ1053">
        <f>'[1]S 4'!AG465</f>
        <v>0</v>
      </c>
      <c r="AK1053">
        <f>'[1]S 4'!AH465</f>
        <v>0</v>
      </c>
      <c r="AL1053">
        <f>'[1]S 4'!AI465</f>
        <v>0</v>
      </c>
      <c r="AM1053">
        <f>'[1]S 4'!AJ465</f>
        <v>0</v>
      </c>
      <c r="AN1053">
        <f>'[1]S 4'!AK465</f>
        <v>0</v>
      </c>
      <c r="AO1053">
        <f>'[1]S 4'!AL465</f>
        <v>0</v>
      </c>
      <c r="AP1053">
        <f>'[1]S 4'!AM465</f>
        <v>0</v>
      </c>
    </row>
    <row r="1054" spans="33:42">
      <c r="AG1054">
        <f>'[1]S 4'!AD466</f>
        <v>0</v>
      </c>
      <c r="AH1054">
        <f>'[1]S 4'!AE466</f>
        <v>0</v>
      </c>
      <c r="AI1054">
        <f>'[1]S 4'!AF466</f>
        <v>0</v>
      </c>
      <c r="AJ1054">
        <f>'[1]S 4'!AG466</f>
        <v>0</v>
      </c>
      <c r="AK1054">
        <f>'[1]S 4'!AH466</f>
        <v>0</v>
      </c>
      <c r="AL1054">
        <f>'[1]S 4'!AI466</f>
        <v>0</v>
      </c>
      <c r="AM1054">
        <f>'[1]S 4'!AJ466</f>
        <v>0</v>
      </c>
      <c r="AN1054">
        <f>'[1]S 4'!AK466</f>
        <v>0</v>
      </c>
      <c r="AO1054">
        <f>'[1]S 4'!AL466</f>
        <v>0</v>
      </c>
      <c r="AP1054">
        <f>'[1]S 4'!AM466</f>
        <v>0</v>
      </c>
    </row>
    <row r="1055" spans="33:42">
      <c r="AG1055" t="str">
        <f>'[1]S 4'!AD467</f>
        <v/>
      </c>
      <c r="AH1055" t="str">
        <f>'[1]S 4'!AE467</f>
        <v>kod</v>
      </c>
      <c r="AI1055">
        <f>'[1]S 4'!AF467</f>
        <v>0</v>
      </c>
      <c r="AJ1055" t="str">
        <f>'[1]S 4'!AG467</f>
        <v>č.zapasu</v>
      </c>
      <c r="AK1055" t="str">
        <f>'[1]S 4'!AH467</f>
        <v>čas</v>
      </c>
      <c r="AL1055" t="str">
        <f>'[1]S 4'!AI467</f>
        <v>zápas</v>
      </c>
      <c r="AM1055" t="str">
        <f>'[1]S 4'!AJ467</f>
        <v>stôl</v>
      </c>
      <c r="AN1055" t="str">
        <f>'[1]S 4'!AK467</f>
        <v>meno</v>
      </c>
      <c r="AO1055" t="str">
        <f>'[1]S 4'!AL467</f>
        <v>meno</v>
      </c>
      <c r="AP1055" t="str">
        <f>'[1]S 4'!AM467</f>
        <v>rozhodca</v>
      </c>
    </row>
    <row r="1056" spans="33:42">
      <c r="AG1056">
        <f>'[1]S 4'!AD468</f>
        <v>0</v>
      </c>
      <c r="AH1056" t="str">
        <f>'[1]S 4'!AE468</f>
        <v>41X2</v>
      </c>
      <c r="AI1056" t="str">
        <f>'[1]S 4'!AF468</f>
        <v>X</v>
      </c>
      <c r="AJ1056">
        <f>'[1]S 4'!AG468</f>
        <v>0</v>
      </c>
      <c r="AK1056">
        <f>'[1]S 4'!AH468</f>
        <v>0</v>
      </c>
      <c r="AL1056" t="str">
        <f>'[1]S 4'!AI468</f>
        <v xml:space="preserve"> 2-4</v>
      </c>
      <c r="AM1056">
        <f>'[1]S 4'!AJ468</f>
        <v>0</v>
      </c>
      <c r="AN1056" t="e">
        <f>'[1]S 4'!AK468</f>
        <v>#N/A</v>
      </c>
      <c r="AO1056" t="e">
        <f>'[1]S 4'!AL468</f>
        <v>#N/A</v>
      </c>
      <c r="AP1056" t="e">
        <f>'[1]S 4'!AM468</f>
        <v>#N/A</v>
      </c>
    </row>
    <row r="1057" spans="33:42">
      <c r="AG1057">
        <f>'[1]S 4'!AD469</f>
        <v>0</v>
      </c>
      <c r="AH1057" t="str">
        <f>'[1]S 4'!AE469</f>
        <v>42X2</v>
      </c>
      <c r="AI1057" t="str">
        <f>'[1]S 4'!AF469</f>
        <v>X</v>
      </c>
      <c r="AJ1057">
        <f>'[1]S 4'!AG469</f>
        <v>0</v>
      </c>
      <c r="AK1057">
        <f>'[1]S 4'!AH469</f>
        <v>0</v>
      </c>
      <c r="AL1057" t="str">
        <f>'[1]S 4'!AI469</f>
        <v xml:space="preserve"> 3-4</v>
      </c>
      <c r="AM1057">
        <f>'[1]S 4'!AJ469</f>
        <v>0</v>
      </c>
      <c r="AN1057" t="e">
        <f>'[1]S 4'!AK469</f>
        <v>#N/A</v>
      </c>
      <c r="AO1057" t="e">
        <f>'[1]S 4'!AL469</f>
        <v>#N/A</v>
      </c>
      <c r="AP1057" t="e">
        <f>'[1]S 4'!AM469</f>
        <v>#N/A</v>
      </c>
    </row>
    <row r="1058" spans="33:42">
      <c r="AG1058">
        <f>'[1]S 4'!AD470</f>
        <v>0</v>
      </c>
      <c r="AH1058" t="str">
        <f>'[1]S 4'!AE470</f>
        <v>43X2</v>
      </c>
      <c r="AI1058" t="str">
        <f>'[1]S 4'!AF470</f>
        <v>X</v>
      </c>
      <c r="AJ1058">
        <f>'[1]S 4'!AG470</f>
        <v>0</v>
      </c>
      <c r="AK1058">
        <f>'[1]S 4'!AH470</f>
        <v>0</v>
      </c>
      <c r="AL1058" t="str">
        <f>'[1]S 4'!AI470</f>
        <v xml:space="preserve"> 2-3</v>
      </c>
      <c r="AM1058">
        <f>'[1]S 4'!AJ470</f>
        <v>0</v>
      </c>
      <c r="AN1058" t="e">
        <f>'[1]S 4'!AK470</f>
        <v>#N/A</v>
      </c>
      <c r="AO1058" t="e">
        <f>'[1]S 4'!AL470</f>
        <v>#N/A</v>
      </c>
      <c r="AP1058" t="e">
        <f>'[1]S 4'!AM470</f>
        <v>#N/A</v>
      </c>
    </row>
    <row r="1059" spans="33:42">
      <c r="AG1059">
        <f>'[1]S 4'!AD471</f>
        <v>0</v>
      </c>
      <c r="AH1059">
        <f>'[1]S 4'!AE471</f>
        <v>0</v>
      </c>
      <c r="AI1059">
        <f>'[1]S 4'!AF471</f>
        <v>0</v>
      </c>
      <c r="AJ1059">
        <f>'[1]S 4'!AG471</f>
        <v>0</v>
      </c>
      <c r="AK1059">
        <f>'[1]S 4'!AH471</f>
        <v>0</v>
      </c>
      <c r="AL1059">
        <f>'[1]S 4'!AI471</f>
        <v>0</v>
      </c>
      <c r="AM1059">
        <f>'[1]S 4'!AJ471</f>
        <v>0</v>
      </c>
      <c r="AN1059">
        <f>'[1]S 4'!AK471</f>
        <v>0</v>
      </c>
      <c r="AO1059">
        <f>'[1]S 4'!AL471</f>
        <v>0</v>
      </c>
      <c r="AP1059">
        <f>'[1]S 4'!AM471</f>
        <v>0</v>
      </c>
    </row>
    <row r="1060" spans="33:42">
      <c r="AG1060">
        <f>'[1]S 4'!AD472</f>
        <v>0</v>
      </c>
      <c r="AH1060">
        <f>'[1]S 4'!AE472</f>
        <v>0</v>
      </c>
      <c r="AI1060">
        <f>'[1]S 4'!AF472</f>
        <v>0</v>
      </c>
      <c r="AJ1060">
        <f>'[1]S 4'!AG472</f>
        <v>0</v>
      </c>
      <c r="AK1060">
        <f>'[1]S 4'!AH472</f>
        <v>0</v>
      </c>
      <c r="AL1060">
        <f>'[1]S 4'!AI472</f>
        <v>0</v>
      </c>
      <c r="AM1060">
        <f>'[1]S 4'!AJ472</f>
        <v>0</v>
      </c>
      <c r="AN1060">
        <f>'[1]S 4'!AK472</f>
        <v>0</v>
      </c>
      <c r="AO1060">
        <f>'[1]S 4'!AL472</f>
        <v>0</v>
      </c>
      <c r="AP1060">
        <f>'[1]S 4'!AM472</f>
        <v>0</v>
      </c>
    </row>
    <row r="1061" spans="33:42">
      <c r="AG1061" t="str">
        <f>'[1]S 4'!AD473</f>
        <v/>
      </c>
      <c r="AH1061" t="str">
        <f>'[1]S 4'!AE473</f>
        <v>kod</v>
      </c>
      <c r="AI1061">
        <f>'[1]S 4'!AF473</f>
        <v>0</v>
      </c>
      <c r="AJ1061" t="str">
        <f>'[1]S 4'!AG473</f>
        <v>č.zapasu</v>
      </c>
      <c r="AK1061" t="str">
        <f>'[1]S 4'!AH473</f>
        <v>čas</v>
      </c>
      <c r="AL1061" t="str">
        <f>'[1]S 4'!AI473</f>
        <v>zápas</v>
      </c>
      <c r="AM1061" t="str">
        <f>'[1]S 4'!AJ473</f>
        <v>stôl</v>
      </c>
      <c r="AN1061" t="str">
        <f>'[1]S 4'!AK473</f>
        <v>meno</v>
      </c>
      <c r="AO1061" t="str">
        <f>'[1]S 4'!AL473</f>
        <v>meno</v>
      </c>
      <c r="AP1061" t="str">
        <f>'[1]S 4'!AM473</f>
        <v>rozhodca</v>
      </c>
    </row>
    <row r="1062" spans="33:42">
      <c r="AG1062">
        <f>'[1]S 4'!AD474</f>
        <v>0</v>
      </c>
      <c r="AH1062" t="str">
        <f>'[1]S 4'!AE474</f>
        <v>41X2</v>
      </c>
      <c r="AI1062" t="str">
        <f>'[1]S 4'!AF474</f>
        <v>X</v>
      </c>
      <c r="AJ1062">
        <f>'[1]S 4'!AG474</f>
        <v>0</v>
      </c>
      <c r="AK1062">
        <f>'[1]S 4'!AH474</f>
        <v>0</v>
      </c>
      <c r="AL1062" t="str">
        <f>'[1]S 4'!AI474</f>
        <v xml:space="preserve"> 2-4</v>
      </c>
      <c r="AM1062">
        <f>'[1]S 4'!AJ474</f>
        <v>0</v>
      </c>
      <c r="AN1062" t="e">
        <f>'[1]S 4'!AK474</f>
        <v>#N/A</v>
      </c>
      <c r="AO1062" t="e">
        <f>'[1]S 4'!AL474</f>
        <v>#N/A</v>
      </c>
      <c r="AP1062" t="e">
        <f>'[1]S 4'!AM474</f>
        <v>#N/A</v>
      </c>
    </row>
    <row r="1063" spans="33:42">
      <c r="AG1063">
        <f>'[1]S 4'!AD475</f>
        <v>0</v>
      </c>
      <c r="AH1063" t="str">
        <f>'[1]S 4'!AE475</f>
        <v>42X2</v>
      </c>
      <c r="AI1063" t="str">
        <f>'[1]S 4'!AF475</f>
        <v>X</v>
      </c>
      <c r="AJ1063">
        <f>'[1]S 4'!AG475</f>
        <v>0</v>
      </c>
      <c r="AK1063">
        <f>'[1]S 4'!AH475</f>
        <v>0</v>
      </c>
      <c r="AL1063" t="str">
        <f>'[1]S 4'!AI475</f>
        <v xml:space="preserve"> 3-4</v>
      </c>
      <c r="AM1063">
        <f>'[1]S 4'!AJ475</f>
        <v>0</v>
      </c>
      <c r="AN1063" t="e">
        <f>'[1]S 4'!AK475</f>
        <v>#N/A</v>
      </c>
      <c r="AO1063" t="e">
        <f>'[1]S 4'!AL475</f>
        <v>#N/A</v>
      </c>
      <c r="AP1063" t="e">
        <f>'[1]S 4'!AM475</f>
        <v>#N/A</v>
      </c>
    </row>
    <row r="1064" spans="33:42">
      <c r="AG1064">
        <f>'[1]S 4'!AD476</f>
        <v>0</v>
      </c>
      <c r="AH1064" t="str">
        <f>'[1]S 4'!AE476</f>
        <v>43X2</v>
      </c>
      <c r="AI1064" t="str">
        <f>'[1]S 4'!AF476</f>
        <v>X</v>
      </c>
      <c r="AJ1064">
        <f>'[1]S 4'!AG476</f>
        <v>0</v>
      </c>
      <c r="AK1064">
        <f>'[1]S 4'!AH476</f>
        <v>0</v>
      </c>
      <c r="AL1064" t="str">
        <f>'[1]S 4'!AI476</f>
        <v xml:space="preserve"> 2-3</v>
      </c>
      <c r="AM1064">
        <f>'[1]S 4'!AJ476</f>
        <v>0</v>
      </c>
      <c r="AN1064" t="e">
        <f>'[1]S 4'!AK476</f>
        <v>#N/A</v>
      </c>
      <c r="AO1064" t="e">
        <f>'[1]S 4'!AL476</f>
        <v>#N/A</v>
      </c>
      <c r="AP1064" t="e">
        <f>'[1]S 4'!AM476</f>
        <v>#N/A</v>
      </c>
    </row>
    <row r="1065" spans="33:42">
      <c r="AG1065">
        <f>'[1]S 4'!AD477</f>
        <v>0</v>
      </c>
      <c r="AH1065">
        <f>'[1]S 4'!AE477</f>
        <v>0</v>
      </c>
      <c r="AI1065">
        <f>'[1]S 4'!AF477</f>
        <v>0</v>
      </c>
      <c r="AJ1065">
        <f>'[1]S 4'!AG477</f>
        <v>0</v>
      </c>
      <c r="AK1065">
        <f>'[1]S 4'!AH477</f>
        <v>0</v>
      </c>
      <c r="AL1065">
        <f>'[1]S 4'!AI477</f>
        <v>0</v>
      </c>
      <c r="AM1065">
        <f>'[1]S 4'!AJ477</f>
        <v>0</v>
      </c>
      <c r="AN1065">
        <f>'[1]S 4'!AK477</f>
        <v>0</v>
      </c>
      <c r="AO1065">
        <f>'[1]S 4'!AL477</f>
        <v>0</v>
      </c>
      <c r="AP1065">
        <f>'[1]S 4'!AM477</f>
        <v>0</v>
      </c>
    </row>
    <row r="1066" spans="33:42">
      <c r="AG1066">
        <f>'[1]S 4'!AD478</f>
        <v>0</v>
      </c>
      <c r="AH1066">
        <f>'[1]S 4'!AE478</f>
        <v>0</v>
      </c>
      <c r="AI1066">
        <f>'[1]S 4'!AF478</f>
        <v>0</v>
      </c>
      <c r="AJ1066">
        <f>'[1]S 4'!AG478</f>
        <v>0</v>
      </c>
      <c r="AK1066">
        <f>'[1]S 4'!AH478</f>
        <v>0</v>
      </c>
      <c r="AL1066">
        <f>'[1]S 4'!AI478</f>
        <v>0</v>
      </c>
      <c r="AM1066">
        <f>'[1]S 4'!AJ478</f>
        <v>0</v>
      </c>
      <c r="AN1066">
        <f>'[1]S 4'!AK478</f>
        <v>0</v>
      </c>
      <c r="AO1066">
        <f>'[1]S 4'!AL478</f>
        <v>0</v>
      </c>
      <c r="AP1066">
        <f>'[1]S 4'!AM478</f>
        <v>0</v>
      </c>
    </row>
    <row r="1067" spans="33:42">
      <c r="AG1067" t="str">
        <f>'[1]S 4'!AD479</f>
        <v/>
      </c>
      <c r="AH1067" t="str">
        <f>'[1]S 4'!AE479</f>
        <v>kod</v>
      </c>
      <c r="AI1067">
        <f>'[1]S 4'!AF479</f>
        <v>0</v>
      </c>
      <c r="AJ1067" t="str">
        <f>'[1]S 4'!AG479</f>
        <v>č.zapasu</v>
      </c>
      <c r="AK1067" t="str">
        <f>'[1]S 4'!AH479</f>
        <v>čas</v>
      </c>
      <c r="AL1067" t="str">
        <f>'[1]S 4'!AI479</f>
        <v>zápas</v>
      </c>
      <c r="AM1067" t="str">
        <f>'[1]S 4'!AJ479</f>
        <v>stôl</v>
      </c>
      <c r="AN1067" t="str">
        <f>'[1]S 4'!AK479</f>
        <v>meno</v>
      </c>
      <c r="AO1067" t="str">
        <f>'[1]S 4'!AL479</f>
        <v>meno</v>
      </c>
      <c r="AP1067" t="str">
        <f>'[1]S 4'!AM479</f>
        <v>rozhodca</v>
      </c>
    </row>
    <row r="1068" spans="33:42">
      <c r="AG1068">
        <f>'[1]S 4'!AD480</f>
        <v>0</v>
      </c>
      <c r="AH1068" t="str">
        <f>'[1]S 4'!AE480</f>
        <v>41X2</v>
      </c>
      <c r="AI1068" t="str">
        <f>'[1]S 4'!AF480</f>
        <v>X</v>
      </c>
      <c r="AJ1068">
        <f>'[1]S 4'!AG480</f>
        <v>0</v>
      </c>
      <c r="AK1068">
        <f>'[1]S 4'!AH480</f>
        <v>0</v>
      </c>
      <c r="AL1068" t="str">
        <f>'[1]S 4'!AI480</f>
        <v xml:space="preserve"> 2-4</v>
      </c>
      <c r="AM1068">
        <f>'[1]S 4'!AJ480</f>
        <v>0</v>
      </c>
      <c r="AN1068" t="e">
        <f>'[1]S 4'!AK480</f>
        <v>#N/A</v>
      </c>
      <c r="AO1068" t="e">
        <f>'[1]S 4'!AL480</f>
        <v>#N/A</v>
      </c>
      <c r="AP1068" t="e">
        <f>'[1]S 4'!AM480</f>
        <v>#N/A</v>
      </c>
    </row>
    <row r="1069" spans="33:42">
      <c r="AG1069">
        <f>'[1]S 4'!AD481</f>
        <v>0</v>
      </c>
      <c r="AH1069" t="str">
        <f>'[1]S 4'!AE481</f>
        <v>42X2</v>
      </c>
      <c r="AI1069" t="str">
        <f>'[1]S 4'!AF481</f>
        <v>X</v>
      </c>
      <c r="AJ1069">
        <f>'[1]S 4'!AG481</f>
        <v>0</v>
      </c>
      <c r="AK1069">
        <f>'[1]S 4'!AH481</f>
        <v>0</v>
      </c>
      <c r="AL1069" t="str">
        <f>'[1]S 4'!AI481</f>
        <v xml:space="preserve"> 3-4</v>
      </c>
      <c r="AM1069">
        <f>'[1]S 4'!AJ481</f>
        <v>0</v>
      </c>
      <c r="AN1069" t="e">
        <f>'[1]S 4'!AK481</f>
        <v>#N/A</v>
      </c>
      <c r="AO1069" t="e">
        <f>'[1]S 4'!AL481</f>
        <v>#N/A</v>
      </c>
      <c r="AP1069" t="e">
        <f>'[1]S 4'!AM481</f>
        <v>#N/A</v>
      </c>
    </row>
    <row r="1070" spans="33:42">
      <c r="AG1070">
        <f>'[1]S 4'!AD482</f>
        <v>0</v>
      </c>
      <c r="AH1070" t="str">
        <f>'[1]S 4'!AE482</f>
        <v>43X2</v>
      </c>
      <c r="AI1070" t="str">
        <f>'[1]S 4'!AF482</f>
        <v>X</v>
      </c>
      <c r="AJ1070">
        <f>'[1]S 4'!AG482</f>
        <v>0</v>
      </c>
      <c r="AK1070">
        <f>'[1]S 4'!AH482</f>
        <v>0</v>
      </c>
      <c r="AL1070" t="str">
        <f>'[1]S 4'!AI482</f>
        <v xml:space="preserve"> 2-3</v>
      </c>
      <c r="AM1070">
        <f>'[1]S 4'!AJ482</f>
        <v>0</v>
      </c>
      <c r="AN1070" t="e">
        <f>'[1]S 4'!AK482</f>
        <v>#N/A</v>
      </c>
      <c r="AO1070" t="e">
        <f>'[1]S 4'!AL482</f>
        <v>#N/A</v>
      </c>
      <c r="AP1070" t="e">
        <f>'[1]S 4'!AM482</f>
        <v>#N/A</v>
      </c>
    </row>
    <row r="1071" spans="33:42">
      <c r="AG1071">
        <f>'[1]S 4'!AD483</f>
        <v>0</v>
      </c>
      <c r="AH1071">
        <f>'[1]S 4'!AE483</f>
        <v>0</v>
      </c>
      <c r="AI1071">
        <f>'[1]S 4'!AF483</f>
        <v>0</v>
      </c>
      <c r="AJ1071">
        <f>'[1]S 4'!AG483</f>
        <v>0</v>
      </c>
      <c r="AK1071">
        <f>'[1]S 4'!AH483</f>
        <v>0</v>
      </c>
      <c r="AL1071">
        <f>'[1]S 4'!AI483</f>
        <v>0</v>
      </c>
      <c r="AM1071">
        <f>'[1]S 4'!AJ483</f>
        <v>0</v>
      </c>
      <c r="AN1071">
        <f>'[1]S 4'!AK483</f>
        <v>0</v>
      </c>
      <c r="AO1071">
        <f>'[1]S 4'!AL483</f>
        <v>0</v>
      </c>
      <c r="AP1071">
        <f>'[1]S 4'!AM483</f>
        <v>0</v>
      </c>
    </row>
    <row r="1072" spans="33:42">
      <c r="AG1072">
        <f>'[1]S 4'!AD484</f>
        <v>0</v>
      </c>
      <c r="AH1072">
        <f>'[1]S 4'!AE484</f>
        <v>0</v>
      </c>
      <c r="AI1072">
        <f>'[1]S 4'!AF484</f>
        <v>0</v>
      </c>
      <c r="AJ1072">
        <f>'[1]S 4'!AG484</f>
        <v>0</v>
      </c>
      <c r="AK1072">
        <f>'[1]S 4'!AH484</f>
        <v>0</v>
      </c>
      <c r="AL1072">
        <f>'[1]S 4'!AI484</f>
        <v>0</v>
      </c>
      <c r="AM1072">
        <f>'[1]S 4'!AJ484</f>
        <v>0</v>
      </c>
      <c r="AN1072">
        <f>'[1]S 4'!AK484</f>
        <v>0</v>
      </c>
      <c r="AO1072">
        <f>'[1]S 4'!AL484</f>
        <v>0</v>
      </c>
      <c r="AP1072">
        <f>'[1]S 4'!AM484</f>
        <v>0</v>
      </c>
    </row>
    <row r="1073" spans="33:42">
      <c r="AG1073" t="str">
        <f>'[1]S 4'!AD485</f>
        <v/>
      </c>
      <c r="AH1073" t="str">
        <f>'[1]S 4'!AE485</f>
        <v>kod</v>
      </c>
      <c r="AI1073">
        <f>'[1]S 4'!AF485</f>
        <v>0</v>
      </c>
      <c r="AJ1073" t="str">
        <f>'[1]S 4'!AG485</f>
        <v>č.zapasu</v>
      </c>
      <c r="AK1073" t="str">
        <f>'[1]S 4'!AH485</f>
        <v>čas</v>
      </c>
      <c r="AL1073" t="str">
        <f>'[1]S 4'!AI485</f>
        <v>zápas</v>
      </c>
      <c r="AM1073" t="str">
        <f>'[1]S 4'!AJ485</f>
        <v>stôl</v>
      </c>
      <c r="AN1073" t="str">
        <f>'[1]S 4'!AK485</f>
        <v>meno</v>
      </c>
      <c r="AO1073" t="str">
        <f>'[1]S 4'!AL485</f>
        <v>meno</v>
      </c>
      <c r="AP1073" t="str">
        <f>'[1]S 4'!AM485</f>
        <v>rozhodca</v>
      </c>
    </row>
    <row r="1074" spans="33:42">
      <c r="AG1074">
        <f>'[1]S 4'!AD486</f>
        <v>0</v>
      </c>
      <c r="AH1074" t="str">
        <f>'[1]S 4'!AE486</f>
        <v>41X2</v>
      </c>
      <c r="AI1074" t="str">
        <f>'[1]S 4'!AF486</f>
        <v>X</v>
      </c>
      <c r="AJ1074">
        <f>'[1]S 4'!AG486</f>
        <v>0</v>
      </c>
      <c r="AK1074">
        <f>'[1]S 4'!AH486</f>
        <v>0</v>
      </c>
      <c r="AL1074" t="str">
        <f>'[1]S 4'!AI486</f>
        <v xml:space="preserve"> 2-4</v>
      </c>
      <c r="AM1074">
        <f>'[1]S 4'!AJ486</f>
        <v>0</v>
      </c>
      <c r="AN1074" t="e">
        <f>'[1]S 4'!AK486</f>
        <v>#N/A</v>
      </c>
      <c r="AO1074" t="e">
        <f>'[1]S 4'!AL486</f>
        <v>#N/A</v>
      </c>
      <c r="AP1074" t="e">
        <f>'[1]S 4'!AM486</f>
        <v>#N/A</v>
      </c>
    </row>
    <row r="1075" spans="33:42">
      <c r="AG1075">
        <f>'[1]S 4'!AD487</f>
        <v>0</v>
      </c>
      <c r="AH1075" t="str">
        <f>'[1]S 4'!AE487</f>
        <v>42X2</v>
      </c>
      <c r="AI1075" t="str">
        <f>'[1]S 4'!AF487</f>
        <v>X</v>
      </c>
      <c r="AJ1075">
        <f>'[1]S 4'!AG487</f>
        <v>0</v>
      </c>
      <c r="AK1075">
        <f>'[1]S 4'!AH487</f>
        <v>0</v>
      </c>
      <c r="AL1075" t="str">
        <f>'[1]S 4'!AI487</f>
        <v xml:space="preserve"> 3-4</v>
      </c>
      <c r="AM1075">
        <f>'[1]S 4'!AJ487</f>
        <v>0</v>
      </c>
      <c r="AN1075" t="e">
        <f>'[1]S 4'!AK487</f>
        <v>#N/A</v>
      </c>
      <c r="AO1075" t="e">
        <f>'[1]S 4'!AL487</f>
        <v>#N/A</v>
      </c>
      <c r="AP1075" t="e">
        <f>'[1]S 4'!AM487</f>
        <v>#N/A</v>
      </c>
    </row>
    <row r="1076" spans="33:42">
      <c r="AG1076">
        <f>'[1]S 4'!AD488</f>
        <v>0</v>
      </c>
      <c r="AH1076" t="str">
        <f>'[1]S 4'!AE488</f>
        <v>43X2</v>
      </c>
      <c r="AI1076" t="str">
        <f>'[1]S 4'!AF488</f>
        <v>X</v>
      </c>
      <c r="AJ1076">
        <f>'[1]S 4'!AG488</f>
        <v>0</v>
      </c>
      <c r="AK1076">
        <f>'[1]S 4'!AH488</f>
        <v>0</v>
      </c>
      <c r="AL1076" t="str">
        <f>'[1]S 4'!AI488</f>
        <v xml:space="preserve"> 2-3</v>
      </c>
      <c r="AM1076">
        <f>'[1]S 4'!AJ488</f>
        <v>0</v>
      </c>
      <c r="AN1076" t="e">
        <f>'[1]S 4'!AK488</f>
        <v>#N/A</v>
      </c>
      <c r="AO1076" t="e">
        <f>'[1]S 4'!AL488</f>
        <v>#N/A</v>
      </c>
      <c r="AP1076" t="e">
        <f>'[1]S 4'!AM488</f>
        <v>#N/A</v>
      </c>
    </row>
    <row r="1077" spans="33:42">
      <c r="AG1077">
        <f>'[1]S 4'!AD489</f>
        <v>0</v>
      </c>
      <c r="AH1077">
        <f>'[1]S 4'!AE489</f>
        <v>0</v>
      </c>
      <c r="AI1077">
        <f>'[1]S 4'!AF489</f>
        <v>0</v>
      </c>
      <c r="AJ1077">
        <f>'[1]S 4'!AG489</f>
        <v>0</v>
      </c>
      <c r="AK1077">
        <f>'[1]S 4'!AH489</f>
        <v>0</v>
      </c>
      <c r="AL1077">
        <f>'[1]S 4'!AI489</f>
        <v>0</v>
      </c>
      <c r="AM1077">
        <f>'[1]S 4'!AJ489</f>
        <v>0</v>
      </c>
      <c r="AN1077">
        <f>'[1]S 4'!AK489</f>
        <v>0</v>
      </c>
      <c r="AO1077">
        <f>'[1]S 4'!AL489</f>
        <v>0</v>
      </c>
      <c r="AP1077">
        <f>'[1]S 4'!AM489</f>
        <v>0</v>
      </c>
    </row>
    <row r="1078" spans="33:42">
      <c r="AG1078">
        <f>'[1]S 4'!AD490</f>
        <v>0</v>
      </c>
      <c r="AH1078">
        <f>'[1]S 4'!AE490</f>
        <v>0</v>
      </c>
      <c r="AI1078">
        <f>'[1]S 4'!AF490</f>
        <v>0</v>
      </c>
      <c r="AJ1078">
        <f>'[1]S 4'!AG490</f>
        <v>0</v>
      </c>
      <c r="AK1078">
        <f>'[1]S 4'!AH490</f>
        <v>0</v>
      </c>
      <c r="AL1078">
        <f>'[1]S 4'!AI490</f>
        <v>0</v>
      </c>
      <c r="AM1078">
        <f>'[1]S 4'!AJ490</f>
        <v>0</v>
      </c>
      <c r="AN1078">
        <f>'[1]S 4'!AK490</f>
        <v>0</v>
      </c>
      <c r="AO1078">
        <f>'[1]S 4'!AL490</f>
        <v>0</v>
      </c>
      <c r="AP1078">
        <f>'[1]S 4'!AM490</f>
        <v>0</v>
      </c>
    </row>
    <row r="1079" spans="33:42">
      <c r="AG1079" t="str">
        <f>'[1]S 4'!AD491</f>
        <v/>
      </c>
      <c r="AH1079" t="str">
        <f>'[1]S 4'!AE491</f>
        <v>kod</v>
      </c>
      <c r="AI1079">
        <f>'[1]S 4'!AF491</f>
        <v>0</v>
      </c>
      <c r="AJ1079" t="str">
        <f>'[1]S 4'!AG491</f>
        <v>č.zapasu</v>
      </c>
      <c r="AK1079" t="str">
        <f>'[1]S 4'!AH491</f>
        <v>čas</v>
      </c>
      <c r="AL1079" t="str">
        <f>'[1]S 4'!AI491</f>
        <v>zápas</v>
      </c>
      <c r="AM1079" t="str">
        <f>'[1]S 4'!AJ491</f>
        <v>stôl</v>
      </c>
      <c r="AN1079" t="str">
        <f>'[1]S 4'!AK491</f>
        <v>meno</v>
      </c>
      <c r="AO1079" t="str">
        <f>'[1]S 4'!AL491</f>
        <v>meno</v>
      </c>
      <c r="AP1079" t="str">
        <f>'[1]S 4'!AM491</f>
        <v>rozhodca</v>
      </c>
    </row>
    <row r="1080" spans="33:42">
      <c r="AG1080">
        <f>'[1]S 4'!AD492</f>
        <v>0</v>
      </c>
      <c r="AH1080" t="str">
        <f>'[1]S 4'!AE492</f>
        <v>41X2</v>
      </c>
      <c r="AI1080" t="str">
        <f>'[1]S 4'!AF492</f>
        <v>X</v>
      </c>
      <c r="AJ1080">
        <f>'[1]S 4'!AG492</f>
        <v>0</v>
      </c>
      <c r="AK1080">
        <f>'[1]S 4'!AH492</f>
        <v>0</v>
      </c>
      <c r="AL1080" t="str">
        <f>'[1]S 4'!AI492</f>
        <v xml:space="preserve"> 2-4</v>
      </c>
      <c r="AM1080">
        <f>'[1]S 4'!AJ492</f>
        <v>0</v>
      </c>
      <c r="AN1080" t="e">
        <f>'[1]S 4'!AK492</f>
        <v>#N/A</v>
      </c>
      <c r="AO1080" t="e">
        <f>'[1]S 4'!AL492</f>
        <v>#N/A</v>
      </c>
      <c r="AP1080" t="e">
        <f>'[1]S 4'!AM492</f>
        <v>#N/A</v>
      </c>
    </row>
    <row r="1081" spans="33:42">
      <c r="AG1081">
        <f>'[1]S 4'!AD493</f>
        <v>0</v>
      </c>
      <c r="AH1081" t="str">
        <f>'[1]S 4'!AE493</f>
        <v>42X2</v>
      </c>
      <c r="AI1081" t="str">
        <f>'[1]S 4'!AF493</f>
        <v>X</v>
      </c>
      <c r="AJ1081">
        <f>'[1]S 4'!AG493</f>
        <v>0</v>
      </c>
      <c r="AK1081">
        <f>'[1]S 4'!AH493</f>
        <v>0</v>
      </c>
      <c r="AL1081" t="str">
        <f>'[1]S 4'!AI493</f>
        <v xml:space="preserve"> 3-4</v>
      </c>
      <c r="AM1081">
        <f>'[1]S 4'!AJ493</f>
        <v>0</v>
      </c>
      <c r="AN1081" t="e">
        <f>'[1]S 4'!AK493</f>
        <v>#N/A</v>
      </c>
      <c r="AO1081" t="e">
        <f>'[1]S 4'!AL493</f>
        <v>#N/A</v>
      </c>
      <c r="AP1081" t="e">
        <f>'[1]S 4'!AM493</f>
        <v>#N/A</v>
      </c>
    </row>
    <row r="1082" spans="33:42">
      <c r="AG1082">
        <f>'[1]S 4'!AD494</f>
        <v>0</v>
      </c>
      <c r="AH1082" t="str">
        <f>'[1]S 4'!AE494</f>
        <v>43X2</v>
      </c>
      <c r="AI1082" t="str">
        <f>'[1]S 4'!AF494</f>
        <v>X</v>
      </c>
      <c r="AJ1082">
        <f>'[1]S 4'!AG494</f>
        <v>0</v>
      </c>
      <c r="AK1082">
        <f>'[1]S 4'!AH494</f>
        <v>0</v>
      </c>
      <c r="AL1082" t="str">
        <f>'[1]S 4'!AI494</f>
        <v xml:space="preserve"> 2-3</v>
      </c>
      <c r="AM1082">
        <f>'[1]S 4'!AJ494</f>
        <v>0</v>
      </c>
      <c r="AN1082" t="e">
        <f>'[1]S 4'!AK494</f>
        <v>#N/A</v>
      </c>
      <c r="AO1082" t="e">
        <f>'[1]S 4'!AL494</f>
        <v>#N/A</v>
      </c>
      <c r="AP1082" t="e">
        <f>'[1]S 4'!AM494</f>
        <v>#N/A</v>
      </c>
    </row>
    <row r="1083" spans="33:42">
      <c r="AG1083">
        <f>'[1]S 4'!AD495</f>
        <v>0</v>
      </c>
      <c r="AH1083">
        <f>'[1]S 4'!AE495</f>
        <v>0</v>
      </c>
      <c r="AI1083">
        <f>'[1]S 4'!AF495</f>
        <v>0</v>
      </c>
      <c r="AJ1083">
        <f>'[1]S 4'!AG495</f>
        <v>0</v>
      </c>
      <c r="AK1083">
        <f>'[1]S 4'!AH495</f>
        <v>0</v>
      </c>
      <c r="AL1083">
        <f>'[1]S 4'!AI495</f>
        <v>0</v>
      </c>
      <c r="AM1083">
        <f>'[1]S 4'!AJ495</f>
        <v>0</v>
      </c>
      <c r="AN1083">
        <f>'[1]S 4'!AK495</f>
        <v>0</v>
      </c>
      <c r="AO1083">
        <f>'[1]S 4'!AL495</f>
        <v>0</v>
      </c>
      <c r="AP1083">
        <f>'[1]S 4'!AM495</f>
        <v>0</v>
      </c>
    </row>
    <row r="1084" spans="33:42">
      <c r="AG1084">
        <f>'[1]S 4'!AD496</f>
        <v>0</v>
      </c>
      <c r="AH1084">
        <f>'[1]S 4'!AE496</f>
        <v>0</v>
      </c>
      <c r="AI1084">
        <f>'[1]S 4'!AF496</f>
        <v>0</v>
      </c>
      <c r="AJ1084">
        <f>'[1]S 4'!AG496</f>
        <v>0</v>
      </c>
      <c r="AK1084">
        <f>'[1]S 4'!AH496</f>
        <v>0</v>
      </c>
      <c r="AL1084">
        <f>'[1]S 4'!AI496</f>
        <v>0</v>
      </c>
      <c r="AM1084">
        <f>'[1]S 4'!AJ496</f>
        <v>0</v>
      </c>
      <c r="AN1084">
        <f>'[1]S 4'!AK496</f>
        <v>0</v>
      </c>
      <c r="AO1084">
        <f>'[1]S 4'!AL496</f>
        <v>0</v>
      </c>
      <c r="AP1084">
        <f>'[1]S 4'!AM496</f>
        <v>0</v>
      </c>
    </row>
    <row r="1085" spans="33:42">
      <c r="AG1085" t="str">
        <f>'[1]S 4'!AD497</f>
        <v/>
      </c>
      <c r="AH1085" t="str">
        <f>'[1]S 4'!AE497</f>
        <v>kod</v>
      </c>
      <c r="AI1085">
        <f>'[1]S 4'!AF497</f>
        <v>0</v>
      </c>
      <c r="AJ1085" t="str">
        <f>'[1]S 4'!AG497</f>
        <v>č.zapasu</v>
      </c>
      <c r="AK1085" t="str">
        <f>'[1]S 4'!AH497</f>
        <v>čas</v>
      </c>
      <c r="AL1085" t="str">
        <f>'[1]S 4'!AI497</f>
        <v>zápas</v>
      </c>
      <c r="AM1085" t="str">
        <f>'[1]S 4'!AJ497</f>
        <v>stôl</v>
      </c>
      <c r="AN1085" t="str">
        <f>'[1]S 4'!AK497</f>
        <v>meno</v>
      </c>
      <c r="AO1085" t="str">
        <f>'[1]S 4'!AL497</f>
        <v>meno</v>
      </c>
      <c r="AP1085" t="str">
        <f>'[1]S 4'!AM497</f>
        <v>rozhodca</v>
      </c>
    </row>
    <row r="1086" spans="33:42">
      <c r="AG1086">
        <f>'[1]S 4'!AD498</f>
        <v>0</v>
      </c>
      <c r="AH1086" t="str">
        <f>'[1]S 4'!AE498</f>
        <v>41X2</v>
      </c>
      <c r="AI1086" t="str">
        <f>'[1]S 4'!AF498</f>
        <v>X</v>
      </c>
      <c r="AJ1086">
        <f>'[1]S 4'!AG498</f>
        <v>0</v>
      </c>
      <c r="AK1086">
        <f>'[1]S 4'!AH498</f>
        <v>0</v>
      </c>
      <c r="AL1086" t="str">
        <f>'[1]S 4'!AI498</f>
        <v xml:space="preserve"> 2-4</v>
      </c>
      <c r="AM1086">
        <f>'[1]S 4'!AJ498</f>
        <v>0</v>
      </c>
      <c r="AN1086" t="e">
        <f>'[1]S 4'!AK498</f>
        <v>#N/A</v>
      </c>
      <c r="AO1086" t="e">
        <f>'[1]S 4'!AL498</f>
        <v>#N/A</v>
      </c>
      <c r="AP1086" t="e">
        <f>'[1]S 4'!AM498</f>
        <v>#N/A</v>
      </c>
    </row>
    <row r="1087" spans="33:42">
      <c r="AG1087">
        <f>'[1]S 4'!AD499</f>
        <v>0</v>
      </c>
      <c r="AH1087" t="str">
        <f>'[1]S 4'!AE499</f>
        <v>42X2</v>
      </c>
      <c r="AI1087" t="str">
        <f>'[1]S 4'!AF499</f>
        <v>X</v>
      </c>
      <c r="AJ1087">
        <f>'[1]S 4'!AG499</f>
        <v>0</v>
      </c>
      <c r="AK1087">
        <f>'[1]S 4'!AH499</f>
        <v>0</v>
      </c>
      <c r="AL1087" t="str">
        <f>'[1]S 4'!AI499</f>
        <v xml:space="preserve"> 3-4</v>
      </c>
      <c r="AM1087">
        <f>'[1]S 4'!AJ499</f>
        <v>0</v>
      </c>
      <c r="AN1087" t="e">
        <f>'[1]S 4'!AK499</f>
        <v>#N/A</v>
      </c>
      <c r="AO1087" t="e">
        <f>'[1]S 4'!AL499</f>
        <v>#N/A</v>
      </c>
      <c r="AP1087" t="e">
        <f>'[1]S 4'!AM499</f>
        <v>#N/A</v>
      </c>
    </row>
    <row r="1088" spans="33:42">
      <c r="AG1088">
        <f>'[1]S 4'!AD500</f>
        <v>0</v>
      </c>
      <c r="AH1088" t="str">
        <f>'[1]S 4'!AE500</f>
        <v>43X2</v>
      </c>
      <c r="AI1088" t="str">
        <f>'[1]S 4'!AF500</f>
        <v>X</v>
      </c>
      <c r="AJ1088">
        <f>'[1]S 4'!AG500</f>
        <v>0</v>
      </c>
      <c r="AK1088">
        <f>'[1]S 4'!AH500</f>
        <v>0</v>
      </c>
      <c r="AL1088" t="str">
        <f>'[1]S 4'!AI500</f>
        <v xml:space="preserve"> 2-3</v>
      </c>
      <c r="AM1088">
        <f>'[1]S 4'!AJ500</f>
        <v>0</v>
      </c>
      <c r="AN1088" t="e">
        <f>'[1]S 4'!AK500</f>
        <v>#N/A</v>
      </c>
      <c r="AO1088" t="e">
        <f>'[1]S 4'!AL500</f>
        <v>#N/A</v>
      </c>
      <c r="AP1088" t="e">
        <f>'[1]S 4'!AM500</f>
        <v>#N/A</v>
      </c>
    </row>
    <row r="1089" spans="33:42">
      <c r="AG1089">
        <f>'[1]S 4'!AD501</f>
        <v>0</v>
      </c>
      <c r="AH1089">
        <f>'[1]S 4'!AE501</f>
        <v>0</v>
      </c>
      <c r="AI1089">
        <f>'[1]S 4'!AF501</f>
        <v>0</v>
      </c>
      <c r="AJ1089">
        <f>'[1]S 4'!AG501</f>
        <v>0</v>
      </c>
      <c r="AK1089">
        <f>'[1]S 4'!AH501</f>
        <v>0</v>
      </c>
      <c r="AL1089">
        <f>'[1]S 4'!AI501</f>
        <v>0</v>
      </c>
      <c r="AM1089">
        <f>'[1]S 4'!AJ501</f>
        <v>0</v>
      </c>
      <c r="AN1089">
        <f>'[1]S 4'!AK501</f>
        <v>0</v>
      </c>
      <c r="AO1089">
        <f>'[1]S 4'!AL501</f>
        <v>0</v>
      </c>
      <c r="AP1089">
        <f>'[1]S 4'!AM501</f>
        <v>0</v>
      </c>
    </row>
    <row r="1090" spans="33:42">
      <c r="AG1090">
        <f>'[1]S 4'!AD502</f>
        <v>0</v>
      </c>
      <c r="AH1090">
        <f>'[1]S 4'!AE502</f>
        <v>0</v>
      </c>
      <c r="AI1090">
        <f>'[1]S 4'!AF502</f>
        <v>0</v>
      </c>
      <c r="AJ1090">
        <f>'[1]S 4'!AG502</f>
        <v>0</v>
      </c>
      <c r="AK1090">
        <f>'[1]S 4'!AH502</f>
        <v>0</v>
      </c>
      <c r="AL1090">
        <f>'[1]S 4'!AI502</f>
        <v>0</v>
      </c>
      <c r="AM1090">
        <f>'[1]S 4'!AJ502</f>
        <v>0</v>
      </c>
      <c r="AN1090">
        <f>'[1]S 4'!AK502</f>
        <v>0</v>
      </c>
      <c r="AO1090">
        <f>'[1]S 4'!AL502</f>
        <v>0</v>
      </c>
      <c r="AP1090">
        <f>'[1]S 4'!AM502</f>
        <v>0</v>
      </c>
    </row>
    <row r="1091" spans="33:42">
      <c r="AG1091" t="str">
        <f>'[1]S 4'!AD503</f>
        <v/>
      </c>
      <c r="AH1091" t="str">
        <f>'[1]S 4'!AE503</f>
        <v>kod</v>
      </c>
      <c r="AI1091">
        <f>'[1]S 4'!AF503</f>
        <v>0</v>
      </c>
      <c r="AJ1091" t="str">
        <f>'[1]S 4'!AG503</f>
        <v>č.zapasu</v>
      </c>
      <c r="AK1091" t="str">
        <f>'[1]S 4'!AH503</f>
        <v>čas</v>
      </c>
      <c r="AL1091" t="str">
        <f>'[1]S 4'!AI503</f>
        <v>zápas</v>
      </c>
      <c r="AM1091" t="str">
        <f>'[1]S 4'!AJ503</f>
        <v>stôl</v>
      </c>
      <c r="AN1091" t="str">
        <f>'[1]S 4'!AK503</f>
        <v>meno</v>
      </c>
      <c r="AO1091" t="str">
        <f>'[1]S 4'!AL503</f>
        <v>meno</v>
      </c>
      <c r="AP1091" t="str">
        <f>'[1]S 4'!AM503</f>
        <v>rozhodca</v>
      </c>
    </row>
    <row r="1092" spans="33:42">
      <c r="AG1092">
        <f>'[1]S 4'!AD504</f>
        <v>0</v>
      </c>
      <c r="AH1092" t="str">
        <f>'[1]S 4'!AE504</f>
        <v>41X2</v>
      </c>
      <c r="AI1092" t="str">
        <f>'[1]S 4'!AF504</f>
        <v>X</v>
      </c>
      <c r="AJ1092">
        <f>'[1]S 4'!AG504</f>
        <v>0</v>
      </c>
      <c r="AK1092">
        <f>'[1]S 4'!AH504</f>
        <v>0</v>
      </c>
      <c r="AL1092" t="str">
        <f>'[1]S 4'!AI504</f>
        <v xml:space="preserve"> 2-4</v>
      </c>
      <c r="AM1092">
        <f>'[1]S 4'!AJ504</f>
        <v>0</v>
      </c>
      <c r="AN1092" t="e">
        <f>'[1]S 4'!AK504</f>
        <v>#N/A</v>
      </c>
      <c r="AO1092" t="e">
        <f>'[1]S 4'!AL504</f>
        <v>#N/A</v>
      </c>
      <c r="AP1092" t="e">
        <f>'[1]S 4'!AM504</f>
        <v>#N/A</v>
      </c>
    </row>
    <row r="1093" spans="33:42">
      <c r="AG1093">
        <f>'[1]S 4'!AD505</f>
        <v>0</v>
      </c>
      <c r="AH1093" t="str">
        <f>'[1]S 4'!AE505</f>
        <v>42X2</v>
      </c>
      <c r="AI1093" t="str">
        <f>'[1]S 4'!AF505</f>
        <v>X</v>
      </c>
      <c r="AJ1093">
        <f>'[1]S 4'!AG505</f>
        <v>0</v>
      </c>
      <c r="AK1093">
        <f>'[1]S 4'!AH505</f>
        <v>0</v>
      </c>
      <c r="AL1093" t="str">
        <f>'[1]S 4'!AI505</f>
        <v xml:space="preserve"> 3-4</v>
      </c>
      <c r="AM1093">
        <f>'[1]S 4'!AJ505</f>
        <v>0</v>
      </c>
      <c r="AN1093" t="e">
        <f>'[1]S 4'!AK505</f>
        <v>#N/A</v>
      </c>
      <c r="AO1093" t="e">
        <f>'[1]S 4'!AL505</f>
        <v>#N/A</v>
      </c>
      <c r="AP1093" t="e">
        <f>'[1]S 4'!AM505</f>
        <v>#N/A</v>
      </c>
    </row>
    <row r="1094" spans="33:42">
      <c r="AG1094">
        <f>'[1]S 4'!AD506</f>
        <v>0</v>
      </c>
      <c r="AH1094" t="str">
        <f>'[1]S 4'!AE506</f>
        <v>43X2</v>
      </c>
      <c r="AI1094" t="str">
        <f>'[1]S 4'!AF506</f>
        <v>X</v>
      </c>
      <c r="AJ1094">
        <f>'[1]S 4'!AG506</f>
        <v>0</v>
      </c>
      <c r="AK1094">
        <f>'[1]S 4'!AH506</f>
        <v>0</v>
      </c>
      <c r="AL1094" t="str">
        <f>'[1]S 4'!AI506</f>
        <v xml:space="preserve"> 2-3</v>
      </c>
      <c r="AM1094">
        <f>'[1]S 4'!AJ506</f>
        <v>0</v>
      </c>
      <c r="AN1094" t="e">
        <f>'[1]S 4'!AK506</f>
        <v>#N/A</v>
      </c>
      <c r="AO1094" t="e">
        <f>'[1]S 4'!AL506</f>
        <v>#N/A</v>
      </c>
      <c r="AP1094" t="e">
        <f>'[1]S 4'!AM506</f>
        <v>#N/A</v>
      </c>
    </row>
    <row r="1095" spans="33:42">
      <c r="AG1095">
        <f>'[1]S 4'!AD507</f>
        <v>0</v>
      </c>
      <c r="AH1095">
        <f>'[1]S 4'!AE507</f>
        <v>0</v>
      </c>
      <c r="AI1095">
        <f>'[1]S 4'!AF507</f>
        <v>0</v>
      </c>
      <c r="AJ1095">
        <f>'[1]S 4'!AG507</f>
        <v>0</v>
      </c>
      <c r="AK1095">
        <f>'[1]S 4'!AH507</f>
        <v>0</v>
      </c>
      <c r="AL1095">
        <f>'[1]S 4'!AI507</f>
        <v>0</v>
      </c>
      <c r="AM1095">
        <f>'[1]S 4'!AJ507</f>
        <v>0</v>
      </c>
      <c r="AN1095">
        <f>'[1]S 4'!AK507</f>
        <v>0</v>
      </c>
      <c r="AO1095">
        <f>'[1]S 4'!AL507</f>
        <v>0</v>
      </c>
      <c r="AP1095">
        <f>'[1]S 4'!AM507</f>
        <v>0</v>
      </c>
    </row>
    <row r="1096" spans="33:42">
      <c r="AG1096">
        <f>'[1]S 4'!AD508</f>
        <v>0</v>
      </c>
      <c r="AH1096">
        <f>'[1]S 4'!AE508</f>
        <v>0</v>
      </c>
      <c r="AI1096">
        <f>'[1]S 4'!AF508</f>
        <v>0</v>
      </c>
      <c r="AJ1096">
        <f>'[1]S 4'!AG508</f>
        <v>0</v>
      </c>
      <c r="AK1096">
        <f>'[1]S 4'!AH508</f>
        <v>0</v>
      </c>
      <c r="AL1096">
        <f>'[1]S 4'!AI508</f>
        <v>0</v>
      </c>
      <c r="AM1096">
        <f>'[1]S 4'!AJ508</f>
        <v>0</v>
      </c>
      <c r="AN1096">
        <f>'[1]S 4'!AK508</f>
        <v>0</v>
      </c>
      <c r="AO1096">
        <f>'[1]S 4'!AL508</f>
        <v>0</v>
      </c>
      <c r="AP1096">
        <f>'[1]S 4'!AM508</f>
        <v>0</v>
      </c>
    </row>
    <row r="1097" spans="33:42">
      <c r="AG1097" t="str">
        <f>'[1]S 4'!AD509</f>
        <v/>
      </c>
      <c r="AH1097" t="str">
        <f>'[1]S 4'!AE509</f>
        <v>kod</v>
      </c>
      <c r="AI1097">
        <f>'[1]S 4'!AF509</f>
        <v>0</v>
      </c>
      <c r="AJ1097" t="str">
        <f>'[1]S 4'!AG509</f>
        <v>č.zapasu</v>
      </c>
      <c r="AK1097" t="str">
        <f>'[1]S 4'!AH509</f>
        <v>čas</v>
      </c>
      <c r="AL1097" t="str">
        <f>'[1]S 4'!AI509</f>
        <v>zápas</v>
      </c>
      <c r="AM1097" t="str">
        <f>'[1]S 4'!AJ509</f>
        <v>stôl</v>
      </c>
      <c r="AN1097" t="str">
        <f>'[1]S 4'!AK509</f>
        <v>meno</v>
      </c>
      <c r="AO1097" t="str">
        <f>'[1]S 4'!AL509</f>
        <v>meno</v>
      </c>
      <c r="AP1097" t="str">
        <f>'[1]S 4'!AM509</f>
        <v>rozhodca</v>
      </c>
    </row>
    <row r="1098" spans="33:42">
      <c r="AG1098">
        <f>'[1]S 4'!AD510</f>
        <v>0</v>
      </c>
      <c r="AH1098" t="str">
        <f>'[1]S 4'!AE510</f>
        <v>41X2</v>
      </c>
      <c r="AI1098" t="str">
        <f>'[1]S 4'!AF510</f>
        <v>X</v>
      </c>
      <c r="AJ1098">
        <f>'[1]S 4'!AG510</f>
        <v>0</v>
      </c>
      <c r="AK1098">
        <f>'[1]S 4'!AH510</f>
        <v>0</v>
      </c>
      <c r="AL1098" t="str">
        <f>'[1]S 4'!AI510</f>
        <v xml:space="preserve"> 2-4</v>
      </c>
      <c r="AM1098">
        <f>'[1]S 4'!AJ510</f>
        <v>0</v>
      </c>
      <c r="AN1098" t="e">
        <f>'[1]S 4'!AK510</f>
        <v>#N/A</v>
      </c>
      <c r="AO1098" t="e">
        <f>'[1]S 4'!AL510</f>
        <v>#N/A</v>
      </c>
      <c r="AP1098" t="e">
        <f>'[1]S 4'!AM510</f>
        <v>#N/A</v>
      </c>
    </row>
    <row r="1099" spans="33:42">
      <c r="AG1099">
        <f>'[1]S 4'!AD511</f>
        <v>0</v>
      </c>
      <c r="AH1099" t="str">
        <f>'[1]S 4'!AE511</f>
        <v>42X2</v>
      </c>
      <c r="AI1099" t="str">
        <f>'[1]S 4'!AF511</f>
        <v>X</v>
      </c>
      <c r="AJ1099">
        <f>'[1]S 4'!AG511</f>
        <v>0</v>
      </c>
      <c r="AK1099">
        <f>'[1]S 4'!AH511</f>
        <v>0</v>
      </c>
      <c r="AL1099" t="str">
        <f>'[1]S 4'!AI511</f>
        <v xml:space="preserve"> 3-4</v>
      </c>
      <c r="AM1099">
        <f>'[1]S 4'!AJ511</f>
        <v>0</v>
      </c>
      <c r="AN1099" t="e">
        <f>'[1]S 4'!AK511</f>
        <v>#N/A</v>
      </c>
      <c r="AO1099" t="e">
        <f>'[1]S 4'!AL511</f>
        <v>#N/A</v>
      </c>
      <c r="AP1099" t="e">
        <f>'[1]S 4'!AM511</f>
        <v>#N/A</v>
      </c>
    </row>
    <row r="1100" spans="33:42">
      <c r="AG1100">
        <f>'[1]S 4'!AD512</f>
        <v>0</v>
      </c>
      <c r="AH1100" t="str">
        <f>'[1]S 4'!AE512</f>
        <v>43X2</v>
      </c>
      <c r="AI1100" t="str">
        <f>'[1]S 4'!AF512</f>
        <v>X</v>
      </c>
      <c r="AJ1100">
        <f>'[1]S 4'!AG512</f>
        <v>0</v>
      </c>
      <c r="AK1100">
        <f>'[1]S 4'!AH512</f>
        <v>0</v>
      </c>
      <c r="AL1100" t="str">
        <f>'[1]S 4'!AI512</f>
        <v xml:space="preserve"> 2-3</v>
      </c>
      <c r="AM1100">
        <f>'[1]S 4'!AJ512</f>
        <v>0</v>
      </c>
      <c r="AN1100" t="e">
        <f>'[1]S 4'!AK512</f>
        <v>#N/A</v>
      </c>
      <c r="AO1100" t="e">
        <f>'[1]S 4'!AL512</f>
        <v>#N/A</v>
      </c>
      <c r="AP1100" t="e">
        <f>'[1]S 4'!AM512</f>
        <v>#N/A</v>
      </c>
    </row>
    <row r="1101" spans="33:42">
      <c r="AG1101">
        <f>'[1]S 4'!AD513</f>
        <v>0</v>
      </c>
      <c r="AH1101">
        <f>'[1]S 4'!AE513</f>
        <v>0</v>
      </c>
      <c r="AI1101">
        <f>'[1]S 4'!AF513</f>
        <v>0</v>
      </c>
      <c r="AJ1101">
        <f>'[1]S 4'!AG513</f>
        <v>0</v>
      </c>
      <c r="AK1101">
        <f>'[1]S 4'!AH513</f>
        <v>0</v>
      </c>
      <c r="AL1101">
        <f>'[1]S 4'!AI513</f>
        <v>0</v>
      </c>
      <c r="AM1101">
        <f>'[1]S 4'!AJ513</f>
        <v>0</v>
      </c>
      <c r="AN1101">
        <f>'[1]S 4'!AK513</f>
        <v>0</v>
      </c>
      <c r="AO1101">
        <f>'[1]S 4'!AL513</f>
        <v>0</v>
      </c>
      <c r="AP1101">
        <f>'[1]S 4'!AM513</f>
        <v>0</v>
      </c>
    </row>
    <row r="1102" spans="33:42">
      <c r="AG1102">
        <f>'[1]S 4'!AD514</f>
        <v>0</v>
      </c>
      <c r="AH1102">
        <f>'[1]S 4'!AE514</f>
        <v>0</v>
      </c>
      <c r="AI1102">
        <f>'[1]S 4'!AF514</f>
        <v>0</v>
      </c>
      <c r="AJ1102">
        <f>'[1]S 4'!AG514</f>
        <v>0</v>
      </c>
      <c r="AK1102">
        <f>'[1]S 4'!AH514</f>
        <v>0</v>
      </c>
      <c r="AL1102">
        <f>'[1]S 4'!AI514</f>
        <v>0</v>
      </c>
      <c r="AM1102">
        <f>'[1]S 4'!AJ514</f>
        <v>0</v>
      </c>
      <c r="AN1102">
        <f>'[1]S 4'!AK514</f>
        <v>0</v>
      </c>
      <c r="AO1102">
        <f>'[1]S 4'!AL514</f>
        <v>0</v>
      </c>
      <c r="AP1102">
        <f>'[1]S 4'!AM514</f>
        <v>0</v>
      </c>
    </row>
    <row r="1103" spans="33:42">
      <c r="AG1103" t="str">
        <f>'[1]S 4'!AD515</f>
        <v/>
      </c>
      <c r="AH1103" t="str">
        <f>'[1]S 4'!AE515</f>
        <v>kod</v>
      </c>
      <c r="AI1103">
        <f>'[1]S 4'!AF515</f>
        <v>0</v>
      </c>
      <c r="AJ1103" t="str">
        <f>'[1]S 4'!AG515</f>
        <v>č.zapasu</v>
      </c>
      <c r="AK1103" t="str">
        <f>'[1]S 4'!AH515</f>
        <v>čas</v>
      </c>
      <c r="AL1103" t="str">
        <f>'[1]S 4'!AI515</f>
        <v>zápas</v>
      </c>
      <c r="AM1103" t="str">
        <f>'[1]S 4'!AJ515</f>
        <v>stôl</v>
      </c>
      <c r="AN1103" t="str">
        <f>'[1]S 4'!AK515</f>
        <v>meno</v>
      </c>
      <c r="AO1103" t="str">
        <f>'[1]S 4'!AL515</f>
        <v>meno</v>
      </c>
      <c r="AP1103" t="str">
        <f>'[1]S 4'!AM515</f>
        <v>rozhodca</v>
      </c>
    </row>
    <row r="1104" spans="33:42">
      <c r="AG1104">
        <f>'[1]S 4'!AD516</f>
        <v>0</v>
      </c>
      <c r="AH1104" t="str">
        <f>'[1]S 4'!AE516</f>
        <v>41X2</v>
      </c>
      <c r="AI1104" t="str">
        <f>'[1]S 4'!AF516</f>
        <v>X</v>
      </c>
      <c r="AJ1104">
        <f>'[1]S 4'!AG516</f>
        <v>0</v>
      </c>
      <c r="AK1104">
        <f>'[1]S 4'!AH516</f>
        <v>0</v>
      </c>
      <c r="AL1104" t="str">
        <f>'[1]S 4'!AI516</f>
        <v xml:space="preserve"> 2-4</v>
      </c>
      <c r="AM1104">
        <f>'[1]S 4'!AJ516</f>
        <v>0</v>
      </c>
      <c r="AN1104" t="e">
        <f>'[1]S 4'!AK516</f>
        <v>#N/A</v>
      </c>
      <c r="AO1104" t="e">
        <f>'[1]S 4'!AL516</f>
        <v>#N/A</v>
      </c>
      <c r="AP1104" t="e">
        <f>'[1]S 4'!AM516</f>
        <v>#N/A</v>
      </c>
    </row>
    <row r="1105" spans="33:42">
      <c r="AG1105">
        <f>'[1]S 4'!AD517</f>
        <v>0</v>
      </c>
      <c r="AH1105" t="str">
        <f>'[1]S 4'!AE517</f>
        <v>42X2</v>
      </c>
      <c r="AI1105" t="str">
        <f>'[1]S 4'!AF517</f>
        <v>X</v>
      </c>
      <c r="AJ1105">
        <f>'[1]S 4'!AG517</f>
        <v>0</v>
      </c>
      <c r="AK1105">
        <f>'[1]S 4'!AH517</f>
        <v>0</v>
      </c>
      <c r="AL1105" t="str">
        <f>'[1]S 4'!AI517</f>
        <v xml:space="preserve"> 3-4</v>
      </c>
      <c r="AM1105">
        <f>'[1]S 4'!AJ517</f>
        <v>0</v>
      </c>
      <c r="AN1105" t="e">
        <f>'[1]S 4'!AK517</f>
        <v>#N/A</v>
      </c>
      <c r="AO1105" t="e">
        <f>'[1]S 4'!AL517</f>
        <v>#N/A</v>
      </c>
      <c r="AP1105" t="e">
        <f>'[1]S 4'!AM517</f>
        <v>#N/A</v>
      </c>
    </row>
    <row r="1106" spans="33:42">
      <c r="AG1106">
        <f>'[1]S 4'!AD518</f>
        <v>0</v>
      </c>
      <c r="AH1106" t="str">
        <f>'[1]S 4'!AE518</f>
        <v>43X2</v>
      </c>
      <c r="AI1106" t="str">
        <f>'[1]S 4'!AF518</f>
        <v>X</v>
      </c>
      <c r="AJ1106">
        <f>'[1]S 4'!AG518</f>
        <v>0</v>
      </c>
      <c r="AK1106">
        <f>'[1]S 4'!AH518</f>
        <v>0</v>
      </c>
      <c r="AL1106" t="str">
        <f>'[1]S 4'!AI518</f>
        <v xml:space="preserve"> 2-3</v>
      </c>
      <c r="AM1106">
        <f>'[1]S 4'!AJ518</f>
        <v>0</v>
      </c>
      <c r="AN1106" t="e">
        <f>'[1]S 4'!AK518</f>
        <v>#N/A</v>
      </c>
      <c r="AO1106" t="e">
        <f>'[1]S 4'!AL518</f>
        <v>#N/A</v>
      </c>
      <c r="AP1106" t="e">
        <f>'[1]S 4'!AM518</f>
        <v>#N/A</v>
      </c>
    </row>
    <row r="1107" spans="33:42">
      <c r="AG1107">
        <f>'[1]S 4'!AD519</f>
        <v>0</v>
      </c>
      <c r="AH1107">
        <f>'[1]S 4'!AE519</f>
        <v>0</v>
      </c>
      <c r="AI1107">
        <f>'[1]S 4'!AF519</f>
        <v>0</v>
      </c>
      <c r="AJ1107">
        <f>'[1]S 4'!AG519</f>
        <v>0</v>
      </c>
      <c r="AK1107">
        <f>'[1]S 4'!AH519</f>
        <v>0</v>
      </c>
      <c r="AL1107">
        <f>'[1]S 4'!AI519</f>
        <v>0</v>
      </c>
      <c r="AM1107">
        <f>'[1]S 4'!AJ519</f>
        <v>0</v>
      </c>
      <c r="AN1107">
        <f>'[1]S 4'!AK519</f>
        <v>0</v>
      </c>
      <c r="AO1107">
        <f>'[1]S 4'!AL519</f>
        <v>0</v>
      </c>
      <c r="AP1107">
        <f>'[1]S 4'!AM519</f>
        <v>0</v>
      </c>
    </row>
    <row r="1108" spans="33:42">
      <c r="AG1108">
        <f>'[1]S 4'!AD520</f>
        <v>0</v>
      </c>
      <c r="AH1108">
        <f>'[1]S 4'!AE520</f>
        <v>0</v>
      </c>
      <c r="AI1108">
        <f>'[1]S 4'!AF520</f>
        <v>0</v>
      </c>
      <c r="AJ1108">
        <f>'[1]S 4'!AG520</f>
        <v>0</v>
      </c>
      <c r="AK1108">
        <f>'[1]S 4'!AH520</f>
        <v>0</v>
      </c>
      <c r="AL1108">
        <f>'[1]S 4'!AI520</f>
        <v>0</v>
      </c>
      <c r="AM1108">
        <f>'[1]S 4'!AJ520</f>
        <v>0</v>
      </c>
      <c r="AN1108">
        <f>'[1]S 4'!AK520</f>
        <v>0</v>
      </c>
      <c r="AO1108">
        <f>'[1]S 4'!AL520</f>
        <v>0</v>
      </c>
      <c r="AP1108">
        <f>'[1]S 4'!AM520</f>
        <v>0</v>
      </c>
    </row>
    <row r="1109" spans="33:42">
      <c r="AG1109" t="str">
        <f>'[1]S 4'!AD521</f>
        <v/>
      </c>
      <c r="AH1109" t="str">
        <f>'[1]S 4'!AE521</f>
        <v>kod</v>
      </c>
      <c r="AI1109">
        <f>'[1]S 4'!AF521</f>
        <v>0</v>
      </c>
      <c r="AJ1109" t="str">
        <f>'[1]S 4'!AG521</f>
        <v>č.zapasu</v>
      </c>
      <c r="AK1109" t="str">
        <f>'[1]S 4'!AH521</f>
        <v>čas</v>
      </c>
      <c r="AL1109" t="str">
        <f>'[1]S 4'!AI521</f>
        <v>zápas</v>
      </c>
      <c r="AM1109" t="str">
        <f>'[1]S 4'!AJ521</f>
        <v>stôl</v>
      </c>
      <c r="AN1109" t="str">
        <f>'[1]S 4'!AK521</f>
        <v>meno</v>
      </c>
      <c r="AO1109" t="str">
        <f>'[1]S 4'!AL521</f>
        <v>meno</v>
      </c>
      <c r="AP1109" t="str">
        <f>'[1]S 4'!AM521</f>
        <v>rozhodca</v>
      </c>
    </row>
    <row r="1110" spans="33:42">
      <c r="AG1110">
        <f>'[1]S 4'!AD522</f>
        <v>0</v>
      </c>
      <c r="AH1110" t="str">
        <f>'[1]S 4'!AE522</f>
        <v>41X2</v>
      </c>
      <c r="AI1110" t="str">
        <f>'[1]S 4'!AF522</f>
        <v>X</v>
      </c>
      <c r="AJ1110">
        <f>'[1]S 4'!AG522</f>
        <v>0</v>
      </c>
      <c r="AK1110">
        <f>'[1]S 4'!AH522</f>
        <v>0</v>
      </c>
      <c r="AL1110" t="str">
        <f>'[1]S 4'!AI522</f>
        <v xml:space="preserve"> 2-4</v>
      </c>
      <c r="AM1110">
        <f>'[1]S 4'!AJ522</f>
        <v>0</v>
      </c>
      <c r="AN1110" t="e">
        <f>'[1]S 4'!AK522</f>
        <v>#N/A</v>
      </c>
      <c r="AO1110" t="e">
        <f>'[1]S 4'!AL522</f>
        <v>#N/A</v>
      </c>
      <c r="AP1110" t="e">
        <f>'[1]S 4'!AM522</f>
        <v>#N/A</v>
      </c>
    </row>
    <row r="1111" spans="33:42">
      <c r="AG1111">
        <f>'[1]S 4'!AD523</f>
        <v>0</v>
      </c>
      <c r="AH1111" t="str">
        <f>'[1]S 4'!AE523</f>
        <v>42X2</v>
      </c>
      <c r="AI1111" t="str">
        <f>'[1]S 4'!AF523</f>
        <v>X</v>
      </c>
      <c r="AJ1111">
        <f>'[1]S 4'!AG523</f>
        <v>0</v>
      </c>
      <c r="AK1111">
        <f>'[1]S 4'!AH523</f>
        <v>0</v>
      </c>
      <c r="AL1111" t="str">
        <f>'[1]S 4'!AI523</f>
        <v xml:space="preserve"> 3-4</v>
      </c>
      <c r="AM1111">
        <f>'[1]S 4'!AJ523</f>
        <v>0</v>
      </c>
      <c r="AN1111" t="e">
        <f>'[1]S 4'!AK523</f>
        <v>#N/A</v>
      </c>
      <c r="AO1111" t="e">
        <f>'[1]S 4'!AL523</f>
        <v>#N/A</v>
      </c>
      <c r="AP1111" t="e">
        <f>'[1]S 4'!AM523</f>
        <v>#N/A</v>
      </c>
    </row>
    <row r="1112" spans="33:42">
      <c r="AG1112">
        <f>'[1]S 4'!AD524</f>
        <v>0</v>
      </c>
      <c r="AH1112" t="str">
        <f>'[1]S 4'!AE524</f>
        <v>43X2</v>
      </c>
      <c r="AI1112" t="str">
        <f>'[1]S 4'!AF524</f>
        <v>X</v>
      </c>
      <c r="AJ1112">
        <f>'[1]S 4'!AG524</f>
        <v>0</v>
      </c>
      <c r="AK1112">
        <f>'[1]S 4'!AH524</f>
        <v>0</v>
      </c>
      <c r="AL1112" t="str">
        <f>'[1]S 4'!AI524</f>
        <v xml:space="preserve"> 2-3</v>
      </c>
      <c r="AM1112">
        <f>'[1]S 4'!AJ524</f>
        <v>0</v>
      </c>
      <c r="AN1112" t="e">
        <f>'[1]S 4'!AK524</f>
        <v>#N/A</v>
      </c>
      <c r="AO1112" t="e">
        <f>'[1]S 4'!AL524</f>
        <v>#N/A</v>
      </c>
      <c r="AP1112" t="e">
        <f>'[1]S 4'!AM524</f>
        <v>#N/A</v>
      </c>
    </row>
    <row r="1113" spans="33:42">
      <c r="AG1113">
        <f>'[1]S 4'!AD525</f>
        <v>0</v>
      </c>
      <c r="AH1113">
        <f>'[1]S 4'!AE525</f>
        <v>0</v>
      </c>
      <c r="AI1113">
        <f>'[1]S 4'!AF525</f>
        <v>0</v>
      </c>
      <c r="AJ1113">
        <f>'[1]S 4'!AG525</f>
        <v>0</v>
      </c>
      <c r="AK1113">
        <f>'[1]S 4'!AH525</f>
        <v>0</v>
      </c>
      <c r="AL1113">
        <f>'[1]S 4'!AI525</f>
        <v>0</v>
      </c>
      <c r="AM1113">
        <f>'[1]S 4'!AJ525</f>
        <v>0</v>
      </c>
      <c r="AN1113">
        <f>'[1]S 4'!AK525</f>
        <v>0</v>
      </c>
      <c r="AO1113">
        <f>'[1]S 4'!AL525</f>
        <v>0</v>
      </c>
      <c r="AP1113">
        <f>'[1]S 4'!AM525</f>
        <v>0</v>
      </c>
    </row>
    <row r="1114" spans="33:42">
      <c r="AG1114">
        <f>'[1]S 4'!AD526</f>
        <v>0</v>
      </c>
      <c r="AH1114">
        <f>'[1]S 4'!AE526</f>
        <v>0</v>
      </c>
      <c r="AI1114">
        <f>'[1]S 4'!AF526</f>
        <v>0</v>
      </c>
      <c r="AJ1114">
        <f>'[1]S 4'!AG526</f>
        <v>0</v>
      </c>
      <c r="AK1114">
        <f>'[1]S 4'!AH526</f>
        <v>0</v>
      </c>
      <c r="AL1114">
        <f>'[1]S 4'!AI526</f>
        <v>0</v>
      </c>
      <c r="AM1114">
        <f>'[1]S 4'!AJ526</f>
        <v>0</v>
      </c>
      <c r="AN1114">
        <f>'[1]S 4'!AK526</f>
        <v>0</v>
      </c>
      <c r="AO1114">
        <f>'[1]S 4'!AL526</f>
        <v>0</v>
      </c>
      <c r="AP1114">
        <f>'[1]S 4'!AM526</f>
        <v>0</v>
      </c>
    </row>
    <row r="1115" spans="33:42">
      <c r="AG1115" t="str">
        <f>'[1]S 4'!AD527</f>
        <v/>
      </c>
      <c r="AH1115" t="str">
        <f>'[1]S 4'!AE527</f>
        <v>kod</v>
      </c>
      <c r="AI1115">
        <f>'[1]S 4'!AF527</f>
        <v>0</v>
      </c>
      <c r="AJ1115" t="str">
        <f>'[1]S 4'!AG527</f>
        <v>č.zapasu</v>
      </c>
      <c r="AK1115" t="str">
        <f>'[1]S 4'!AH527</f>
        <v>čas</v>
      </c>
      <c r="AL1115" t="str">
        <f>'[1]S 4'!AI527</f>
        <v>zápas</v>
      </c>
      <c r="AM1115" t="str">
        <f>'[1]S 4'!AJ527</f>
        <v>stôl</v>
      </c>
      <c r="AN1115" t="str">
        <f>'[1]S 4'!AK527</f>
        <v>meno</v>
      </c>
      <c r="AO1115" t="str">
        <f>'[1]S 4'!AL527</f>
        <v>meno</v>
      </c>
      <c r="AP1115" t="str">
        <f>'[1]S 4'!AM527</f>
        <v>rozhodca</v>
      </c>
    </row>
    <row r="1116" spans="33:42">
      <c r="AG1116">
        <f>'[1]S 4'!AD528</f>
        <v>0</v>
      </c>
      <c r="AH1116" t="str">
        <f>'[1]S 4'!AE528</f>
        <v>41X2</v>
      </c>
      <c r="AI1116" t="str">
        <f>'[1]S 4'!AF528</f>
        <v>X</v>
      </c>
      <c r="AJ1116">
        <f>'[1]S 4'!AG528</f>
        <v>0</v>
      </c>
      <c r="AK1116">
        <f>'[1]S 4'!AH528</f>
        <v>0</v>
      </c>
      <c r="AL1116" t="str">
        <f>'[1]S 4'!AI528</f>
        <v xml:space="preserve"> 2-4</v>
      </c>
      <c r="AM1116">
        <f>'[1]S 4'!AJ528</f>
        <v>0</v>
      </c>
      <c r="AN1116" t="e">
        <f>'[1]S 4'!AK528</f>
        <v>#N/A</v>
      </c>
      <c r="AO1116" t="e">
        <f>'[1]S 4'!AL528</f>
        <v>#N/A</v>
      </c>
      <c r="AP1116" t="e">
        <f>'[1]S 4'!AM528</f>
        <v>#N/A</v>
      </c>
    </row>
    <row r="1117" spans="33:42">
      <c r="AG1117">
        <f>'[1]S 4'!AD529</f>
        <v>0</v>
      </c>
      <c r="AH1117" t="str">
        <f>'[1]S 4'!AE529</f>
        <v>42X2</v>
      </c>
      <c r="AI1117" t="str">
        <f>'[1]S 4'!AF529</f>
        <v>X</v>
      </c>
      <c r="AJ1117">
        <f>'[1]S 4'!AG529</f>
        <v>0</v>
      </c>
      <c r="AK1117">
        <f>'[1]S 4'!AH529</f>
        <v>0</v>
      </c>
      <c r="AL1117" t="str">
        <f>'[1]S 4'!AI529</f>
        <v xml:space="preserve"> 3-4</v>
      </c>
      <c r="AM1117">
        <f>'[1]S 4'!AJ529</f>
        <v>0</v>
      </c>
      <c r="AN1117" t="e">
        <f>'[1]S 4'!AK529</f>
        <v>#N/A</v>
      </c>
      <c r="AO1117" t="e">
        <f>'[1]S 4'!AL529</f>
        <v>#N/A</v>
      </c>
      <c r="AP1117" t="e">
        <f>'[1]S 4'!AM529</f>
        <v>#N/A</v>
      </c>
    </row>
    <row r="1118" spans="33:42">
      <c r="AG1118">
        <f>'[1]S 4'!AD530</f>
        <v>0</v>
      </c>
      <c r="AH1118" t="str">
        <f>'[1]S 4'!AE530</f>
        <v>43X2</v>
      </c>
      <c r="AI1118" t="str">
        <f>'[1]S 4'!AF530</f>
        <v>X</v>
      </c>
      <c r="AJ1118">
        <f>'[1]S 4'!AG530</f>
        <v>0</v>
      </c>
      <c r="AK1118">
        <f>'[1]S 4'!AH530</f>
        <v>0</v>
      </c>
      <c r="AL1118" t="str">
        <f>'[1]S 4'!AI530</f>
        <v xml:space="preserve"> 2-3</v>
      </c>
      <c r="AM1118">
        <f>'[1]S 4'!AJ530</f>
        <v>0</v>
      </c>
      <c r="AN1118" t="e">
        <f>'[1]S 4'!AK530</f>
        <v>#N/A</v>
      </c>
      <c r="AO1118" t="e">
        <f>'[1]S 4'!AL530</f>
        <v>#N/A</v>
      </c>
      <c r="AP1118" t="e">
        <f>'[1]S 4'!AM530</f>
        <v>#N/A</v>
      </c>
    </row>
    <row r="1119" spans="33:42">
      <c r="AG1119">
        <f>'[1]S 4'!AD531</f>
        <v>0</v>
      </c>
      <c r="AH1119">
        <f>'[1]S 4'!AE531</f>
        <v>0</v>
      </c>
      <c r="AI1119">
        <f>'[1]S 4'!AF531</f>
        <v>0</v>
      </c>
      <c r="AJ1119">
        <f>'[1]S 4'!AG531</f>
        <v>0</v>
      </c>
      <c r="AK1119">
        <f>'[1]S 4'!AH531</f>
        <v>0</v>
      </c>
      <c r="AL1119">
        <f>'[1]S 4'!AI531</f>
        <v>0</v>
      </c>
      <c r="AM1119">
        <f>'[1]S 4'!AJ531</f>
        <v>0</v>
      </c>
      <c r="AN1119">
        <f>'[1]S 4'!AK531</f>
        <v>0</v>
      </c>
      <c r="AO1119">
        <f>'[1]S 4'!AL531</f>
        <v>0</v>
      </c>
      <c r="AP1119">
        <f>'[1]S 4'!AM531</f>
        <v>0</v>
      </c>
    </row>
    <row r="1120" spans="33:42">
      <c r="AG1120">
        <f>'[1]S 4'!AD532</f>
        <v>0</v>
      </c>
      <c r="AH1120">
        <f>'[1]S 4'!AE532</f>
        <v>0</v>
      </c>
      <c r="AI1120">
        <f>'[1]S 4'!AF532</f>
        <v>0</v>
      </c>
      <c r="AJ1120">
        <f>'[1]S 4'!AG532</f>
        <v>0</v>
      </c>
      <c r="AK1120">
        <f>'[1]S 4'!AH532</f>
        <v>0</v>
      </c>
      <c r="AL1120">
        <f>'[1]S 4'!AI532</f>
        <v>0</v>
      </c>
      <c r="AM1120">
        <f>'[1]S 4'!AJ532</f>
        <v>0</v>
      </c>
      <c r="AN1120">
        <f>'[1]S 4'!AK532</f>
        <v>0</v>
      </c>
      <c r="AO1120">
        <f>'[1]S 4'!AL532</f>
        <v>0</v>
      </c>
      <c r="AP1120">
        <f>'[1]S 4'!AM532</f>
        <v>0</v>
      </c>
    </row>
    <row r="1121" spans="33:42">
      <c r="AG1121" t="str">
        <f>'[1]S 4'!AD533</f>
        <v/>
      </c>
      <c r="AH1121" t="str">
        <f>'[1]S 4'!AE533</f>
        <v>kod</v>
      </c>
      <c r="AI1121">
        <f>'[1]S 4'!AF533</f>
        <v>0</v>
      </c>
      <c r="AJ1121" t="str">
        <f>'[1]S 4'!AG533</f>
        <v>č.zapasu</v>
      </c>
      <c r="AK1121" t="str">
        <f>'[1]S 4'!AH533</f>
        <v>čas</v>
      </c>
      <c r="AL1121" t="str">
        <f>'[1]S 4'!AI533</f>
        <v>zápas</v>
      </c>
      <c r="AM1121" t="str">
        <f>'[1]S 4'!AJ533</f>
        <v>stôl</v>
      </c>
      <c r="AN1121" t="str">
        <f>'[1]S 4'!AK533</f>
        <v>meno</v>
      </c>
      <c r="AO1121" t="str">
        <f>'[1]S 4'!AL533</f>
        <v>meno</v>
      </c>
      <c r="AP1121" t="str">
        <f>'[1]S 4'!AM533</f>
        <v>rozhodca</v>
      </c>
    </row>
    <row r="1122" spans="33:42">
      <c r="AG1122">
        <f>'[1]S 4'!AD534</f>
        <v>0</v>
      </c>
      <c r="AH1122" t="str">
        <f>'[1]S 4'!AE534</f>
        <v>41X2</v>
      </c>
      <c r="AI1122" t="str">
        <f>'[1]S 4'!AF534</f>
        <v>X</v>
      </c>
      <c r="AJ1122">
        <f>'[1]S 4'!AG534</f>
        <v>0</v>
      </c>
      <c r="AK1122">
        <f>'[1]S 4'!AH534</f>
        <v>0</v>
      </c>
      <c r="AL1122" t="str">
        <f>'[1]S 4'!AI534</f>
        <v xml:space="preserve"> 2-4</v>
      </c>
      <c r="AM1122">
        <f>'[1]S 4'!AJ534</f>
        <v>0</v>
      </c>
      <c r="AN1122" t="e">
        <f>'[1]S 4'!AK534</f>
        <v>#N/A</v>
      </c>
      <c r="AO1122" t="e">
        <f>'[1]S 4'!AL534</f>
        <v>#N/A</v>
      </c>
      <c r="AP1122" t="e">
        <f>'[1]S 4'!AM534</f>
        <v>#N/A</v>
      </c>
    </row>
    <row r="1123" spans="33:42">
      <c r="AG1123">
        <f>'[1]S 4'!AD535</f>
        <v>0</v>
      </c>
      <c r="AH1123" t="str">
        <f>'[1]S 4'!AE535</f>
        <v>42X2</v>
      </c>
      <c r="AI1123" t="str">
        <f>'[1]S 4'!AF535</f>
        <v>X</v>
      </c>
      <c r="AJ1123">
        <f>'[1]S 4'!AG535</f>
        <v>0</v>
      </c>
      <c r="AK1123">
        <f>'[1]S 4'!AH535</f>
        <v>0</v>
      </c>
      <c r="AL1123" t="str">
        <f>'[1]S 4'!AI535</f>
        <v xml:space="preserve"> 3-4</v>
      </c>
      <c r="AM1123">
        <f>'[1]S 4'!AJ535</f>
        <v>0</v>
      </c>
      <c r="AN1123" t="e">
        <f>'[1]S 4'!AK535</f>
        <v>#N/A</v>
      </c>
      <c r="AO1123" t="e">
        <f>'[1]S 4'!AL535</f>
        <v>#N/A</v>
      </c>
      <c r="AP1123" t="e">
        <f>'[1]S 4'!AM535</f>
        <v>#N/A</v>
      </c>
    </row>
    <row r="1124" spans="33:42">
      <c r="AG1124">
        <f>'[1]S 4'!AD536</f>
        <v>0</v>
      </c>
      <c r="AH1124" t="str">
        <f>'[1]S 4'!AE536</f>
        <v>43X2</v>
      </c>
      <c r="AI1124" t="str">
        <f>'[1]S 4'!AF536</f>
        <v>X</v>
      </c>
      <c r="AJ1124">
        <f>'[1]S 4'!AG536</f>
        <v>0</v>
      </c>
      <c r="AK1124">
        <f>'[1]S 4'!AH536</f>
        <v>0</v>
      </c>
      <c r="AL1124" t="str">
        <f>'[1]S 4'!AI536</f>
        <v xml:space="preserve"> 2-3</v>
      </c>
      <c r="AM1124">
        <f>'[1]S 4'!AJ536</f>
        <v>0</v>
      </c>
      <c r="AN1124" t="e">
        <f>'[1]S 4'!AK536</f>
        <v>#N/A</v>
      </c>
      <c r="AO1124" t="e">
        <f>'[1]S 4'!AL536</f>
        <v>#N/A</v>
      </c>
      <c r="AP1124" t="e">
        <f>'[1]S 4'!AM536</f>
        <v>#N/A</v>
      </c>
    </row>
    <row r="1125" spans="33:42">
      <c r="AG1125">
        <f>'[1]S 4'!AD537</f>
        <v>0</v>
      </c>
      <c r="AH1125">
        <f>'[1]S 4'!AE537</f>
        <v>0</v>
      </c>
      <c r="AI1125">
        <f>'[1]S 4'!AF537</f>
        <v>0</v>
      </c>
      <c r="AJ1125">
        <f>'[1]S 4'!AG537</f>
        <v>0</v>
      </c>
      <c r="AK1125">
        <f>'[1]S 4'!AH537</f>
        <v>0</v>
      </c>
      <c r="AL1125">
        <f>'[1]S 4'!AI537</f>
        <v>0</v>
      </c>
      <c r="AM1125">
        <f>'[1]S 4'!AJ537</f>
        <v>0</v>
      </c>
      <c r="AN1125">
        <f>'[1]S 4'!AK537</f>
        <v>0</v>
      </c>
      <c r="AO1125">
        <f>'[1]S 4'!AL537</f>
        <v>0</v>
      </c>
      <c r="AP1125">
        <f>'[1]S 4'!AM537</f>
        <v>0</v>
      </c>
    </row>
    <row r="1126" spans="33:42">
      <c r="AG1126">
        <f>'[1]S 4'!AD538</f>
        <v>0</v>
      </c>
      <c r="AH1126">
        <f>'[1]S 4'!AE538</f>
        <v>0</v>
      </c>
      <c r="AI1126">
        <f>'[1]S 4'!AF538</f>
        <v>0</v>
      </c>
      <c r="AJ1126">
        <f>'[1]S 4'!AG538</f>
        <v>0</v>
      </c>
      <c r="AK1126">
        <f>'[1]S 4'!AH538</f>
        <v>0</v>
      </c>
      <c r="AL1126">
        <f>'[1]S 4'!AI538</f>
        <v>0</v>
      </c>
      <c r="AM1126">
        <f>'[1]S 4'!AJ538</f>
        <v>0</v>
      </c>
      <c r="AN1126">
        <f>'[1]S 4'!AK538</f>
        <v>0</v>
      </c>
      <c r="AO1126">
        <f>'[1]S 4'!AL538</f>
        <v>0</v>
      </c>
      <c r="AP1126">
        <f>'[1]S 4'!AM538</f>
        <v>0</v>
      </c>
    </row>
    <row r="1127" spans="33:42">
      <c r="AG1127" t="str">
        <f>'[1]S 4'!AD539</f>
        <v/>
      </c>
      <c r="AH1127" t="str">
        <f>'[1]S 4'!AE539</f>
        <v>kod</v>
      </c>
      <c r="AI1127">
        <f>'[1]S 4'!AF539</f>
        <v>0</v>
      </c>
      <c r="AJ1127" t="str">
        <f>'[1]S 4'!AG539</f>
        <v>č.zapasu</v>
      </c>
      <c r="AK1127" t="str">
        <f>'[1]S 4'!AH539</f>
        <v>čas</v>
      </c>
      <c r="AL1127" t="str">
        <f>'[1]S 4'!AI539</f>
        <v>zápas</v>
      </c>
      <c r="AM1127" t="str">
        <f>'[1]S 4'!AJ539</f>
        <v>stôl</v>
      </c>
      <c r="AN1127" t="str">
        <f>'[1]S 4'!AK539</f>
        <v>meno</v>
      </c>
      <c r="AO1127" t="str">
        <f>'[1]S 4'!AL539</f>
        <v>meno</v>
      </c>
      <c r="AP1127" t="str">
        <f>'[1]S 4'!AM539</f>
        <v>rozhodca</v>
      </c>
    </row>
    <row r="1128" spans="33:42">
      <c r="AG1128">
        <f>'[1]S 4'!AD540</f>
        <v>0</v>
      </c>
      <c r="AH1128" t="str">
        <f>'[1]S 4'!AE540</f>
        <v>41X2</v>
      </c>
      <c r="AI1128" t="str">
        <f>'[1]S 4'!AF540</f>
        <v>X</v>
      </c>
      <c r="AJ1128">
        <f>'[1]S 4'!AG540</f>
        <v>0</v>
      </c>
      <c r="AK1128">
        <f>'[1]S 4'!AH540</f>
        <v>0</v>
      </c>
      <c r="AL1128" t="str">
        <f>'[1]S 4'!AI540</f>
        <v xml:space="preserve"> 2-4</v>
      </c>
      <c r="AM1128">
        <f>'[1]S 4'!AJ540</f>
        <v>0</v>
      </c>
      <c r="AN1128" t="e">
        <f>'[1]S 4'!AK540</f>
        <v>#N/A</v>
      </c>
      <c r="AO1128" t="e">
        <f>'[1]S 4'!AL540</f>
        <v>#N/A</v>
      </c>
      <c r="AP1128" t="e">
        <f>'[1]S 4'!AM540</f>
        <v>#N/A</v>
      </c>
    </row>
    <row r="1129" spans="33:42">
      <c r="AG1129">
        <f>'[1]S 4'!AD541</f>
        <v>0</v>
      </c>
      <c r="AH1129" t="str">
        <f>'[1]S 4'!AE541</f>
        <v>42X2</v>
      </c>
      <c r="AI1129" t="str">
        <f>'[1]S 4'!AF541</f>
        <v>X</v>
      </c>
      <c r="AJ1129">
        <f>'[1]S 4'!AG541</f>
        <v>0</v>
      </c>
      <c r="AK1129">
        <f>'[1]S 4'!AH541</f>
        <v>0</v>
      </c>
      <c r="AL1129" t="str">
        <f>'[1]S 4'!AI541</f>
        <v xml:space="preserve"> 3-4</v>
      </c>
      <c r="AM1129">
        <f>'[1]S 4'!AJ541</f>
        <v>0</v>
      </c>
      <c r="AN1129" t="e">
        <f>'[1]S 4'!AK541</f>
        <v>#N/A</v>
      </c>
      <c r="AO1129" t="e">
        <f>'[1]S 4'!AL541</f>
        <v>#N/A</v>
      </c>
      <c r="AP1129" t="e">
        <f>'[1]S 4'!AM541</f>
        <v>#N/A</v>
      </c>
    </row>
    <row r="1130" spans="33:42">
      <c r="AG1130">
        <f>'[1]S 4'!AD542</f>
        <v>0</v>
      </c>
      <c r="AH1130" t="str">
        <f>'[1]S 4'!AE542</f>
        <v>43X2</v>
      </c>
      <c r="AI1130" t="str">
        <f>'[1]S 4'!AF542</f>
        <v>X</v>
      </c>
      <c r="AJ1130">
        <f>'[1]S 4'!AG542</f>
        <v>0</v>
      </c>
      <c r="AK1130">
        <f>'[1]S 4'!AH542</f>
        <v>0</v>
      </c>
      <c r="AL1130" t="str">
        <f>'[1]S 4'!AI542</f>
        <v xml:space="preserve"> 2-3</v>
      </c>
      <c r="AM1130">
        <f>'[1]S 4'!AJ542</f>
        <v>0</v>
      </c>
      <c r="AN1130" t="e">
        <f>'[1]S 4'!AK542</f>
        <v>#N/A</v>
      </c>
      <c r="AO1130" t="e">
        <f>'[1]S 4'!AL542</f>
        <v>#N/A</v>
      </c>
      <c r="AP1130" t="e">
        <f>'[1]S 4'!AM542</f>
        <v>#N/A</v>
      </c>
    </row>
    <row r="1131" spans="33:42">
      <c r="AG1131">
        <f>'[1]S 4'!AD543</f>
        <v>0</v>
      </c>
      <c r="AH1131">
        <f>'[1]S 4'!AE543</f>
        <v>0</v>
      </c>
      <c r="AI1131">
        <f>'[1]S 4'!AF543</f>
        <v>0</v>
      </c>
      <c r="AJ1131">
        <f>'[1]S 4'!AG543</f>
        <v>0</v>
      </c>
      <c r="AK1131">
        <f>'[1]S 4'!AH543</f>
        <v>0</v>
      </c>
      <c r="AL1131">
        <f>'[1]S 4'!AI543</f>
        <v>0</v>
      </c>
      <c r="AM1131">
        <f>'[1]S 4'!AJ543</f>
        <v>0</v>
      </c>
      <c r="AN1131">
        <f>'[1]S 4'!AK543</f>
        <v>0</v>
      </c>
      <c r="AO1131">
        <f>'[1]S 4'!AL543</f>
        <v>0</v>
      </c>
      <c r="AP1131">
        <f>'[1]S 4'!AM543</f>
        <v>0</v>
      </c>
    </row>
    <row r="1132" spans="33:42">
      <c r="AG1132">
        <f>'[1]S 4'!AD544</f>
        <v>0</v>
      </c>
      <c r="AH1132">
        <f>'[1]S 4'!AE544</f>
        <v>0</v>
      </c>
      <c r="AI1132">
        <f>'[1]S 4'!AF544</f>
        <v>0</v>
      </c>
      <c r="AJ1132">
        <f>'[1]S 4'!AG544</f>
        <v>0</v>
      </c>
      <c r="AK1132">
        <f>'[1]S 4'!AH544</f>
        <v>0</v>
      </c>
      <c r="AL1132">
        <f>'[1]S 4'!AI544</f>
        <v>0</v>
      </c>
      <c r="AM1132">
        <f>'[1]S 4'!AJ544</f>
        <v>0</v>
      </c>
      <c r="AN1132">
        <f>'[1]S 4'!AK544</f>
        <v>0</v>
      </c>
      <c r="AO1132">
        <f>'[1]S 4'!AL544</f>
        <v>0</v>
      </c>
      <c r="AP1132">
        <f>'[1]S 4'!AM544</f>
        <v>0</v>
      </c>
    </row>
    <row r="1133" spans="33:42">
      <c r="AG1133" t="str">
        <f>'[1]S 4'!AD545</f>
        <v/>
      </c>
      <c r="AH1133" t="str">
        <f>'[1]S 4'!AE545</f>
        <v>kod</v>
      </c>
      <c r="AI1133">
        <f>'[1]S 4'!AF545</f>
        <v>0</v>
      </c>
      <c r="AJ1133" t="str">
        <f>'[1]S 4'!AG545</f>
        <v>č.zapasu</v>
      </c>
      <c r="AK1133" t="str">
        <f>'[1]S 4'!AH545</f>
        <v>čas</v>
      </c>
      <c r="AL1133" t="str">
        <f>'[1]S 4'!AI545</f>
        <v>zápas</v>
      </c>
      <c r="AM1133" t="str">
        <f>'[1]S 4'!AJ545</f>
        <v>stôl</v>
      </c>
      <c r="AN1133" t="str">
        <f>'[1]S 4'!AK545</f>
        <v>meno</v>
      </c>
      <c r="AO1133" t="str">
        <f>'[1]S 4'!AL545</f>
        <v>meno</v>
      </c>
      <c r="AP1133" t="str">
        <f>'[1]S 4'!AM545</f>
        <v>rozhodca</v>
      </c>
    </row>
    <row r="1134" spans="33:42">
      <c r="AG1134">
        <f>'[1]S 4'!AD546</f>
        <v>0</v>
      </c>
      <c r="AH1134" t="str">
        <f>'[1]S 4'!AE546</f>
        <v>41X2</v>
      </c>
      <c r="AI1134" t="str">
        <f>'[1]S 4'!AF546</f>
        <v>X</v>
      </c>
      <c r="AJ1134">
        <f>'[1]S 4'!AG546</f>
        <v>0</v>
      </c>
      <c r="AK1134">
        <f>'[1]S 4'!AH546</f>
        <v>0</v>
      </c>
      <c r="AL1134" t="str">
        <f>'[1]S 4'!AI546</f>
        <v xml:space="preserve"> 2-4</v>
      </c>
      <c r="AM1134">
        <f>'[1]S 4'!AJ546</f>
        <v>0</v>
      </c>
      <c r="AN1134" t="e">
        <f>'[1]S 4'!AK546</f>
        <v>#N/A</v>
      </c>
      <c r="AO1134" t="e">
        <f>'[1]S 4'!AL546</f>
        <v>#N/A</v>
      </c>
      <c r="AP1134" t="e">
        <f>'[1]S 4'!AM546</f>
        <v>#N/A</v>
      </c>
    </row>
    <row r="1135" spans="33:42">
      <c r="AG1135">
        <f>'[1]S 4'!AD547</f>
        <v>0</v>
      </c>
      <c r="AH1135" t="str">
        <f>'[1]S 4'!AE547</f>
        <v>42X2</v>
      </c>
      <c r="AI1135" t="str">
        <f>'[1]S 4'!AF547</f>
        <v>X</v>
      </c>
      <c r="AJ1135">
        <f>'[1]S 4'!AG547</f>
        <v>0</v>
      </c>
      <c r="AK1135">
        <f>'[1]S 4'!AH547</f>
        <v>0</v>
      </c>
      <c r="AL1135" t="str">
        <f>'[1]S 4'!AI547</f>
        <v xml:space="preserve"> 3-4</v>
      </c>
      <c r="AM1135">
        <f>'[1]S 4'!AJ547</f>
        <v>0</v>
      </c>
      <c r="AN1135" t="e">
        <f>'[1]S 4'!AK547</f>
        <v>#N/A</v>
      </c>
      <c r="AO1135" t="e">
        <f>'[1]S 4'!AL547</f>
        <v>#N/A</v>
      </c>
      <c r="AP1135" t="e">
        <f>'[1]S 4'!AM547</f>
        <v>#N/A</v>
      </c>
    </row>
    <row r="1136" spans="33:42">
      <c r="AG1136">
        <f>'[1]S 4'!AD548</f>
        <v>0</v>
      </c>
      <c r="AH1136" t="str">
        <f>'[1]S 4'!AE548</f>
        <v>43X2</v>
      </c>
      <c r="AI1136" t="str">
        <f>'[1]S 4'!AF548</f>
        <v>X</v>
      </c>
      <c r="AJ1136">
        <f>'[1]S 4'!AG548</f>
        <v>0</v>
      </c>
      <c r="AK1136">
        <f>'[1]S 4'!AH548</f>
        <v>0</v>
      </c>
      <c r="AL1136" t="str">
        <f>'[1]S 4'!AI548</f>
        <v xml:space="preserve"> 2-3</v>
      </c>
      <c r="AM1136">
        <f>'[1]S 4'!AJ548</f>
        <v>0</v>
      </c>
      <c r="AN1136" t="e">
        <f>'[1]S 4'!AK548</f>
        <v>#N/A</v>
      </c>
      <c r="AO1136" t="e">
        <f>'[1]S 4'!AL548</f>
        <v>#N/A</v>
      </c>
      <c r="AP1136" t="e">
        <f>'[1]S 4'!AM548</f>
        <v>#N/A</v>
      </c>
    </row>
    <row r="1137" spans="33:42">
      <c r="AG1137">
        <f>'[1]S 4'!AD549</f>
        <v>0</v>
      </c>
      <c r="AH1137">
        <f>'[1]S 4'!AE549</f>
        <v>0</v>
      </c>
      <c r="AI1137">
        <f>'[1]S 4'!AF549</f>
        <v>0</v>
      </c>
      <c r="AJ1137">
        <f>'[1]S 4'!AG549</f>
        <v>0</v>
      </c>
      <c r="AK1137">
        <f>'[1]S 4'!AH549</f>
        <v>0</v>
      </c>
      <c r="AL1137">
        <f>'[1]S 4'!AI549</f>
        <v>0</v>
      </c>
      <c r="AM1137">
        <f>'[1]S 4'!AJ549</f>
        <v>0</v>
      </c>
      <c r="AN1137">
        <f>'[1]S 4'!AK549</f>
        <v>0</v>
      </c>
      <c r="AO1137">
        <f>'[1]S 4'!AL549</f>
        <v>0</v>
      </c>
      <c r="AP1137">
        <f>'[1]S 4'!AM549</f>
        <v>0</v>
      </c>
    </row>
    <row r="1138" spans="33:42">
      <c r="AG1138">
        <f>'[1]S 4'!AD550</f>
        <v>0</v>
      </c>
      <c r="AH1138">
        <f>'[1]S 4'!AE550</f>
        <v>0</v>
      </c>
      <c r="AI1138">
        <f>'[1]S 4'!AF550</f>
        <v>0</v>
      </c>
      <c r="AJ1138">
        <f>'[1]S 4'!AG550</f>
        <v>0</v>
      </c>
      <c r="AK1138">
        <f>'[1]S 4'!AH550</f>
        <v>0</v>
      </c>
      <c r="AL1138">
        <f>'[1]S 4'!AI550</f>
        <v>0</v>
      </c>
      <c r="AM1138">
        <f>'[1]S 4'!AJ550</f>
        <v>0</v>
      </c>
      <c r="AN1138">
        <f>'[1]S 4'!AK550</f>
        <v>0</v>
      </c>
      <c r="AO1138">
        <f>'[1]S 4'!AL550</f>
        <v>0</v>
      </c>
      <c r="AP1138">
        <f>'[1]S 4'!AM550</f>
        <v>0</v>
      </c>
    </row>
    <row r="1139" spans="33:42">
      <c r="AG1139" t="str">
        <f>'[1]S 4'!AD551</f>
        <v/>
      </c>
      <c r="AH1139" t="str">
        <f>'[1]S 4'!AE551</f>
        <v>kod</v>
      </c>
      <c r="AI1139">
        <f>'[1]S 4'!AF551</f>
        <v>0</v>
      </c>
      <c r="AJ1139" t="str">
        <f>'[1]S 4'!AG551</f>
        <v>č.zapasu</v>
      </c>
      <c r="AK1139" t="str">
        <f>'[1]S 4'!AH551</f>
        <v>čas</v>
      </c>
      <c r="AL1139" t="str">
        <f>'[1]S 4'!AI551</f>
        <v>zápas</v>
      </c>
      <c r="AM1139" t="str">
        <f>'[1]S 4'!AJ551</f>
        <v>stôl</v>
      </c>
      <c r="AN1139" t="str">
        <f>'[1]S 4'!AK551</f>
        <v>meno</v>
      </c>
      <c r="AO1139" t="str">
        <f>'[1]S 4'!AL551</f>
        <v>meno</v>
      </c>
      <c r="AP1139" t="str">
        <f>'[1]S 4'!AM551</f>
        <v>rozhodca</v>
      </c>
    </row>
    <row r="1140" spans="33:42">
      <c r="AG1140">
        <f>'[1]S 4'!AD552</f>
        <v>0</v>
      </c>
      <c r="AH1140" t="str">
        <f>'[1]S 4'!AE552</f>
        <v>41X2</v>
      </c>
      <c r="AI1140" t="str">
        <f>'[1]S 4'!AF552</f>
        <v>X</v>
      </c>
      <c r="AJ1140">
        <f>'[1]S 4'!AG552</f>
        <v>0</v>
      </c>
      <c r="AK1140">
        <f>'[1]S 4'!AH552</f>
        <v>0</v>
      </c>
      <c r="AL1140" t="str">
        <f>'[1]S 4'!AI552</f>
        <v xml:space="preserve"> 2-4</v>
      </c>
      <c r="AM1140">
        <f>'[1]S 4'!AJ552</f>
        <v>0</v>
      </c>
      <c r="AN1140" t="e">
        <f>'[1]S 4'!AK552</f>
        <v>#N/A</v>
      </c>
      <c r="AO1140" t="e">
        <f>'[1]S 4'!AL552</f>
        <v>#N/A</v>
      </c>
      <c r="AP1140" t="e">
        <f>'[1]S 4'!AM552</f>
        <v>#N/A</v>
      </c>
    </row>
    <row r="1141" spans="33:42">
      <c r="AG1141">
        <f>'[1]S 4'!AD553</f>
        <v>0</v>
      </c>
      <c r="AH1141" t="str">
        <f>'[1]S 4'!AE553</f>
        <v>42X2</v>
      </c>
      <c r="AI1141" t="str">
        <f>'[1]S 4'!AF553</f>
        <v>X</v>
      </c>
      <c r="AJ1141">
        <f>'[1]S 4'!AG553</f>
        <v>0</v>
      </c>
      <c r="AK1141">
        <f>'[1]S 4'!AH553</f>
        <v>0</v>
      </c>
      <c r="AL1141" t="str">
        <f>'[1]S 4'!AI553</f>
        <v xml:space="preserve"> 3-4</v>
      </c>
      <c r="AM1141">
        <f>'[1]S 4'!AJ553</f>
        <v>0</v>
      </c>
      <c r="AN1141" t="e">
        <f>'[1]S 4'!AK553</f>
        <v>#N/A</v>
      </c>
      <c r="AO1141" t="e">
        <f>'[1]S 4'!AL553</f>
        <v>#N/A</v>
      </c>
      <c r="AP1141" t="e">
        <f>'[1]S 4'!AM553</f>
        <v>#N/A</v>
      </c>
    </row>
    <row r="1142" spans="33:42">
      <c r="AG1142">
        <f>'[1]S 4'!AD554</f>
        <v>0</v>
      </c>
      <c r="AH1142" t="str">
        <f>'[1]S 4'!AE554</f>
        <v>43X2</v>
      </c>
      <c r="AI1142" t="str">
        <f>'[1]S 4'!AF554</f>
        <v>X</v>
      </c>
      <c r="AJ1142">
        <f>'[1]S 4'!AG554</f>
        <v>0</v>
      </c>
      <c r="AK1142">
        <f>'[1]S 4'!AH554</f>
        <v>0</v>
      </c>
      <c r="AL1142" t="str">
        <f>'[1]S 4'!AI554</f>
        <v xml:space="preserve"> 2-3</v>
      </c>
      <c r="AM1142">
        <f>'[1]S 4'!AJ554</f>
        <v>0</v>
      </c>
      <c r="AN1142" t="e">
        <f>'[1]S 4'!AK554</f>
        <v>#N/A</v>
      </c>
      <c r="AO1142" t="e">
        <f>'[1]S 4'!AL554</f>
        <v>#N/A</v>
      </c>
      <c r="AP1142" t="e">
        <f>'[1]S 4'!AM554</f>
        <v>#N/A</v>
      </c>
    </row>
    <row r="1143" spans="33:42">
      <c r="AG1143">
        <f>'[1]S 4'!AD555</f>
        <v>0</v>
      </c>
      <c r="AH1143">
        <f>'[1]S 4'!AE555</f>
        <v>0</v>
      </c>
      <c r="AI1143">
        <f>'[1]S 4'!AF555</f>
        <v>0</v>
      </c>
      <c r="AJ1143">
        <f>'[1]S 4'!AG555</f>
        <v>0</v>
      </c>
      <c r="AK1143">
        <f>'[1]S 4'!AH555</f>
        <v>0</v>
      </c>
      <c r="AL1143">
        <f>'[1]S 4'!AI555</f>
        <v>0</v>
      </c>
      <c r="AM1143">
        <f>'[1]S 4'!AJ555</f>
        <v>0</v>
      </c>
      <c r="AN1143">
        <f>'[1]S 4'!AK555</f>
        <v>0</v>
      </c>
      <c r="AO1143">
        <f>'[1]S 4'!AL555</f>
        <v>0</v>
      </c>
      <c r="AP1143">
        <f>'[1]S 4'!AM555</f>
        <v>0</v>
      </c>
    </row>
    <row r="1144" spans="33:42">
      <c r="AG1144">
        <f>'[1]S 4'!AD556</f>
        <v>0</v>
      </c>
      <c r="AH1144">
        <f>'[1]S 4'!AE556</f>
        <v>0</v>
      </c>
      <c r="AI1144">
        <f>'[1]S 4'!AF556</f>
        <v>0</v>
      </c>
      <c r="AJ1144">
        <f>'[1]S 4'!AG556</f>
        <v>0</v>
      </c>
      <c r="AK1144">
        <f>'[1]S 4'!AH556</f>
        <v>0</v>
      </c>
      <c r="AL1144">
        <f>'[1]S 4'!AI556</f>
        <v>0</v>
      </c>
      <c r="AM1144">
        <f>'[1]S 4'!AJ556</f>
        <v>0</v>
      </c>
      <c r="AN1144">
        <f>'[1]S 4'!AK556</f>
        <v>0</v>
      </c>
      <c r="AO1144">
        <f>'[1]S 4'!AL556</f>
        <v>0</v>
      </c>
      <c r="AP1144">
        <f>'[1]S 4'!AM556</f>
        <v>0</v>
      </c>
    </row>
    <row r="1145" spans="33:42">
      <c r="AG1145" t="str">
        <f>'[1]S 4'!AD557</f>
        <v/>
      </c>
      <c r="AH1145" t="str">
        <f>'[1]S 4'!AE557</f>
        <v>kod</v>
      </c>
      <c r="AI1145">
        <f>'[1]S 4'!AF557</f>
        <v>0</v>
      </c>
      <c r="AJ1145" t="str">
        <f>'[1]S 4'!AG557</f>
        <v>č.zapasu</v>
      </c>
      <c r="AK1145" t="str">
        <f>'[1]S 4'!AH557</f>
        <v>čas</v>
      </c>
      <c r="AL1145" t="str">
        <f>'[1]S 4'!AI557</f>
        <v>zápas</v>
      </c>
      <c r="AM1145" t="str">
        <f>'[1]S 4'!AJ557</f>
        <v>stôl</v>
      </c>
      <c r="AN1145" t="str">
        <f>'[1]S 4'!AK557</f>
        <v>meno</v>
      </c>
      <c r="AO1145" t="str">
        <f>'[1]S 4'!AL557</f>
        <v>meno</v>
      </c>
      <c r="AP1145" t="str">
        <f>'[1]S 4'!AM557</f>
        <v>rozhodca</v>
      </c>
    </row>
    <row r="1146" spans="33:42">
      <c r="AG1146">
        <f>'[1]S 4'!AD558</f>
        <v>0</v>
      </c>
      <c r="AH1146" t="str">
        <f>'[1]S 4'!AE558</f>
        <v>41X2</v>
      </c>
      <c r="AI1146" t="str">
        <f>'[1]S 4'!AF558</f>
        <v>X</v>
      </c>
      <c r="AJ1146">
        <f>'[1]S 4'!AG558</f>
        <v>0</v>
      </c>
      <c r="AK1146">
        <f>'[1]S 4'!AH558</f>
        <v>0</v>
      </c>
      <c r="AL1146" t="str">
        <f>'[1]S 4'!AI558</f>
        <v xml:space="preserve"> 2-4</v>
      </c>
      <c r="AM1146">
        <f>'[1]S 4'!AJ558</f>
        <v>0</v>
      </c>
      <c r="AN1146" t="e">
        <f>'[1]S 4'!AK558</f>
        <v>#N/A</v>
      </c>
      <c r="AO1146" t="e">
        <f>'[1]S 4'!AL558</f>
        <v>#N/A</v>
      </c>
      <c r="AP1146" t="e">
        <f>'[1]S 4'!AM558</f>
        <v>#N/A</v>
      </c>
    </row>
    <row r="1147" spans="33:42">
      <c r="AG1147">
        <f>'[1]S 4'!AD559</f>
        <v>0</v>
      </c>
      <c r="AH1147" t="str">
        <f>'[1]S 4'!AE559</f>
        <v>42X2</v>
      </c>
      <c r="AI1147" t="str">
        <f>'[1]S 4'!AF559</f>
        <v>X</v>
      </c>
      <c r="AJ1147">
        <f>'[1]S 4'!AG559</f>
        <v>0</v>
      </c>
      <c r="AK1147">
        <f>'[1]S 4'!AH559</f>
        <v>0</v>
      </c>
      <c r="AL1147" t="str">
        <f>'[1]S 4'!AI559</f>
        <v xml:space="preserve"> 3-4</v>
      </c>
      <c r="AM1147">
        <f>'[1]S 4'!AJ559</f>
        <v>0</v>
      </c>
      <c r="AN1147" t="e">
        <f>'[1]S 4'!AK559</f>
        <v>#N/A</v>
      </c>
      <c r="AO1147" t="e">
        <f>'[1]S 4'!AL559</f>
        <v>#N/A</v>
      </c>
      <c r="AP1147" t="e">
        <f>'[1]S 4'!AM559</f>
        <v>#N/A</v>
      </c>
    </row>
    <row r="1148" spans="33:42">
      <c r="AG1148">
        <f>'[1]S 4'!AD560</f>
        <v>0</v>
      </c>
      <c r="AH1148" t="str">
        <f>'[1]S 4'!AE560</f>
        <v>43X2</v>
      </c>
      <c r="AI1148" t="str">
        <f>'[1]S 4'!AF560</f>
        <v>X</v>
      </c>
      <c r="AJ1148">
        <f>'[1]S 4'!AG560</f>
        <v>0</v>
      </c>
      <c r="AK1148">
        <f>'[1]S 4'!AH560</f>
        <v>0</v>
      </c>
      <c r="AL1148" t="str">
        <f>'[1]S 4'!AI560</f>
        <v xml:space="preserve"> 2-3</v>
      </c>
      <c r="AM1148">
        <f>'[1]S 4'!AJ560</f>
        <v>0</v>
      </c>
      <c r="AN1148" t="e">
        <f>'[1]S 4'!AK560</f>
        <v>#N/A</v>
      </c>
      <c r="AO1148" t="e">
        <f>'[1]S 4'!AL560</f>
        <v>#N/A</v>
      </c>
      <c r="AP1148" t="e">
        <f>'[1]S 4'!AM560</f>
        <v>#N/A</v>
      </c>
    </row>
    <row r="1149" spans="33:42">
      <c r="AG1149">
        <f>'[1]S 4'!AD561</f>
        <v>0</v>
      </c>
      <c r="AH1149">
        <f>'[1]S 4'!AE561</f>
        <v>0</v>
      </c>
      <c r="AI1149">
        <f>'[1]S 4'!AF561</f>
        <v>0</v>
      </c>
      <c r="AJ1149">
        <f>'[1]S 4'!AG561</f>
        <v>0</v>
      </c>
      <c r="AK1149">
        <f>'[1]S 4'!AH561</f>
        <v>0</v>
      </c>
      <c r="AL1149">
        <f>'[1]S 4'!AI561</f>
        <v>0</v>
      </c>
      <c r="AM1149">
        <f>'[1]S 4'!AJ561</f>
        <v>0</v>
      </c>
      <c r="AN1149">
        <f>'[1]S 4'!AK561</f>
        <v>0</v>
      </c>
      <c r="AO1149">
        <f>'[1]S 4'!AL561</f>
        <v>0</v>
      </c>
      <c r="AP1149">
        <f>'[1]S 4'!AM561</f>
        <v>0</v>
      </c>
    </row>
    <row r="1150" spans="33:42">
      <c r="AG1150">
        <f>'[1]S 4'!AD562</f>
        <v>0</v>
      </c>
      <c r="AH1150">
        <f>'[1]S 4'!AE562</f>
        <v>0</v>
      </c>
      <c r="AI1150">
        <f>'[1]S 4'!AF562</f>
        <v>0</v>
      </c>
      <c r="AJ1150">
        <f>'[1]S 4'!AG562</f>
        <v>0</v>
      </c>
      <c r="AK1150">
        <f>'[1]S 4'!AH562</f>
        <v>0</v>
      </c>
      <c r="AL1150">
        <f>'[1]S 4'!AI562</f>
        <v>0</v>
      </c>
      <c r="AM1150">
        <f>'[1]S 4'!AJ562</f>
        <v>0</v>
      </c>
      <c r="AN1150">
        <f>'[1]S 4'!AK562</f>
        <v>0</v>
      </c>
      <c r="AO1150">
        <f>'[1]S 4'!AL562</f>
        <v>0</v>
      </c>
      <c r="AP1150">
        <f>'[1]S 4'!AM562</f>
        <v>0</v>
      </c>
    </row>
    <row r="1151" spans="33:42">
      <c r="AG1151" t="str">
        <f>'[1]S 4'!AD563</f>
        <v/>
      </c>
      <c r="AH1151" t="str">
        <f>'[1]S 4'!AE563</f>
        <v>kod</v>
      </c>
      <c r="AI1151">
        <f>'[1]S 4'!AF563</f>
        <v>0</v>
      </c>
      <c r="AJ1151" t="str">
        <f>'[1]S 4'!AG563</f>
        <v>č.zapasu</v>
      </c>
      <c r="AK1151" t="str">
        <f>'[1]S 4'!AH563</f>
        <v>čas</v>
      </c>
      <c r="AL1151" t="str">
        <f>'[1]S 4'!AI563</f>
        <v>zápas</v>
      </c>
      <c r="AM1151" t="str">
        <f>'[1]S 4'!AJ563</f>
        <v>stôl</v>
      </c>
      <c r="AN1151" t="str">
        <f>'[1]S 4'!AK563</f>
        <v>meno</v>
      </c>
      <c r="AO1151" t="str">
        <f>'[1]S 4'!AL563</f>
        <v>meno</v>
      </c>
      <c r="AP1151" t="str">
        <f>'[1]S 4'!AM563</f>
        <v>rozhodca</v>
      </c>
    </row>
    <row r="1152" spans="33:42">
      <c r="AG1152">
        <f>'[1]S 4'!AD564</f>
        <v>0</v>
      </c>
      <c r="AH1152" t="str">
        <f>'[1]S 4'!AE564</f>
        <v>41X2</v>
      </c>
      <c r="AI1152" t="str">
        <f>'[1]S 4'!AF564</f>
        <v>X</v>
      </c>
      <c r="AJ1152">
        <f>'[1]S 4'!AG564</f>
        <v>0</v>
      </c>
      <c r="AK1152">
        <f>'[1]S 4'!AH564</f>
        <v>0</v>
      </c>
      <c r="AL1152" t="str">
        <f>'[1]S 4'!AI564</f>
        <v xml:space="preserve"> 2-4</v>
      </c>
      <c r="AM1152">
        <f>'[1]S 4'!AJ564</f>
        <v>0</v>
      </c>
      <c r="AN1152" t="e">
        <f>'[1]S 4'!AK564</f>
        <v>#N/A</v>
      </c>
      <c r="AO1152" t="e">
        <f>'[1]S 4'!AL564</f>
        <v>#N/A</v>
      </c>
      <c r="AP1152" t="e">
        <f>'[1]S 4'!AM564</f>
        <v>#N/A</v>
      </c>
    </row>
    <row r="1153" spans="33:42">
      <c r="AG1153">
        <f>'[1]S 4'!AD565</f>
        <v>0</v>
      </c>
      <c r="AH1153" t="str">
        <f>'[1]S 4'!AE565</f>
        <v>42X2</v>
      </c>
      <c r="AI1153" t="str">
        <f>'[1]S 4'!AF565</f>
        <v>X</v>
      </c>
      <c r="AJ1153">
        <f>'[1]S 4'!AG565</f>
        <v>0</v>
      </c>
      <c r="AK1153">
        <f>'[1]S 4'!AH565</f>
        <v>0</v>
      </c>
      <c r="AL1153" t="str">
        <f>'[1]S 4'!AI565</f>
        <v xml:space="preserve"> 3-4</v>
      </c>
      <c r="AM1153">
        <f>'[1]S 4'!AJ565</f>
        <v>0</v>
      </c>
      <c r="AN1153" t="e">
        <f>'[1]S 4'!AK565</f>
        <v>#N/A</v>
      </c>
      <c r="AO1153" t="e">
        <f>'[1]S 4'!AL565</f>
        <v>#N/A</v>
      </c>
      <c r="AP1153" t="e">
        <f>'[1]S 4'!AM565</f>
        <v>#N/A</v>
      </c>
    </row>
    <row r="1154" spans="33:42">
      <c r="AG1154">
        <f>'[1]S 4'!AD566</f>
        <v>0</v>
      </c>
      <c r="AH1154" t="str">
        <f>'[1]S 4'!AE566</f>
        <v>43X2</v>
      </c>
      <c r="AI1154" t="str">
        <f>'[1]S 4'!AF566</f>
        <v>X</v>
      </c>
      <c r="AJ1154">
        <f>'[1]S 4'!AG566</f>
        <v>0</v>
      </c>
      <c r="AK1154">
        <f>'[1]S 4'!AH566</f>
        <v>0</v>
      </c>
      <c r="AL1154" t="str">
        <f>'[1]S 4'!AI566</f>
        <v xml:space="preserve"> 2-3</v>
      </c>
      <c r="AM1154">
        <f>'[1]S 4'!AJ566</f>
        <v>0</v>
      </c>
      <c r="AN1154" t="e">
        <f>'[1]S 4'!AK566</f>
        <v>#N/A</v>
      </c>
      <c r="AO1154" t="e">
        <f>'[1]S 4'!AL566</f>
        <v>#N/A</v>
      </c>
      <c r="AP1154" t="e">
        <f>'[1]S 4'!AM566</f>
        <v>#N/A</v>
      </c>
    </row>
    <row r="1155" spans="33:42">
      <c r="AG1155">
        <f>'[1]S 4'!AD567</f>
        <v>0</v>
      </c>
      <c r="AH1155">
        <f>'[1]S 4'!AE567</f>
        <v>0</v>
      </c>
      <c r="AI1155">
        <f>'[1]S 4'!AF567</f>
        <v>0</v>
      </c>
      <c r="AJ1155">
        <f>'[1]S 4'!AG567</f>
        <v>0</v>
      </c>
      <c r="AK1155">
        <f>'[1]S 4'!AH567</f>
        <v>0</v>
      </c>
      <c r="AL1155">
        <f>'[1]S 4'!AI567</f>
        <v>0</v>
      </c>
      <c r="AM1155">
        <f>'[1]S 4'!AJ567</f>
        <v>0</v>
      </c>
      <c r="AN1155">
        <f>'[1]S 4'!AK567</f>
        <v>0</v>
      </c>
      <c r="AO1155">
        <f>'[1]S 4'!AL567</f>
        <v>0</v>
      </c>
      <c r="AP1155">
        <f>'[1]S 4'!AM567</f>
        <v>0</v>
      </c>
    </row>
    <row r="1156" spans="33:42">
      <c r="AG1156">
        <f>'[1]S 4'!AD568</f>
        <v>0</v>
      </c>
      <c r="AH1156">
        <f>'[1]S 4'!AE568</f>
        <v>0</v>
      </c>
      <c r="AI1156">
        <f>'[1]S 4'!AF568</f>
        <v>0</v>
      </c>
      <c r="AJ1156">
        <f>'[1]S 4'!AG568</f>
        <v>0</v>
      </c>
      <c r="AK1156">
        <f>'[1]S 4'!AH568</f>
        <v>0</v>
      </c>
      <c r="AL1156">
        <f>'[1]S 4'!AI568</f>
        <v>0</v>
      </c>
      <c r="AM1156">
        <f>'[1]S 4'!AJ568</f>
        <v>0</v>
      </c>
      <c r="AN1156">
        <f>'[1]S 4'!AK568</f>
        <v>0</v>
      </c>
      <c r="AO1156">
        <f>'[1]S 4'!AL568</f>
        <v>0</v>
      </c>
      <c r="AP1156">
        <f>'[1]S 4'!AM568</f>
        <v>0</v>
      </c>
    </row>
    <row r="1157" spans="33:42">
      <c r="AG1157" t="str">
        <f>'[1]S 4'!AD569</f>
        <v/>
      </c>
      <c r="AH1157" t="str">
        <f>'[1]S 4'!AE569</f>
        <v>kod</v>
      </c>
      <c r="AI1157">
        <f>'[1]S 4'!AF569</f>
        <v>0</v>
      </c>
      <c r="AJ1157" t="str">
        <f>'[1]S 4'!AG569</f>
        <v>č.zapasu</v>
      </c>
      <c r="AK1157" t="str">
        <f>'[1]S 4'!AH569</f>
        <v>čas</v>
      </c>
      <c r="AL1157" t="str">
        <f>'[1]S 4'!AI569</f>
        <v>zápas</v>
      </c>
      <c r="AM1157" t="str">
        <f>'[1]S 4'!AJ569</f>
        <v>stôl</v>
      </c>
      <c r="AN1157" t="str">
        <f>'[1]S 4'!AK569</f>
        <v>meno</v>
      </c>
      <c r="AO1157" t="str">
        <f>'[1]S 4'!AL569</f>
        <v>meno</v>
      </c>
      <c r="AP1157" t="str">
        <f>'[1]S 4'!AM569</f>
        <v>rozhodca</v>
      </c>
    </row>
    <row r="1158" spans="33:42">
      <c r="AG1158">
        <f>'[1]S 4'!AD570</f>
        <v>0</v>
      </c>
      <c r="AH1158" t="str">
        <f>'[1]S 4'!AE570</f>
        <v>41X2</v>
      </c>
      <c r="AI1158" t="str">
        <f>'[1]S 4'!AF570</f>
        <v>X</v>
      </c>
      <c r="AJ1158">
        <f>'[1]S 4'!AG570</f>
        <v>0</v>
      </c>
      <c r="AK1158">
        <f>'[1]S 4'!AH570</f>
        <v>0</v>
      </c>
      <c r="AL1158" t="str">
        <f>'[1]S 4'!AI570</f>
        <v xml:space="preserve"> 2-4</v>
      </c>
      <c r="AM1158">
        <f>'[1]S 4'!AJ570</f>
        <v>0</v>
      </c>
      <c r="AN1158" t="e">
        <f>'[1]S 4'!AK570</f>
        <v>#N/A</v>
      </c>
      <c r="AO1158" t="e">
        <f>'[1]S 4'!AL570</f>
        <v>#N/A</v>
      </c>
      <c r="AP1158" t="e">
        <f>'[1]S 4'!AM570</f>
        <v>#N/A</v>
      </c>
    </row>
    <row r="1159" spans="33:42">
      <c r="AG1159">
        <f>'[1]S 4'!AD571</f>
        <v>0</v>
      </c>
      <c r="AH1159" t="str">
        <f>'[1]S 4'!AE571</f>
        <v>42X2</v>
      </c>
      <c r="AI1159" t="str">
        <f>'[1]S 4'!AF571</f>
        <v>X</v>
      </c>
      <c r="AJ1159">
        <f>'[1]S 4'!AG571</f>
        <v>0</v>
      </c>
      <c r="AK1159">
        <f>'[1]S 4'!AH571</f>
        <v>0</v>
      </c>
      <c r="AL1159" t="str">
        <f>'[1]S 4'!AI571</f>
        <v xml:space="preserve"> 3-4</v>
      </c>
      <c r="AM1159">
        <f>'[1]S 4'!AJ571</f>
        <v>0</v>
      </c>
      <c r="AN1159" t="e">
        <f>'[1]S 4'!AK571</f>
        <v>#N/A</v>
      </c>
      <c r="AO1159" t="e">
        <f>'[1]S 4'!AL571</f>
        <v>#N/A</v>
      </c>
      <c r="AP1159" t="e">
        <f>'[1]S 4'!AM571</f>
        <v>#N/A</v>
      </c>
    </row>
    <row r="1160" spans="33:42">
      <c r="AG1160">
        <f>'[1]S 4'!AD572</f>
        <v>0</v>
      </c>
      <c r="AH1160" t="str">
        <f>'[1]S 4'!AE572</f>
        <v>43X2</v>
      </c>
      <c r="AI1160" t="str">
        <f>'[1]S 4'!AF572</f>
        <v>X</v>
      </c>
      <c r="AJ1160">
        <f>'[1]S 4'!AG572</f>
        <v>0</v>
      </c>
      <c r="AK1160">
        <f>'[1]S 4'!AH572</f>
        <v>0</v>
      </c>
      <c r="AL1160" t="str">
        <f>'[1]S 4'!AI572</f>
        <v xml:space="preserve"> 2-3</v>
      </c>
      <c r="AM1160">
        <f>'[1]S 4'!AJ572</f>
        <v>0</v>
      </c>
      <c r="AN1160" t="e">
        <f>'[1]S 4'!AK572</f>
        <v>#N/A</v>
      </c>
      <c r="AO1160" t="e">
        <f>'[1]S 4'!AL572</f>
        <v>#N/A</v>
      </c>
      <c r="AP1160" t="e">
        <f>'[1]S 4'!AM572</f>
        <v>#N/A</v>
      </c>
    </row>
    <row r="1161" spans="33:42">
      <c r="AG1161">
        <f>'[1]S 4'!AD573</f>
        <v>0</v>
      </c>
      <c r="AH1161">
        <f>'[1]S 4'!AE573</f>
        <v>0</v>
      </c>
      <c r="AI1161">
        <f>'[1]S 4'!AF573</f>
        <v>0</v>
      </c>
      <c r="AJ1161">
        <f>'[1]S 4'!AG573</f>
        <v>0</v>
      </c>
      <c r="AK1161">
        <f>'[1]S 4'!AH573</f>
        <v>0</v>
      </c>
      <c r="AL1161">
        <f>'[1]S 4'!AI573</f>
        <v>0</v>
      </c>
      <c r="AM1161">
        <f>'[1]S 4'!AJ573</f>
        <v>0</v>
      </c>
      <c r="AN1161">
        <f>'[1]S 4'!AK573</f>
        <v>0</v>
      </c>
      <c r="AO1161">
        <f>'[1]S 4'!AL573</f>
        <v>0</v>
      </c>
      <c r="AP1161">
        <f>'[1]S 4'!AM573</f>
        <v>0</v>
      </c>
    </row>
    <row r="1162" spans="33:42">
      <c r="AG1162">
        <f>'[1]S 4'!AD574</f>
        <v>0</v>
      </c>
      <c r="AH1162">
        <f>'[1]S 4'!AE574</f>
        <v>0</v>
      </c>
      <c r="AI1162">
        <f>'[1]S 4'!AF574</f>
        <v>0</v>
      </c>
      <c r="AJ1162">
        <f>'[1]S 4'!AG574</f>
        <v>0</v>
      </c>
      <c r="AK1162">
        <f>'[1]S 4'!AH574</f>
        <v>0</v>
      </c>
      <c r="AL1162">
        <f>'[1]S 4'!AI574</f>
        <v>0</v>
      </c>
      <c r="AM1162">
        <f>'[1]S 4'!AJ574</f>
        <v>0</v>
      </c>
      <c r="AN1162">
        <f>'[1]S 4'!AK574</f>
        <v>0</v>
      </c>
      <c r="AO1162">
        <f>'[1]S 4'!AL574</f>
        <v>0</v>
      </c>
      <c r="AP1162">
        <f>'[1]S 4'!AM574</f>
        <v>0</v>
      </c>
    </row>
    <row r="1163" spans="33:42">
      <c r="AG1163" t="str">
        <f>'[1]S 4'!AD575</f>
        <v/>
      </c>
      <c r="AH1163" t="str">
        <f>'[1]S 4'!AE575</f>
        <v>kod</v>
      </c>
      <c r="AI1163">
        <f>'[1]S 4'!AF575</f>
        <v>0</v>
      </c>
      <c r="AJ1163" t="str">
        <f>'[1]S 4'!AG575</f>
        <v>č.zapasu</v>
      </c>
      <c r="AK1163" t="str">
        <f>'[1]S 4'!AH575</f>
        <v>čas</v>
      </c>
      <c r="AL1163" t="str">
        <f>'[1]S 4'!AI575</f>
        <v>zápas</v>
      </c>
      <c r="AM1163" t="str">
        <f>'[1]S 4'!AJ575</f>
        <v>stôl</v>
      </c>
      <c r="AN1163" t="str">
        <f>'[1]S 4'!AK575</f>
        <v>meno</v>
      </c>
      <c r="AO1163" t="str">
        <f>'[1]S 4'!AL575</f>
        <v>meno</v>
      </c>
      <c r="AP1163" t="str">
        <f>'[1]S 4'!AM575</f>
        <v>rozhodca</v>
      </c>
    </row>
    <row r="1164" spans="33:42">
      <c r="AG1164">
        <f>'[1]S 4'!AD576</f>
        <v>0</v>
      </c>
      <c r="AH1164" t="str">
        <f>'[1]S 4'!AE576</f>
        <v>41X2</v>
      </c>
      <c r="AI1164" t="str">
        <f>'[1]S 4'!AF576</f>
        <v>X</v>
      </c>
      <c r="AJ1164">
        <f>'[1]S 4'!AG576</f>
        <v>0</v>
      </c>
      <c r="AK1164">
        <f>'[1]S 4'!AH576</f>
        <v>0</v>
      </c>
      <c r="AL1164" t="str">
        <f>'[1]S 4'!AI576</f>
        <v xml:space="preserve"> 2-4</v>
      </c>
      <c r="AM1164">
        <f>'[1]S 4'!AJ576</f>
        <v>0</v>
      </c>
      <c r="AN1164" t="e">
        <f>'[1]S 4'!AK576</f>
        <v>#N/A</v>
      </c>
      <c r="AO1164" t="e">
        <f>'[1]S 4'!AL576</f>
        <v>#N/A</v>
      </c>
      <c r="AP1164" t="e">
        <f>'[1]S 4'!AM576</f>
        <v>#N/A</v>
      </c>
    </row>
    <row r="1165" spans="33:42">
      <c r="AG1165">
        <f>'[1]S 4'!AD577</f>
        <v>0</v>
      </c>
      <c r="AH1165" t="str">
        <f>'[1]S 4'!AE577</f>
        <v>42X2</v>
      </c>
      <c r="AI1165" t="str">
        <f>'[1]S 4'!AF577</f>
        <v>X</v>
      </c>
      <c r="AJ1165">
        <f>'[1]S 4'!AG577</f>
        <v>0</v>
      </c>
      <c r="AK1165">
        <f>'[1]S 4'!AH577</f>
        <v>0</v>
      </c>
      <c r="AL1165" t="str">
        <f>'[1]S 4'!AI577</f>
        <v xml:space="preserve"> 3-4</v>
      </c>
      <c r="AM1165">
        <f>'[1]S 4'!AJ577</f>
        <v>0</v>
      </c>
      <c r="AN1165" t="e">
        <f>'[1]S 4'!AK577</f>
        <v>#N/A</v>
      </c>
      <c r="AO1165" t="e">
        <f>'[1]S 4'!AL577</f>
        <v>#N/A</v>
      </c>
      <c r="AP1165" t="e">
        <f>'[1]S 4'!AM577</f>
        <v>#N/A</v>
      </c>
    </row>
    <row r="1166" spans="33:42">
      <c r="AG1166">
        <f>'[1]S 4'!AD578</f>
        <v>0</v>
      </c>
      <c r="AH1166" t="str">
        <f>'[1]S 4'!AE578</f>
        <v>43X2</v>
      </c>
      <c r="AI1166" t="str">
        <f>'[1]S 4'!AF578</f>
        <v>X</v>
      </c>
      <c r="AJ1166">
        <f>'[1]S 4'!AG578</f>
        <v>0</v>
      </c>
      <c r="AK1166">
        <f>'[1]S 4'!AH578</f>
        <v>0</v>
      </c>
      <c r="AL1166" t="str">
        <f>'[1]S 4'!AI578</f>
        <v xml:space="preserve"> 2-3</v>
      </c>
      <c r="AM1166">
        <f>'[1]S 4'!AJ578</f>
        <v>0</v>
      </c>
      <c r="AN1166" t="e">
        <f>'[1]S 4'!AK578</f>
        <v>#N/A</v>
      </c>
      <c r="AO1166" t="e">
        <f>'[1]S 4'!AL578</f>
        <v>#N/A</v>
      </c>
      <c r="AP1166" t="e">
        <f>'[1]S 4'!AM578</f>
        <v>#N/A</v>
      </c>
    </row>
    <row r="1167" spans="33:42">
      <c r="AG1167">
        <f>'[1]S 4'!AD579</f>
        <v>0</v>
      </c>
      <c r="AH1167">
        <f>'[1]S 4'!AE579</f>
        <v>0</v>
      </c>
      <c r="AI1167">
        <f>'[1]S 4'!AF579</f>
        <v>0</v>
      </c>
      <c r="AJ1167">
        <f>'[1]S 4'!AG579</f>
        <v>0</v>
      </c>
      <c r="AK1167">
        <f>'[1]S 4'!AH579</f>
        <v>0</v>
      </c>
      <c r="AL1167">
        <f>'[1]S 4'!AI579</f>
        <v>0</v>
      </c>
      <c r="AM1167">
        <f>'[1]S 4'!AJ579</f>
        <v>0</v>
      </c>
      <c r="AN1167">
        <f>'[1]S 4'!AK579</f>
        <v>0</v>
      </c>
      <c r="AO1167">
        <f>'[1]S 4'!AL579</f>
        <v>0</v>
      </c>
      <c r="AP1167">
        <f>'[1]S 4'!AM579</f>
        <v>0</v>
      </c>
    </row>
    <row r="1168" spans="33:42">
      <c r="AG1168">
        <f>'[1]S 4'!AD580</f>
        <v>0</v>
      </c>
      <c r="AH1168">
        <f>'[1]S 4'!AE580</f>
        <v>0</v>
      </c>
      <c r="AI1168">
        <f>'[1]S 4'!AF580</f>
        <v>0</v>
      </c>
      <c r="AJ1168">
        <f>'[1]S 4'!AG580</f>
        <v>0</v>
      </c>
      <c r="AK1168">
        <f>'[1]S 4'!AH580</f>
        <v>0</v>
      </c>
      <c r="AL1168">
        <f>'[1]S 4'!AI580</f>
        <v>0</v>
      </c>
      <c r="AM1168">
        <f>'[1]S 4'!AJ580</f>
        <v>0</v>
      </c>
      <c r="AN1168">
        <f>'[1]S 4'!AK580</f>
        <v>0</v>
      </c>
      <c r="AO1168">
        <f>'[1]S 4'!AL580</f>
        <v>0</v>
      </c>
      <c r="AP1168">
        <f>'[1]S 4'!AM580</f>
        <v>0</v>
      </c>
    </row>
    <row r="1169" spans="33:42">
      <c r="AG1169" t="str">
        <f>'[1]S 4'!AD581</f>
        <v/>
      </c>
      <c r="AH1169" t="str">
        <f>'[1]S 4'!AE581</f>
        <v>kod</v>
      </c>
      <c r="AI1169">
        <f>'[1]S 4'!AF581</f>
        <v>0</v>
      </c>
      <c r="AJ1169" t="str">
        <f>'[1]S 4'!AG581</f>
        <v>č.zapasu</v>
      </c>
      <c r="AK1169" t="str">
        <f>'[1]S 4'!AH581</f>
        <v>čas</v>
      </c>
      <c r="AL1169" t="str">
        <f>'[1]S 4'!AI581</f>
        <v>zápas</v>
      </c>
      <c r="AM1169" t="str">
        <f>'[1]S 4'!AJ581</f>
        <v>stôl</v>
      </c>
      <c r="AN1169" t="str">
        <f>'[1]S 4'!AK581</f>
        <v>meno</v>
      </c>
      <c r="AO1169" t="str">
        <f>'[1]S 4'!AL581</f>
        <v>meno</v>
      </c>
      <c r="AP1169" t="str">
        <f>'[1]S 4'!AM581</f>
        <v>rozhodca</v>
      </c>
    </row>
    <row r="1170" spans="33:42">
      <c r="AG1170">
        <f>'[1]S 4'!AD582</f>
        <v>0</v>
      </c>
      <c r="AH1170" t="str">
        <f>'[1]S 4'!AE582</f>
        <v>41X2</v>
      </c>
      <c r="AI1170" t="str">
        <f>'[1]S 4'!AF582</f>
        <v>X</v>
      </c>
      <c r="AJ1170">
        <f>'[1]S 4'!AG582</f>
        <v>0</v>
      </c>
      <c r="AK1170">
        <f>'[1]S 4'!AH582</f>
        <v>0</v>
      </c>
      <c r="AL1170" t="str">
        <f>'[1]S 4'!AI582</f>
        <v xml:space="preserve"> 2-4</v>
      </c>
      <c r="AM1170">
        <f>'[1]S 4'!AJ582</f>
        <v>0</v>
      </c>
      <c r="AN1170" t="e">
        <f>'[1]S 4'!AK582</f>
        <v>#N/A</v>
      </c>
      <c r="AO1170" t="e">
        <f>'[1]S 4'!AL582</f>
        <v>#N/A</v>
      </c>
      <c r="AP1170" t="e">
        <f>'[1]S 4'!AM582</f>
        <v>#N/A</v>
      </c>
    </row>
    <row r="1171" spans="33:42">
      <c r="AG1171">
        <f>'[1]S 4'!AD583</f>
        <v>0</v>
      </c>
      <c r="AH1171" t="str">
        <f>'[1]S 4'!AE583</f>
        <v>42X2</v>
      </c>
      <c r="AI1171" t="str">
        <f>'[1]S 4'!AF583</f>
        <v>X</v>
      </c>
      <c r="AJ1171">
        <f>'[1]S 4'!AG583</f>
        <v>0</v>
      </c>
      <c r="AK1171">
        <f>'[1]S 4'!AH583</f>
        <v>0</v>
      </c>
      <c r="AL1171" t="str">
        <f>'[1]S 4'!AI583</f>
        <v xml:space="preserve"> 3-4</v>
      </c>
      <c r="AM1171">
        <f>'[1]S 4'!AJ583</f>
        <v>0</v>
      </c>
      <c r="AN1171" t="e">
        <f>'[1]S 4'!AK583</f>
        <v>#N/A</v>
      </c>
      <c r="AO1171" t="e">
        <f>'[1]S 4'!AL583</f>
        <v>#N/A</v>
      </c>
      <c r="AP1171" t="e">
        <f>'[1]S 4'!AM583</f>
        <v>#N/A</v>
      </c>
    </row>
    <row r="1172" spans="33:42">
      <c r="AG1172">
        <f>'[1]S 4'!AD584</f>
        <v>0</v>
      </c>
      <c r="AH1172" t="str">
        <f>'[1]S 4'!AE584</f>
        <v>43X2</v>
      </c>
      <c r="AI1172" t="str">
        <f>'[1]S 4'!AF584</f>
        <v>X</v>
      </c>
      <c r="AJ1172">
        <f>'[1]S 4'!AG584</f>
        <v>0</v>
      </c>
      <c r="AK1172">
        <f>'[1]S 4'!AH584</f>
        <v>0</v>
      </c>
      <c r="AL1172" t="str">
        <f>'[1]S 4'!AI584</f>
        <v xml:space="preserve"> 2-3</v>
      </c>
      <c r="AM1172">
        <f>'[1]S 4'!AJ584</f>
        <v>0</v>
      </c>
      <c r="AN1172" t="e">
        <f>'[1]S 4'!AK584</f>
        <v>#N/A</v>
      </c>
      <c r="AO1172" t="e">
        <f>'[1]S 4'!AL584</f>
        <v>#N/A</v>
      </c>
      <c r="AP1172" t="e">
        <f>'[1]S 4'!AM584</f>
        <v>#N/A</v>
      </c>
    </row>
    <row r="1173" spans="33:42">
      <c r="AG1173">
        <f>'[1]S 4'!AD585</f>
        <v>0</v>
      </c>
      <c r="AH1173">
        <f>'[1]S 4'!AE585</f>
        <v>0</v>
      </c>
      <c r="AI1173">
        <f>'[1]S 4'!AF585</f>
        <v>0</v>
      </c>
      <c r="AJ1173">
        <f>'[1]S 4'!AG585</f>
        <v>0</v>
      </c>
      <c r="AK1173">
        <f>'[1]S 4'!AH585</f>
        <v>0</v>
      </c>
      <c r="AL1173">
        <f>'[1]S 4'!AI585</f>
        <v>0</v>
      </c>
      <c r="AM1173">
        <f>'[1]S 4'!AJ585</f>
        <v>0</v>
      </c>
      <c r="AN1173">
        <f>'[1]S 4'!AK585</f>
        <v>0</v>
      </c>
      <c r="AO1173">
        <f>'[1]S 4'!AL585</f>
        <v>0</v>
      </c>
      <c r="AP1173">
        <f>'[1]S 4'!AM585</f>
        <v>0</v>
      </c>
    </row>
    <row r="1174" spans="33:42">
      <c r="AG1174">
        <f>'[1]S 4'!AD586</f>
        <v>0</v>
      </c>
      <c r="AH1174">
        <f>'[1]S 4'!AE586</f>
        <v>0</v>
      </c>
      <c r="AI1174">
        <f>'[1]S 4'!AF586</f>
        <v>0</v>
      </c>
      <c r="AJ1174">
        <f>'[1]S 4'!AG586</f>
        <v>0</v>
      </c>
      <c r="AK1174">
        <f>'[1]S 4'!AH586</f>
        <v>0</v>
      </c>
      <c r="AL1174">
        <f>'[1]S 4'!AI586</f>
        <v>0</v>
      </c>
      <c r="AM1174">
        <f>'[1]S 4'!AJ586</f>
        <v>0</v>
      </c>
      <c r="AN1174">
        <f>'[1]S 4'!AK586</f>
        <v>0</v>
      </c>
      <c r="AO1174">
        <f>'[1]S 4'!AL586</f>
        <v>0</v>
      </c>
      <c r="AP1174">
        <f>'[1]S 4'!AM586</f>
        <v>0</v>
      </c>
    </row>
    <row r="1175" spans="33:42">
      <c r="AG1175" t="str">
        <f>'[1]S 4'!AD587</f>
        <v/>
      </c>
      <c r="AH1175" t="str">
        <f>'[1]S 4'!AE587</f>
        <v>kod</v>
      </c>
      <c r="AI1175">
        <f>'[1]S 4'!AF587</f>
        <v>0</v>
      </c>
      <c r="AJ1175" t="str">
        <f>'[1]S 4'!AG587</f>
        <v>č.zapasu</v>
      </c>
      <c r="AK1175" t="str">
        <f>'[1]S 4'!AH587</f>
        <v>čas</v>
      </c>
      <c r="AL1175" t="str">
        <f>'[1]S 4'!AI587</f>
        <v>zápas</v>
      </c>
      <c r="AM1175" t="str">
        <f>'[1]S 4'!AJ587</f>
        <v>stôl</v>
      </c>
      <c r="AN1175" t="str">
        <f>'[1]S 4'!AK587</f>
        <v>meno</v>
      </c>
      <c r="AO1175" t="str">
        <f>'[1]S 4'!AL587</f>
        <v>meno</v>
      </c>
      <c r="AP1175" t="str">
        <f>'[1]S 4'!AM587</f>
        <v>rozhodca</v>
      </c>
    </row>
    <row r="1176" spans="33:42">
      <c r="AG1176">
        <f>'[1]S 4'!AD588</f>
        <v>0</v>
      </c>
      <c r="AH1176" t="str">
        <f>'[1]S 4'!AE588</f>
        <v>41X2</v>
      </c>
      <c r="AI1176" t="str">
        <f>'[1]S 4'!AF588</f>
        <v>X</v>
      </c>
      <c r="AJ1176">
        <f>'[1]S 4'!AG588</f>
        <v>0</v>
      </c>
      <c r="AK1176">
        <f>'[1]S 4'!AH588</f>
        <v>0</v>
      </c>
      <c r="AL1176" t="str">
        <f>'[1]S 4'!AI588</f>
        <v xml:space="preserve"> 2-4</v>
      </c>
      <c r="AM1176">
        <f>'[1]S 4'!AJ588</f>
        <v>0</v>
      </c>
      <c r="AN1176" t="e">
        <f>'[1]S 4'!AK588</f>
        <v>#N/A</v>
      </c>
      <c r="AO1176" t="e">
        <f>'[1]S 4'!AL588</f>
        <v>#N/A</v>
      </c>
      <c r="AP1176" t="e">
        <f>'[1]S 4'!AM588</f>
        <v>#N/A</v>
      </c>
    </row>
    <row r="1177" spans="33:42">
      <c r="AG1177">
        <f>'[1]S 4'!AD589</f>
        <v>0</v>
      </c>
      <c r="AH1177" t="str">
        <f>'[1]S 4'!AE589</f>
        <v>42X2</v>
      </c>
      <c r="AI1177" t="str">
        <f>'[1]S 4'!AF589</f>
        <v>X</v>
      </c>
      <c r="AJ1177">
        <f>'[1]S 4'!AG589</f>
        <v>0</v>
      </c>
      <c r="AK1177">
        <f>'[1]S 4'!AH589</f>
        <v>0</v>
      </c>
      <c r="AL1177" t="str">
        <f>'[1]S 4'!AI589</f>
        <v xml:space="preserve"> 3-4</v>
      </c>
      <c r="AM1177">
        <f>'[1]S 4'!AJ589</f>
        <v>0</v>
      </c>
      <c r="AN1177" t="e">
        <f>'[1]S 4'!AK589</f>
        <v>#N/A</v>
      </c>
      <c r="AO1177" t="e">
        <f>'[1]S 4'!AL589</f>
        <v>#N/A</v>
      </c>
      <c r="AP1177" t="e">
        <f>'[1]S 4'!AM589</f>
        <v>#N/A</v>
      </c>
    </row>
    <row r="1178" spans="33:42">
      <c r="AG1178">
        <f>'[1]S 4'!AD590</f>
        <v>0</v>
      </c>
      <c r="AH1178" t="str">
        <f>'[1]S 4'!AE590</f>
        <v>43X2</v>
      </c>
      <c r="AI1178" t="str">
        <f>'[1]S 4'!AF590</f>
        <v>X</v>
      </c>
      <c r="AJ1178">
        <f>'[1]S 4'!AG590</f>
        <v>0</v>
      </c>
      <c r="AK1178">
        <f>'[1]S 4'!AH590</f>
        <v>0</v>
      </c>
      <c r="AL1178" t="str">
        <f>'[1]S 4'!AI590</f>
        <v xml:space="preserve"> 2-3</v>
      </c>
      <c r="AM1178">
        <f>'[1]S 4'!AJ590</f>
        <v>0</v>
      </c>
      <c r="AN1178" t="e">
        <f>'[1]S 4'!AK590</f>
        <v>#N/A</v>
      </c>
      <c r="AO1178" t="e">
        <f>'[1]S 4'!AL590</f>
        <v>#N/A</v>
      </c>
      <c r="AP1178" t="e">
        <f>'[1]S 4'!AM590</f>
        <v>#N/A</v>
      </c>
    </row>
    <row r="1179" spans="33:42">
      <c r="AG1179">
        <f>'[1]S 4'!AD591</f>
        <v>0</v>
      </c>
      <c r="AH1179">
        <f>'[1]S 4'!AE591</f>
        <v>0</v>
      </c>
      <c r="AI1179">
        <f>'[1]S 4'!AF591</f>
        <v>0</v>
      </c>
      <c r="AJ1179">
        <f>'[1]S 4'!AG591</f>
        <v>0</v>
      </c>
      <c r="AK1179">
        <f>'[1]S 4'!AH591</f>
        <v>0</v>
      </c>
      <c r="AL1179">
        <f>'[1]S 4'!AI591</f>
        <v>0</v>
      </c>
      <c r="AM1179">
        <f>'[1]S 4'!AJ591</f>
        <v>0</v>
      </c>
      <c r="AN1179">
        <f>'[1]S 4'!AK591</f>
        <v>0</v>
      </c>
      <c r="AO1179">
        <f>'[1]S 4'!AL591</f>
        <v>0</v>
      </c>
      <c r="AP1179">
        <f>'[1]S 4'!AM591</f>
        <v>0</v>
      </c>
    </row>
    <row r="1180" spans="33:42">
      <c r="AG1180">
        <f>'[1]S 4'!AD592</f>
        <v>0</v>
      </c>
      <c r="AH1180">
        <f>'[1]S 4'!AE592</f>
        <v>0</v>
      </c>
      <c r="AI1180">
        <f>'[1]S 4'!AF592</f>
        <v>0</v>
      </c>
      <c r="AJ1180">
        <f>'[1]S 4'!AG592</f>
        <v>0</v>
      </c>
      <c r="AK1180">
        <f>'[1]S 4'!AH592</f>
        <v>0</v>
      </c>
      <c r="AL1180">
        <f>'[1]S 4'!AI592</f>
        <v>0</v>
      </c>
      <c r="AM1180">
        <f>'[1]S 4'!AJ592</f>
        <v>0</v>
      </c>
      <c r="AN1180">
        <f>'[1]S 4'!AK592</f>
        <v>0</v>
      </c>
      <c r="AO1180">
        <f>'[1]S 4'!AL592</f>
        <v>0</v>
      </c>
      <c r="AP1180">
        <f>'[1]S 4'!AM592</f>
        <v>0</v>
      </c>
    </row>
    <row r="1181" spans="33:42">
      <c r="AG1181" t="str">
        <f>'[1]S 4'!AD593</f>
        <v/>
      </c>
      <c r="AH1181" t="str">
        <f>'[1]S 4'!AE593</f>
        <v>kod</v>
      </c>
      <c r="AI1181">
        <f>'[1]S 4'!AF593</f>
        <v>0</v>
      </c>
      <c r="AJ1181" t="str">
        <f>'[1]S 4'!AG593</f>
        <v>č.zapasu</v>
      </c>
      <c r="AK1181" t="str">
        <f>'[1]S 4'!AH593</f>
        <v>čas</v>
      </c>
      <c r="AL1181" t="str">
        <f>'[1]S 4'!AI593</f>
        <v>zápas</v>
      </c>
      <c r="AM1181" t="str">
        <f>'[1]S 4'!AJ593</f>
        <v>stôl</v>
      </c>
      <c r="AN1181" t="str">
        <f>'[1]S 4'!AK593</f>
        <v>meno</v>
      </c>
      <c r="AO1181" t="str">
        <f>'[1]S 4'!AL593</f>
        <v>meno</v>
      </c>
      <c r="AP1181" t="str">
        <f>'[1]S 4'!AM593</f>
        <v>rozhodca</v>
      </c>
    </row>
    <row r="1182" spans="33:42">
      <c r="AG1182">
        <f>'[1]S 4'!AD594</f>
        <v>0</v>
      </c>
      <c r="AH1182" t="str">
        <f>'[1]S 4'!AE594</f>
        <v>41X2</v>
      </c>
      <c r="AI1182" t="str">
        <f>'[1]S 4'!AF594</f>
        <v>X</v>
      </c>
      <c r="AJ1182">
        <f>'[1]S 4'!AG594</f>
        <v>0</v>
      </c>
      <c r="AK1182">
        <f>'[1]S 4'!AH594</f>
        <v>0</v>
      </c>
      <c r="AL1182" t="str">
        <f>'[1]S 4'!AI594</f>
        <v xml:space="preserve"> 2-4</v>
      </c>
      <c r="AM1182">
        <f>'[1]S 4'!AJ594</f>
        <v>0</v>
      </c>
      <c r="AN1182" t="e">
        <f>'[1]S 4'!AK594</f>
        <v>#N/A</v>
      </c>
      <c r="AO1182" t="e">
        <f>'[1]S 4'!AL594</f>
        <v>#N/A</v>
      </c>
      <c r="AP1182" t="e">
        <f>'[1]S 4'!AM594</f>
        <v>#N/A</v>
      </c>
    </row>
    <row r="1183" spans="33:42">
      <c r="AG1183">
        <f>'[1]S 4'!AD595</f>
        <v>0</v>
      </c>
      <c r="AH1183" t="str">
        <f>'[1]S 4'!AE595</f>
        <v>42X2</v>
      </c>
      <c r="AI1183" t="str">
        <f>'[1]S 4'!AF595</f>
        <v>X</v>
      </c>
      <c r="AJ1183">
        <f>'[1]S 4'!AG595</f>
        <v>0</v>
      </c>
      <c r="AK1183">
        <f>'[1]S 4'!AH595</f>
        <v>0</v>
      </c>
      <c r="AL1183" t="str">
        <f>'[1]S 4'!AI595</f>
        <v xml:space="preserve"> 3-4</v>
      </c>
      <c r="AM1183">
        <f>'[1]S 4'!AJ595</f>
        <v>0</v>
      </c>
      <c r="AN1183" t="e">
        <f>'[1]S 4'!AK595</f>
        <v>#N/A</v>
      </c>
      <c r="AO1183" t="e">
        <f>'[1]S 4'!AL595</f>
        <v>#N/A</v>
      </c>
      <c r="AP1183" t="e">
        <f>'[1]S 4'!AM595</f>
        <v>#N/A</v>
      </c>
    </row>
    <row r="1184" spans="33:42">
      <c r="AG1184">
        <f>'[1]S 4'!AD596</f>
        <v>0</v>
      </c>
      <c r="AH1184" t="str">
        <f>'[1]S 4'!AE596</f>
        <v>43X2</v>
      </c>
      <c r="AI1184" t="str">
        <f>'[1]S 4'!AF596</f>
        <v>X</v>
      </c>
      <c r="AJ1184">
        <f>'[1]S 4'!AG596</f>
        <v>0</v>
      </c>
      <c r="AK1184">
        <f>'[1]S 4'!AH596</f>
        <v>0</v>
      </c>
      <c r="AL1184" t="str">
        <f>'[1]S 4'!AI596</f>
        <v xml:space="preserve"> 2-3</v>
      </c>
      <c r="AM1184">
        <f>'[1]S 4'!AJ596</f>
        <v>0</v>
      </c>
      <c r="AN1184" t="e">
        <f>'[1]S 4'!AK596</f>
        <v>#N/A</v>
      </c>
      <c r="AO1184" t="e">
        <f>'[1]S 4'!AL596</f>
        <v>#N/A</v>
      </c>
      <c r="AP1184" t="e">
        <f>'[1]S 4'!AM596</f>
        <v>#N/A</v>
      </c>
    </row>
    <row r="1185" spans="33:42">
      <c r="AG1185">
        <f>'[1]S 4'!AD597</f>
        <v>0</v>
      </c>
      <c r="AH1185">
        <f>'[1]S 4'!AE597</f>
        <v>0</v>
      </c>
      <c r="AI1185">
        <f>'[1]S 4'!AF597</f>
        <v>0</v>
      </c>
      <c r="AJ1185">
        <f>'[1]S 4'!AG597</f>
        <v>0</v>
      </c>
      <c r="AK1185">
        <f>'[1]S 4'!AH597</f>
        <v>0</v>
      </c>
      <c r="AL1185">
        <f>'[1]S 4'!AI597</f>
        <v>0</v>
      </c>
      <c r="AM1185">
        <f>'[1]S 4'!AJ597</f>
        <v>0</v>
      </c>
      <c r="AN1185">
        <f>'[1]S 4'!AK597</f>
        <v>0</v>
      </c>
      <c r="AO1185">
        <f>'[1]S 4'!AL597</f>
        <v>0</v>
      </c>
      <c r="AP1185">
        <f>'[1]S 4'!AM597</f>
        <v>0</v>
      </c>
    </row>
    <row r="1186" spans="33:42">
      <c r="AG1186">
        <f>'[1]S 4'!AD598</f>
        <v>0</v>
      </c>
      <c r="AH1186">
        <f>'[1]S 4'!AE598</f>
        <v>0</v>
      </c>
      <c r="AI1186">
        <f>'[1]S 4'!AF598</f>
        <v>0</v>
      </c>
      <c r="AJ1186">
        <f>'[1]S 4'!AG598</f>
        <v>0</v>
      </c>
      <c r="AK1186">
        <f>'[1]S 4'!AH598</f>
        <v>0</v>
      </c>
      <c r="AL1186">
        <f>'[1]S 4'!AI598</f>
        <v>0</v>
      </c>
      <c r="AM1186">
        <f>'[1]S 4'!AJ598</f>
        <v>0</v>
      </c>
      <c r="AN1186">
        <f>'[1]S 4'!AK598</f>
        <v>0</v>
      </c>
      <c r="AO1186">
        <f>'[1]S 4'!AL598</f>
        <v>0</v>
      </c>
      <c r="AP1186">
        <f>'[1]S 4'!AM598</f>
        <v>0</v>
      </c>
    </row>
    <row r="1187" spans="33:42">
      <c r="AG1187" t="str">
        <f>'[1]S 4'!AD599</f>
        <v/>
      </c>
      <c r="AH1187" t="str">
        <f>'[1]S 4'!AE599</f>
        <v>kod</v>
      </c>
      <c r="AI1187">
        <f>'[1]S 4'!AF599</f>
        <v>0</v>
      </c>
      <c r="AJ1187" t="str">
        <f>'[1]S 4'!AG599</f>
        <v>č.zapasu</v>
      </c>
      <c r="AK1187" t="str">
        <f>'[1]S 4'!AH599</f>
        <v>čas</v>
      </c>
      <c r="AL1187" t="str">
        <f>'[1]S 4'!AI599</f>
        <v>zápas</v>
      </c>
      <c r="AM1187" t="str">
        <f>'[1]S 4'!AJ599</f>
        <v>stôl</v>
      </c>
      <c r="AN1187" t="str">
        <f>'[1]S 4'!AK599</f>
        <v>meno</v>
      </c>
      <c r="AO1187" t="str">
        <f>'[1]S 4'!AL599</f>
        <v>meno</v>
      </c>
      <c r="AP1187" t="str">
        <f>'[1]S 4'!AM599</f>
        <v>rozhodca</v>
      </c>
    </row>
    <row r="1188" spans="33:42">
      <c r="AG1188">
        <f>'[1]S 4'!AD600</f>
        <v>0</v>
      </c>
      <c r="AH1188" t="str">
        <f>'[1]S 4'!AE600</f>
        <v>41X2</v>
      </c>
      <c r="AI1188" t="str">
        <f>'[1]S 4'!AF600</f>
        <v>X</v>
      </c>
      <c r="AJ1188">
        <f>'[1]S 4'!AG600</f>
        <v>0</v>
      </c>
      <c r="AK1188">
        <f>'[1]S 4'!AH600</f>
        <v>0</v>
      </c>
      <c r="AL1188" t="str">
        <f>'[1]S 4'!AI600</f>
        <v xml:space="preserve"> 2-4</v>
      </c>
      <c r="AM1188">
        <f>'[1]S 4'!AJ600</f>
        <v>0</v>
      </c>
      <c r="AN1188" t="e">
        <f>'[1]S 4'!AK600</f>
        <v>#N/A</v>
      </c>
      <c r="AO1188" t="e">
        <f>'[1]S 4'!AL600</f>
        <v>#N/A</v>
      </c>
      <c r="AP1188" t="e">
        <f>'[1]S 4'!AM600</f>
        <v>#N/A</v>
      </c>
    </row>
    <row r="1189" spans="33:42">
      <c r="AG1189">
        <f>'[1]S 4'!AD601</f>
        <v>0</v>
      </c>
      <c r="AH1189" t="str">
        <f>'[1]S 4'!AE601</f>
        <v>42X2</v>
      </c>
      <c r="AI1189" t="str">
        <f>'[1]S 4'!AF601</f>
        <v>X</v>
      </c>
      <c r="AJ1189">
        <f>'[1]S 4'!AG601</f>
        <v>0</v>
      </c>
      <c r="AK1189">
        <f>'[1]S 4'!AH601</f>
        <v>0</v>
      </c>
      <c r="AL1189" t="str">
        <f>'[1]S 4'!AI601</f>
        <v xml:space="preserve"> 3-4</v>
      </c>
      <c r="AM1189">
        <f>'[1]S 4'!AJ601</f>
        <v>0</v>
      </c>
      <c r="AN1189" t="e">
        <f>'[1]S 4'!AK601</f>
        <v>#N/A</v>
      </c>
      <c r="AO1189" t="e">
        <f>'[1]S 4'!AL601</f>
        <v>#N/A</v>
      </c>
      <c r="AP1189" t="e">
        <f>'[1]S 4'!AM601</f>
        <v>#N/A</v>
      </c>
    </row>
    <row r="1190" spans="33:42">
      <c r="AG1190">
        <f>'[1]S 4'!AD602</f>
        <v>0</v>
      </c>
      <c r="AH1190" t="str">
        <f>'[1]S 4'!AE602</f>
        <v>43X2</v>
      </c>
      <c r="AI1190" t="str">
        <f>'[1]S 4'!AF602</f>
        <v>X</v>
      </c>
      <c r="AJ1190">
        <f>'[1]S 4'!AG602</f>
        <v>0</v>
      </c>
      <c r="AK1190">
        <f>'[1]S 4'!AH602</f>
        <v>0</v>
      </c>
      <c r="AL1190" t="str">
        <f>'[1]S 4'!AI602</f>
        <v xml:space="preserve"> 2-3</v>
      </c>
      <c r="AM1190">
        <f>'[1]S 4'!AJ602</f>
        <v>0</v>
      </c>
      <c r="AN1190" t="e">
        <f>'[1]S 4'!AK602</f>
        <v>#N/A</v>
      </c>
      <c r="AO1190" t="e">
        <f>'[1]S 4'!AL602</f>
        <v>#N/A</v>
      </c>
      <c r="AP1190" t="e">
        <f>'[1]S 4'!AM602</f>
        <v>#N/A</v>
      </c>
    </row>
    <row r="1191" spans="33:42">
      <c r="AG1191">
        <f>'[1]S 4'!AD603</f>
        <v>0</v>
      </c>
      <c r="AH1191">
        <f>'[1]S 4'!AE603</f>
        <v>0</v>
      </c>
      <c r="AI1191">
        <f>'[1]S 4'!AF603</f>
        <v>0</v>
      </c>
      <c r="AJ1191">
        <f>'[1]S 4'!AG603</f>
        <v>0</v>
      </c>
      <c r="AK1191">
        <f>'[1]S 4'!AH603</f>
        <v>0</v>
      </c>
      <c r="AL1191">
        <f>'[1]S 4'!AI603</f>
        <v>0</v>
      </c>
      <c r="AM1191">
        <f>'[1]S 4'!AJ603</f>
        <v>0</v>
      </c>
      <c r="AN1191">
        <f>'[1]S 4'!AK603</f>
        <v>0</v>
      </c>
      <c r="AO1191">
        <f>'[1]S 4'!AL603</f>
        <v>0</v>
      </c>
      <c r="AP1191">
        <f>'[1]S 4'!AM603</f>
        <v>0</v>
      </c>
    </row>
    <row r="1192" spans="33:42">
      <c r="AG1192">
        <f>'[1]S 4'!AD604</f>
        <v>0</v>
      </c>
      <c r="AH1192">
        <f>'[1]S 4'!AE604</f>
        <v>0</v>
      </c>
      <c r="AI1192">
        <f>'[1]S 4'!AF604</f>
        <v>0</v>
      </c>
      <c r="AJ1192">
        <f>'[1]S 4'!AG604</f>
        <v>0</v>
      </c>
      <c r="AK1192">
        <f>'[1]S 4'!AH604</f>
        <v>0</v>
      </c>
      <c r="AL1192">
        <f>'[1]S 4'!AI604</f>
        <v>0</v>
      </c>
      <c r="AM1192">
        <f>'[1]S 4'!AJ604</f>
        <v>0</v>
      </c>
      <c r="AN1192">
        <f>'[1]S 4'!AK604</f>
        <v>0</v>
      </c>
      <c r="AO1192">
        <f>'[1]S 4'!AL604</f>
        <v>0</v>
      </c>
      <c r="AP1192">
        <f>'[1]S 4'!AM604</f>
        <v>0</v>
      </c>
    </row>
    <row r="1193" spans="33:42">
      <c r="AG1193" t="e">
        <f>'[1]S 4'!#REF!</f>
        <v>#REF!</v>
      </c>
      <c r="AH1193" t="e">
        <f>'[1]S 4'!#REF!</f>
        <v>#REF!</v>
      </c>
      <c r="AI1193" t="e">
        <f>'[1]S 4'!#REF!</f>
        <v>#REF!</v>
      </c>
      <c r="AJ1193" t="e">
        <f>'[1]S 4'!#REF!</f>
        <v>#REF!</v>
      </c>
      <c r="AK1193" t="e">
        <f>'[1]S 4'!#REF!</f>
        <v>#REF!</v>
      </c>
      <c r="AL1193" t="e">
        <f>'[1]S 4'!#REF!</f>
        <v>#REF!</v>
      </c>
      <c r="AM1193" t="e">
        <f>'[1]S 4'!#REF!</f>
        <v>#REF!</v>
      </c>
      <c r="AN1193" t="e">
        <f>'[1]S 4'!#REF!</f>
        <v>#REF!</v>
      </c>
      <c r="AO1193" t="e">
        <f>'[1]S 4'!#REF!</f>
        <v>#REF!</v>
      </c>
      <c r="AP1193" t="e">
        <f>'[1]S 4'!#REF!</f>
        <v>#REF!</v>
      </c>
    </row>
    <row r="1194" spans="33:42">
      <c r="AG1194" t="e">
        <f>'[1]S 4'!#REF!</f>
        <v>#REF!</v>
      </c>
      <c r="AH1194" t="e">
        <f>'[1]S 4'!#REF!</f>
        <v>#REF!</v>
      </c>
      <c r="AI1194" t="e">
        <f>'[1]S 4'!#REF!</f>
        <v>#REF!</v>
      </c>
      <c r="AJ1194" t="e">
        <f>'[1]S 4'!#REF!</f>
        <v>#REF!</v>
      </c>
      <c r="AK1194" t="e">
        <f>'[1]S 4'!#REF!</f>
        <v>#REF!</v>
      </c>
      <c r="AL1194" t="e">
        <f>'[1]S 4'!#REF!</f>
        <v>#REF!</v>
      </c>
      <c r="AM1194" t="e">
        <f>'[1]S 4'!#REF!</f>
        <v>#REF!</v>
      </c>
      <c r="AN1194" t="e">
        <f>'[1]S 4'!#REF!</f>
        <v>#REF!</v>
      </c>
      <c r="AO1194" t="e">
        <f>'[1]S 4'!#REF!</f>
        <v>#REF!</v>
      </c>
      <c r="AP1194" t="e">
        <f>'[1]S 4'!#REF!</f>
        <v>#REF!</v>
      </c>
    </row>
    <row r="1195" spans="33:42">
      <c r="AG1195" t="e">
        <f>'[1]S 4'!#REF!</f>
        <v>#REF!</v>
      </c>
      <c r="AH1195" t="e">
        <f>'[1]S 4'!#REF!</f>
        <v>#REF!</v>
      </c>
      <c r="AI1195" t="e">
        <f>'[1]S 4'!#REF!</f>
        <v>#REF!</v>
      </c>
      <c r="AJ1195" t="e">
        <f>'[1]S 4'!#REF!</f>
        <v>#REF!</v>
      </c>
      <c r="AK1195" t="e">
        <f>'[1]S 4'!#REF!</f>
        <v>#REF!</v>
      </c>
      <c r="AL1195" t="e">
        <f>'[1]S 4'!#REF!</f>
        <v>#REF!</v>
      </c>
      <c r="AM1195" t="e">
        <f>'[1]S 4'!#REF!</f>
        <v>#REF!</v>
      </c>
      <c r="AN1195" t="e">
        <f>'[1]S 4'!#REF!</f>
        <v>#REF!</v>
      </c>
      <c r="AO1195" t="e">
        <f>'[1]S 4'!#REF!</f>
        <v>#REF!</v>
      </c>
      <c r="AP1195" t="e">
        <f>'[1]S 4'!#REF!</f>
        <v>#REF!</v>
      </c>
    </row>
    <row r="1196" spans="33:42">
      <c r="AG1196" t="e">
        <f>'[1]S 4'!#REF!</f>
        <v>#REF!</v>
      </c>
      <c r="AH1196" t="e">
        <f>'[1]S 4'!#REF!</f>
        <v>#REF!</v>
      </c>
      <c r="AI1196" t="e">
        <f>'[1]S 4'!#REF!</f>
        <v>#REF!</v>
      </c>
      <c r="AJ1196" t="e">
        <f>'[1]S 4'!#REF!</f>
        <v>#REF!</v>
      </c>
      <c r="AK1196" t="e">
        <f>'[1]S 4'!#REF!</f>
        <v>#REF!</v>
      </c>
      <c r="AL1196" t="e">
        <f>'[1]S 4'!#REF!</f>
        <v>#REF!</v>
      </c>
      <c r="AM1196" t="e">
        <f>'[1]S 4'!#REF!</f>
        <v>#REF!</v>
      </c>
      <c r="AN1196" t="e">
        <f>'[1]S 4'!#REF!</f>
        <v>#REF!</v>
      </c>
      <c r="AO1196" t="e">
        <f>'[1]S 4'!#REF!</f>
        <v>#REF!</v>
      </c>
      <c r="AP1196" t="e">
        <f>'[1]S 4'!#REF!</f>
        <v>#REF!</v>
      </c>
    </row>
    <row r="1197" spans="33:42">
      <c r="AG1197" t="e">
        <f>'[1]S 4'!#REF!</f>
        <v>#REF!</v>
      </c>
      <c r="AH1197" t="e">
        <f>'[1]S 4'!#REF!</f>
        <v>#REF!</v>
      </c>
      <c r="AI1197" t="e">
        <f>'[1]S 4'!#REF!</f>
        <v>#REF!</v>
      </c>
      <c r="AJ1197" t="e">
        <f>'[1]S 4'!#REF!</f>
        <v>#REF!</v>
      </c>
      <c r="AK1197" t="e">
        <f>'[1]S 4'!#REF!</f>
        <v>#REF!</v>
      </c>
      <c r="AL1197" t="e">
        <f>'[1]S 4'!#REF!</f>
        <v>#REF!</v>
      </c>
      <c r="AM1197" t="e">
        <f>'[1]S 4'!#REF!</f>
        <v>#REF!</v>
      </c>
      <c r="AN1197" t="e">
        <f>'[1]S 4'!#REF!</f>
        <v>#REF!</v>
      </c>
      <c r="AO1197" t="e">
        <f>'[1]S 4'!#REF!</f>
        <v>#REF!</v>
      </c>
      <c r="AP1197" t="e">
        <f>'[1]S 4'!#REF!</f>
        <v>#REF!</v>
      </c>
    </row>
    <row r="1198" spans="33:42">
      <c r="AG1198" t="e">
        <f>'[1]S 4'!#REF!</f>
        <v>#REF!</v>
      </c>
      <c r="AH1198" t="e">
        <f>'[1]S 4'!#REF!</f>
        <v>#REF!</v>
      </c>
      <c r="AI1198" t="e">
        <f>'[1]S 4'!#REF!</f>
        <v>#REF!</v>
      </c>
      <c r="AJ1198" t="e">
        <f>'[1]S 4'!#REF!</f>
        <v>#REF!</v>
      </c>
      <c r="AK1198" t="e">
        <f>'[1]S 4'!#REF!</f>
        <v>#REF!</v>
      </c>
      <c r="AL1198" t="e">
        <f>'[1]S 4'!#REF!</f>
        <v>#REF!</v>
      </c>
      <c r="AM1198" t="e">
        <f>'[1]S 4'!#REF!</f>
        <v>#REF!</v>
      </c>
      <c r="AN1198" t="e">
        <f>'[1]S 4'!#REF!</f>
        <v>#REF!</v>
      </c>
      <c r="AO1198" t="e">
        <f>'[1]S 4'!#REF!</f>
        <v>#REF!</v>
      </c>
      <c r="AP1198" t="e">
        <f>'[1]S 4'!#REF!</f>
        <v>#REF!</v>
      </c>
    </row>
    <row r="1199" spans="33:42">
      <c r="AG1199" t="e">
        <f>'[1]S 4'!#REF!</f>
        <v>#REF!</v>
      </c>
      <c r="AH1199" t="e">
        <f>'[1]S 4'!#REF!</f>
        <v>#REF!</v>
      </c>
      <c r="AI1199" t="e">
        <f>'[1]S 4'!#REF!</f>
        <v>#REF!</v>
      </c>
      <c r="AJ1199" t="e">
        <f>'[1]S 4'!#REF!</f>
        <v>#REF!</v>
      </c>
      <c r="AK1199" t="e">
        <f>'[1]S 4'!#REF!</f>
        <v>#REF!</v>
      </c>
      <c r="AL1199" t="e">
        <f>'[1]S 4'!#REF!</f>
        <v>#REF!</v>
      </c>
      <c r="AM1199" t="e">
        <f>'[1]S 4'!#REF!</f>
        <v>#REF!</v>
      </c>
      <c r="AN1199" t="e">
        <f>'[1]S 4'!#REF!</f>
        <v>#REF!</v>
      </c>
      <c r="AO1199" t="e">
        <f>'[1]S 4'!#REF!</f>
        <v>#REF!</v>
      </c>
      <c r="AP1199" t="e">
        <f>'[1]S 4'!#REF!</f>
        <v>#REF!</v>
      </c>
    </row>
    <row r="1200" spans="33:42">
      <c r="AG1200" t="e">
        <f>'[1]S 4'!#REF!</f>
        <v>#REF!</v>
      </c>
      <c r="AH1200" t="e">
        <f>'[1]S 4'!#REF!</f>
        <v>#REF!</v>
      </c>
      <c r="AI1200" t="e">
        <f>'[1]S 4'!#REF!</f>
        <v>#REF!</v>
      </c>
      <c r="AJ1200" t="e">
        <f>'[1]S 4'!#REF!</f>
        <v>#REF!</v>
      </c>
      <c r="AK1200" t="e">
        <f>'[1]S 4'!#REF!</f>
        <v>#REF!</v>
      </c>
      <c r="AL1200" t="e">
        <f>'[1]S 4'!#REF!</f>
        <v>#REF!</v>
      </c>
      <c r="AM1200" t="e">
        <f>'[1]S 4'!#REF!</f>
        <v>#REF!</v>
      </c>
      <c r="AN1200" t="e">
        <f>'[1]S 4'!#REF!</f>
        <v>#REF!</v>
      </c>
      <c r="AO1200" t="e">
        <f>'[1]S 4'!#REF!</f>
        <v>#REF!</v>
      </c>
      <c r="AP1200" t="e">
        <f>'[1]S 4'!#REF!</f>
        <v>#REF!</v>
      </c>
    </row>
    <row r="1201" spans="33:42">
      <c r="AG1201" t="e">
        <f>'[1]S 4'!#REF!</f>
        <v>#REF!</v>
      </c>
      <c r="AH1201" t="e">
        <f>'[1]S 4'!#REF!</f>
        <v>#REF!</v>
      </c>
      <c r="AI1201" t="e">
        <f>'[1]S 4'!#REF!</f>
        <v>#REF!</v>
      </c>
      <c r="AJ1201" t="e">
        <f>'[1]S 4'!#REF!</f>
        <v>#REF!</v>
      </c>
      <c r="AK1201" t="e">
        <f>'[1]S 4'!#REF!</f>
        <v>#REF!</v>
      </c>
      <c r="AL1201" t="e">
        <f>'[1]S 4'!#REF!</f>
        <v>#REF!</v>
      </c>
      <c r="AM1201" t="e">
        <f>'[1]S 4'!#REF!</f>
        <v>#REF!</v>
      </c>
      <c r="AN1201" t="e">
        <f>'[1]S 4'!#REF!</f>
        <v>#REF!</v>
      </c>
      <c r="AO1201" t="e">
        <f>'[1]S 4'!#REF!</f>
        <v>#REF!</v>
      </c>
      <c r="AP1201" t="e">
        <f>'[1]S 4'!#REF!</f>
        <v>#REF!</v>
      </c>
    </row>
    <row r="1202" spans="33:42">
      <c r="AG1202" t="e">
        <f>'[1]S 4'!#REF!</f>
        <v>#REF!</v>
      </c>
      <c r="AH1202" t="e">
        <f>'[1]S 4'!#REF!</f>
        <v>#REF!</v>
      </c>
      <c r="AI1202" t="e">
        <f>'[1]S 4'!#REF!</f>
        <v>#REF!</v>
      </c>
      <c r="AJ1202" t="e">
        <f>'[1]S 4'!#REF!</f>
        <v>#REF!</v>
      </c>
      <c r="AK1202" t="e">
        <f>'[1]S 4'!#REF!</f>
        <v>#REF!</v>
      </c>
      <c r="AL1202" t="e">
        <f>'[1]S 4'!#REF!</f>
        <v>#REF!</v>
      </c>
      <c r="AM1202" t="e">
        <f>'[1]S 4'!#REF!</f>
        <v>#REF!</v>
      </c>
      <c r="AN1202" t="e">
        <f>'[1]S 4'!#REF!</f>
        <v>#REF!</v>
      </c>
      <c r="AO1202" t="e">
        <f>'[1]S 4'!#REF!</f>
        <v>#REF!</v>
      </c>
      <c r="AP1202" t="e">
        <f>'[1]S 4'!#REF!</f>
        <v>#REF!</v>
      </c>
    </row>
    <row r="1203" spans="33:42">
      <c r="AG1203" t="e">
        <f>'[1]S 4'!#REF!</f>
        <v>#REF!</v>
      </c>
      <c r="AH1203" t="e">
        <f>'[1]S 4'!#REF!</f>
        <v>#REF!</v>
      </c>
      <c r="AI1203" t="e">
        <f>'[1]S 4'!#REF!</f>
        <v>#REF!</v>
      </c>
      <c r="AJ1203" t="e">
        <f>'[1]S 4'!#REF!</f>
        <v>#REF!</v>
      </c>
      <c r="AK1203" t="e">
        <f>'[1]S 4'!#REF!</f>
        <v>#REF!</v>
      </c>
      <c r="AL1203" t="e">
        <f>'[1]S 4'!#REF!</f>
        <v>#REF!</v>
      </c>
      <c r="AM1203" t="e">
        <f>'[1]S 4'!#REF!</f>
        <v>#REF!</v>
      </c>
      <c r="AN1203" t="e">
        <f>'[1]S 4'!#REF!</f>
        <v>#REF!</v>
      </c>
      <c r="AO1203" t="e">
        <f>'[1]S 4'!#REF!</f>
        <v>#REF!</v>
      </c>
      <c r="AP1203" t="e">
        <f>'[1]S 4'!#REF!</f>
        <v>#REF!</v>
      </c>
    </row>
    <row r="1204" spans="33:42">
      <c r="AG1204" t="e">
        <f>'[1]S 4'!#REF!</f>
        <v>#REF!</v>
      </c>
      <c r="AH1204" t="e">
        <f>'[1]S 4'!#REF!</f>
        <v>#REF!</v>
      </c>
      <c r="AI1204" t="e">
        <f>'[1]S 4'!#REF!</f>
        <v>#REF!</v>
      </c>
      <c r="AJ1204" t="e">
        <f>'[1]S 4'!#REF!</f>
        <v>#REF!</v>
      </c>
      <c r="AK1204" t="e">
        <f>'[1]S 4'!#REF!</f>
        <v>#REF!</v>
      </c>
      <c r="AL1204" t="e">
        <f>'[1]S 4'!#REF!</f>
        <v>#REF!</v>
      </c>
      <c r="AM1204" t="e">
        <f>'[1]S 4'!#REF!</f>
        <v>#REF!</v>
      </c>
      <c r="AN1204" t="e">
        <f>'[1]S 4'!#REF!</f>
        <v>#REF!</v>
      </c>
      <c r="AO1204" t="e">
        <f>'[1]S 4'!#REF!</f>
        <v>#REF!</v>
      </c>
      <c r="AP1204" t="e">
        <f>'[1]S 4'!#REF!</f>
        <v>#REF!</v>
      </c>
    </row>
    <row r="1205" spans="33:42">
      <c r="AG1205" t="e">
        <f>'[1]S 4'!#REF!</f>
        <v>#REF!</v>
      </c>
      <c r="AH1205" t="e">
        <f>'[1]S 4'!#REF!</f>
        <v>#REF!</v>
      </c>
      <c r="AI1205" t="e">
        <f>'[1]S 4'!#REF!</f>
        <v>#REF!</v>
      </c>
      <c r="AJ1205" t="e">
        <f>'[1]S 4'!#REF!</f>
        <v>#REF!</v>
      </c>
      <c r="AK1205" t="e">
        <f>'[1]S 4'!#REF!</f>
        <v>#REF!</v>
      </c>
      <c r="AL1205" t="e">
        <f>'[1]S 4'!#REF!</f>
        <v>#REF!</v>
      </c>
      <c r="AM1205" t="e">
        <f>'[1]S 4'!#REF!</f>
        <v>#REF!</v>
      </c>
      <c r="AN1205" t="e">
        <f>'[1]S 4'!#REF!</f>
        <v>#REF!</v>
      </c>
      <c r="AO1205" t="e">
        <f>'[1]S 4'!#REF!</f>
        <v>#REF!</v>
      </c>
      <c r="AP1205" t="e">
        <f>'[1]S 4'!#REF!</f>
        <v>#REF!</v>
      </c>
    </row>
    <row r="1206" spans="33:42">
      <c r="AG1206" t="e">
        <f>'[1]S 4'!#REF!</f>
        <v>#REF!</v>
      </c>
      <c r="AH1206" t="e">
        <f>'[1]S 4'!#REF!</f>
        <v>#REF!</v>
      </c>
      <c r="AI1206" t="e">
        <f>'[1]S 4'!#REF!</f>
        <v>#REF!</v>
      </c>
      <c r="AJ1206" t="e">
        <f>'[1]S 4'!#REF!</f>
        <v>#REF!</v>
      </c>
      <c r="AK1206" t="e">
        <f>'[1]S 4'!#REF!</f>
        <v>#REF!</v>
      </c>
      <c r="AL1206" t="e">
        <f>'[1]S 4'!#REF!</f>
        <v>#REF!</v>
      </c>
      <c r="AM1206" t="e">
        <f>'[1]S 4'!#REF!</f>
        <v>#REF!</v>
      </c>
      <c r="AN1206" t="e">
        <f>'[1]S 4'!#REF!</f>
        <v>#REF!</v>
      </c>
      <c r="AO1206" t="e">
        <f>'[1]S 4'!#REF!</f>
        <v>#REF!</v>
      </c>
      <c r="AP1206" t="e">
        <f>'[1]S 4'!#REF!</f>
        <v>#REF!</v>
      </c>
    </row>
    <row r="1207" spans="33:42">
      <c r="AG1207" t="e">
        <f>'[1]S 4'!#REF!</f>
        <v>#REF!</v>
      </c>
      <c r="AH1207" t="e">
        <f>'[1]S 4'!#REF!</f>
        <v>#REF!</v>
      </c>
      <c r="AI1207" t="e">
        <f>'[1]S 4'!#REF!</f>
        <v>#REF!</v>
      </c>
      <c r="AJ1207" t="e">
        <f>'[1]S 4'!#REF!</f>
        <v>#REF!</v>
      </c>
      <c r="AK1207" t="e">
        <f>'[1]S 4'!#REF!</f>
        <v>#REF!</v>
      </c>
      <c r="AL1207" t="e">
        <f>'[1]S 4'!#REF!</f>
        <v>#REF!</v>
      </c>
      <c r="AM1207" t="e">
        <f>'[1]S 4'!#REF!</f>
        <v>#REF!</v>
      </c>
      <c r="AN1207" t="e">
        <f>'[1]S 4'!#REF!</f>
        <v>#REF!</v>
      </c>
      <c r="AO1207" t="e">
        <f>'[1]S 4'!#REF!</f>
        <v>#REF!</v>
      </c>
      <c r="AP1207" t="e">
        <f>'[1]S 4'!#REF!</f>
        <v>#REF!</v>
      </c>
    </row>
    <row r="1208" spans="33:42">
      <c r="AG1208" t="e">
        <f>'[1]S 4'!#REF!</f>
        <v>#REF!</v>
      </c>
      <c r="AH1208" t="e">
        <f>'[1]S 4'!#REF!</f>
        <v>#REF!</v>
      </c>
      <c r="AI1208" t="e">
        <f>'[1]S 4'!#REF!</f>
        <v>#REF!</v>
      </c>
      <c r="AJ1208" t="e">
        <f>'[1]S 4'!#REF!</f>
        <v>#REF!</v>
      </c>
      <c r="AK1208" t="e">
        <f>'[1]S 4'!#REF!</f>
        <v>#REF!</v>
      </c>
      <c r="AL1208" t="e">
        <f>'[1]S 4'!#REF!</f>
        <v>#REF!</v>
      </c>
      <c r="AM1208" t="e">
        <f>'[1]S 4'!#REF!</f>
        <v>#REF!</v>
      </c>
      <c r="AN1208" t="e">
        <f>'[1]S 4'!#REF!</f>
        <v>#REF!</v>
      </c>
      <c r="AO1208" t="e">
        <f>'[1]S 4'!#REF!</f>
        <v>#REF!</v>
      </c>
      <c r="AP1208" t="e">
        <f>'[1]S 4'!#REF!</f>
        <v>#REF!</v>
      </c>
    </row>
    <row r="1209" spans="33:42">
      <c r="AG1209" t="e">
        <f>'[1]S 4'!#REF!</f>
        <v>#REF!</v>
      </c>
      <c r="AH1209" t="e">
        <f>'[1]S 4'!#REF!</f>
        <v>#REF!</v>
      </c>
      <c r="AI1209" t="e">
        <f>'[1]S 4'!#REF!</f>
        <v>#REF!</v>
      </c>
      <c r="AJ1209" t="e">
        <f>'[1]S 4'!#REF!</f>
        <v>#REF!</v>
      </c>
      <c r="AK1209" t="e">
        <f>'[1]S 4'!#REF!</f>
        <v>#REF!</v>
      </c>
      <c r="AL1209" t="e">
        <f>'[1]S 4'!#REF!</f>
        <v>#REF!</v>
      </c>
      <c r="AM1209" t="e">
        <f>'[1]S 4'!#REF!</f>
        <v>#REF!</v>
      </c>
      <c r="AN1209" t="e">
        <f>'[1]S 4'!#REF!</f>
        <v>#REF!</v>
      </c>
      <c r="AO1209" t="e">
        <f>'[1]S 4'!#REF!</f>
        <v>#REF!</v>
      </c>
      <c r="AP1209" t="e">
        <f>'[1]S 4'!#REF!</f>
        <v>#REF!</v>
      </c>
    </row>
    <row r="1210" spans="33:42">
      <c r="AG1210" t="e">
        <f>'[1]S 4'!#REF!</f>
        <v>#REF!</v>
      </c>
      <c r="AH1210" t="e">
        <f>'[1]S 4'!#REF!</f>
        <v>#REF!</v>
      </c>
      <c r="AI1210" t="e">
        <f>'[1]S 4'!#REF!</f>
        <v>#REF!</v>
      </c>
      <c r="AJ1210" t="e">
        <f>'[1]S 4'!#REF!</f>
        <v>#REF!</v>
      </c>
      <c r="AK1210" t="e">
        <f>'[1]S 4'!#REF!</f>
        <v>#REF!</v>
      </c>
      <c r="AL1210" t="e">
        <f>'[1]S 4'!#REF!</f>
        <v>#REF!</v>
      </c>
      <c r="AM1210" t="e">
        <f>'[1]S 4'!#REF!</f>
        <v>#REF!</v>
      </c>
      <c r="AN1210" t="e">
        <f>'[1]S 4'!#REF!</f>
        <v>#REF!</v>
      </c>
      <c r="AO1210" t="e">
        <f>'[1]S 4'!#REF!</f>
        <v>#REF!</v>
      </c>
      <c r="AP1210" t="e">
        <f>'[1]S 4'!#REF!</f>
        <v>#REF!</v>
      </c>
    </row>
    <row r="1211" spans="33:42">
      <c r="AG1211" t="e">
        <f>'[1]S 4'!#REF!</f>
        <v>#REF!</v>
      </c>
      <c r="AH1211" t="e">
        <f>'[1]S 4'!#REF!</f>
        <v>#REF!</v>
      </c>
      <c r="AI1211" t="e">
        <f>'[1]S 4'!#REF!</f>
        <v>#REF!</v>
      </c>
      <c r="AJ1211" t="e">
        <f>'[1]S 4'!#REF!</f>
        <v>#REF!</v>
      </c>
      <c r="AK1211" t="e">
        <f>'[1]S 4'!#REF!</f>
        <v>#REF!</v>
      </c>
      <c r="AL1211" t="e">
        <f>'[1]S 4'!#REF!</f>
        <v>#REF!</v>
      </c>
      <c r="AM1211" t="e">
        <f>'[1]S 4'!#REF!</f>
        <v>#REF!</v>
      </c>
      <c r="AN1211" t="e">
        <f>'[1]S 4'!#REF!</f>
        <v>#REF!</v>
      </c>
      <c r="AO1211" t="e">
        <f>'[1]S 4'!#REF!</f>
        <v>#REF!</v>
      </c>
      <c r="AP1211" t="e">
        <f>'[1]S 4'!#REF!</f>
        <v>#REF!</v>
      </c>
    </row>
    <row r="1212" spans="33:42">
      <c r="AG1212" t="e">
        <f>'[1]S 4'!#REF!</f>
        <v>#REF!</v>
      </c>
      <c r="AH1212" t="e">
        <f>'[1]S 4'!#REF!</f>
        <v>#REF!</v>
      </c>
      <c r="AI1212" t="e">
        <f>'[1]S 4'!#REF!</f>
        <v>#REF!</v>
      </c>
      <c r="AJ1212" t="e">
        <f>'[1]S 4'!#REF!</f>
        <v>#REF!</v>
      </c>
      <c r="AK1212" t="e">
        <f>'[1]S 4'!#REF!</f>
        <v>#REF!</v>
      </c>
      <c r="AL1212" t="e">
        <f>'[1]S 4'!#REF!</f>
        <v>#REF!</v>
      </c>
      <c r="AM1212" t="e">
        <f>'[1]S 4'!#REF!</f>
        <v>#REF!</v>
      </c>
      <c r="AN1212" t="e">
        <f>'[1]S 4'!#REF!</f>
        <v>#REF!</v>
      </c>
      <c r="AO1212" t="e">
        <f>'[1]S 4'!#REF!</f>
        <v>#REF!</v>
      </c>
      <c r="AP1212" t="e">
        <f>'[1]S 4'!#REF!</f>
        <v>#REF!</v>
      </c>
    </row>
    <row r="1213" spans="33:42">
      <c r="AG1213" t="e">
        <f>'[1]S 4'!#REF!</f>
        <v>#REF!</v>
      </c>
      <c r="AH1213" t="e">
        <f>'[1]S 4'!#REF!</f>
        <v>#REF!</v>
      </c>
      <c r="AI1213" t="e">
        <f>'[1]S 4'!#REF!</f>
        <v>#REF!</v>
      </c>
      <c r="AJ1213" t="e">
        <f>'[1]S 4'!#REF!</f>
        <v>#REF!</v>
      </c>
      <c r="AK1213" t="e">
        <f>'[1]S 4'!#REF!</f>
        <v>#REF!</v>
      </c>
      <c r="AL1213" t="e">
        <f>'[1]S 4'!#REF!</f>
        <v>#REF!</v>
      </c>
      <c r="AM1213" t="e">
        <f>'[1]S 4'!#REF!</f>
        <v>#REF!</v>
      </c>
      <c r="AN1213" t="e">
        <f>'[1]S 4'!#REF!</f>
        <v>#REF!</v>
      </c>
      <c r="AO1213" t="e">
        <f>'[1]S 4'!#REF!</f>
        <v>#REF!</v>
      </c>
      <c r="AP1213" t="e">
        <f>'[1]S 4'!#REF!</f>
        <v>#REF!</v>
      </c>
    </row>
    <row r="1214" spans="33:42">
      <c r="AG1214" t="e">
        <f>'[1]S 4'!#REF!</f>
        <v>#REF!</v>
      </c>
      <c r="AH1214" t="e">
        <f>'[1]S 4'!#REF!</f>
        <v>#REF!</v>
      </c>
      <c r="AI1214" t="e">
        <f>'[1]S 4'!#REF!</f>
        <v>#REF!</v>
      </c>
      <c r="AJ1214" t="e">
        <f>'[1]S 4'!#REF!</f>
        <v>#REF!</v>
      </c>
      <c r="AK1214" t="e">
        <f>'[1]S 4'!#REF!</f>
        <v>#REF!</v>
      </c>
      <c r="AL1214" t="e">
        <f>'[1]S 4'!#REF!</f>
        <v>#REF!</v>
      </c>
      <c r="AM1214" t="e">
        <f>'[1]S 4'!#REF!</f>
        <v>#REF!</v>
      </c>
      <c r="AN1214" t="e">
        <f>'[1]S 4'!#REF!</f>
        <v>#REF!</v>
      </c>
      <c r="AO1214" t="e">
        <f>'[1]S 4'!#REF!</f>
        <v>#REF!</v>
      </c>
      <c r="AP1214" t="e">
        <f>'[1]S 4'!#REF!</f>
        <v>#REF!</v>
      </c>
    </row>
    <row r="1215" spans="33:42">
      <c r="AG1215" t="e">
        <f>'[1]S 4'!#REF!</f>
        <v>#REF!</v>
      </c>
      <c r="AH1215" t="e">
        <f>'[1]S 4'!#REF!</f>
        <v>#REF!</v>
      </c>
      <c r="AI1215" t="e">
        <f>'[1]S 4'!#REF!</f>
        <v>#REF!</v>
      </c>
      <c r="AJ1215" t="e">
        <f>'[1]S 4'!#REF!</f>
        <v>#REF!</v>
      </c>
      <c r="AK1215" t="e">
        <f>'[1]S 4'!#REF!</f>
        <v>#REF!</v>
      </c>
      <c r="AL1215" t="e">
        <f>'[1]S 4'!#REF!</f>
        <v>#REF!</v>
      </c>
      <c r="AM1215" t="e">
        <f>'[1]S 4'!#REF!</f>
        <v>#REF!</v>
      </c>
      <c r="AN1215" t="e">
        <f>'[1]S 4'!#REF!</f>
        <v>#REF!</v>
      </c>
      <c r="AO1215" t="e">
        <f>'[1]S 4'!#REF!</f>
        <v>#REF!</v>
      </c>
      <c r="AP1215" t="e">
        <f>'[1]S 4'!#REF!</f>
        <v>#REF!</v>
      </c>
    </row>
    <row r="1216" spans="33:42">
      <c r="AG1216" t="e">
        <f>'[1]S 4'!#REF!</f>
        <v>#REF!</v>
      </c>
      <c r="AH1216" t="e">
        <f>'[1]S 4'!#REF!</f>
        <v>#REF!</v>
      </c>
      <c r="AI1216" t="e">
        <f>'[1]S 4'!#REF!</f>
        <v>#REF!</v>
      </c>
      <c r="AJ1216" t="e">
        <f>'[1]S 4'!#REF!</f>
        <v>#REF!</v>
      </c>
      <c r="AK1216" t="e">
        <f>'[1]S 4'!#REF!</f>
        <v>#REF!</v>
      </c>
      <c r="AL1216" t="e">
        <f>'[1]S 4'!#REF!</f>
        <v>#REF!</v>
      </c>
      <c r="AM1216" t="e">
        <f>'[1]S 4'!#REF!</f>
        <v>#REF!</v>
      </c>
      <c r="AN1216" t="e">
        <f>'[1]S 4'!#REF!</f>
        <v>#REF!</v>
      </c>
      <c r="AO1216" t="e">
        <f>'[1]S 4'!#REF!</f>
        <v>#REF!</v>
      </c>
      <c r="AP1216" t="e">
        <f>'[1]S 4'!#REF!</f>
        <v>#REF!</v>
      </c>
    </row>
    <row r="1217" spans="33:42">
      <c r="AG1217" t="e">
        <f>'[1]S 4'!#REF!</f>
        <v>#REF!</v>
      </c>
      <c r="AH1217" t="e">
        <f>'[1]S 4'!#REF!</f>
        <v>#REF!</v>
      </c>
      <c r="AI1217" t="e">
        <f>'[1]S 4'!#REF!</f>
        <v>#REF!</v>
      </c>
      <c r="AJ1217" t="e">
        <f>'[1]S 4'!#REF!</f>
        <v>#REF!</v>
      </c>
      <c r="AK1217" t="e">
        <f>'[1]S 4'!#REF!</f>
        <v>#REF!</v>
      </c>
      <c r="AL1217" t="e">
        <f>'[1]S 4'!#REF!</f>
        <v>#REF!</v>
      </c>
      <c r="AM1217" t="e">
        <f>'[1]S 4'!#REF!</f>
        <v>#REF!</v>
      </c>
      <c r="AN1217" t="e">
        <f>'[1]S 4'!#REF!</f>
        <v>#REF!</v>
      </c>
      <c r="AO1217" t="e">
        <f>'[1]S 4'!#REF!</f>
        <v>#REF!</v>
      </c>
      <c r="AP1217" t="e">
        <f>'[1]S 4'!#REF!</f>
        <v>#REF!</v>
      </c>
    </row>
    <row r="1218" spans="33:42">
      <c r="AG1218" t="e">
        <f>'[1]S 4'!#REF!</f>
        <v>#REF!</v>
      </c>
      <c r="AH1218" t="e">
        <f>'[1]S 4'!#REF!</f>
        <v>#REF!</v>
      </c>
      <c r="AI1218" t="e">
        <f>'[1]S 4'!#REF!</f>
        <v>#REF!</v>
      </c>
      <c r="AJ1218" t="e">
        <f>'[1]S 4'!#REF!</f>
        <v>#REF!</v>
      </c>
      <c r="AK1218" t="e">
        <f>'[1]S 4'!#REF!</f>
        <v>#REF!</v>
      </c>
      <c r="AL1218" t="e">
        <f>'[1]S 4'!#REF!</f>
        <v>#REF!</v>
      </c>
      <c r="AM1218" t="e">
        <f>'[1]S 4'!#REF!</f>
        <v>#REF!</v>
      </c>
      <c r="AN1218" t="e">
        <f>'[1]S 4'!#REF!</f>
        <v>#REF!</v>
      </c>
      <c r="AO1218" t="e">
        <f>'[1]S 4'!#REF!</f>
        <v>#REF!</v>
      </c>
      <c r="AP1218" t="e">
        <f>'[1]S 4'!#REF!</f>
        <v>#REF!</v>
      </c>
    </row>
    <row r="1219" spans="33:42">
      <c r="AG1219" t="e">
        <f>'[1]S 4'!#REF!</f>
        <v>#REF!</v>
      </c>
      <c r="AH1219" t="e">
        <f>'[1]S 4'!#REF!</f>
        <v>#REF!</v>
      </c>
      <c r="AI1219" t="e">
        <f>'[1]S 4'!#REF!</f>
        <v>#REF!</v>
      </c>
      <c r="AJ1219" t="e">
        <f>'[1]S 4'!#REF!</f>
        <v>#REF!</v>
      </c>
      <c r="AK1219" t="e">
        <f>'[1]S 4'!#REF!</f>
        <v>#REF!</v>
      </c>
      <c r="AL1219" t="e">
        <f>'[1]S 4'!#REF!</f>
        <v>#REF!</v>
      </c>
      <c r="AM1219" t="e">
        <f>'[1]S 4'!#REF!</f>
        <v>#REF!</v>
      </c>
      <c r="AN1219" t="e">
        <f>'[1]S 4'!#REF!</f>
        <v>#REF!</v>
      </c>
      <c r="AO1219" t="e">
        <f>'[1]S 4'!#REF!</f>
        <v>#REF!</v>
      </c>
      <c r="AP1219" t="e">
        <f>'[1]S 4'!#REF!</f>
        <v>#REF!</v>
      </c>
    </row>
    <row r="1220" spans="33:42">
      <c r="AG1220" t="e">
        <f>'[1]S 4'!#REF!</f>
        <v>#REF!</v>
      </c>
      <c r="AH1220" t="e">
        <f>'[1]S 4'!#REF!</f>
        <v>#REF!</v>
      </c>
      <c r="AI1220" t="e">
        <f>'[1]S 4'!#REF!</f>
        <v>#REF!</v>
      </c>
      <c r="AJ1220" t="e">
        <f>'[1]S 4'!#REF!</f>
        <v>#REF!</v>
      </c>
      <c r="AK1220" t="e">
        <f>'[1]S 4'!#REF!</f>
        <v>#REF!</v>
      </c>
      <c r="AL1220" t="e">
        <f>'[1]S 4'!#REF!</f>
        <v>#REF!</v>
      </c>
      <c r="AM1220" t="e">
        <f>'[1]S 4'!#REF!</f>
        <v>#REF!</v>
      </c>
      <c r="AN1220" t="e">
        <f>'[1]S 4'!#REF!</f>
        <v>#REF!</v>
      </c>
      <c r="AO1220" t="e">
        <f>'[1]S 4'!#REF!</f>
        <v>#REF!</v>
      </c>
      <c r="AP1220" t="e">
        <f>'[1]S 4'!#REF!</f>
        <v>#REF!</v>
      </c>
    </row>
    <row r="1221" spans="33:42">
      <c r="AG1221" t="e">
        <f>'[1]S 4'!#REF!</f>
        <v>#REF!</v>
      </c>
      <c r="AH1221" t="e">
        <f>'[1]S 4'!#REF!</f>
        <v>#REF!</v>
      </c>
      <c r="AI1221" t="e">
        <f>'[1]S 4'!#REF!</f>
        <v>#REF!</v>
      </c>
      <c r="AJ1221" t="e">
        <f>'[1]S 4'!#REF!</f>
        <v>#REF!</v>
      </c>
      <c r="AK1221" t="e">
        <f>'[1]S 4'!#REF!</f>
        <v>#REF!</v>
      </c>
      <c r="AL1221" t="e">
        <f>'[1]S 4'!#REF!</f>
        <v>#REF!</v>
      </c>
      <c r="AM1221" t="e">
        <f>'[1]S 4'!#REF!</f>
        <v>#REF!</v>
      </c>
      <c r="AN1221" t="e">
        <f>'[1]S 4'!#REF!</f>
        <v>#REF!</v>
      </c>
      <c r="AO1221" t="e">
        <f>'[1]S 4'!#REF!</f>
        <v>#REF!</v>
      </c>
      <c r="AP1221" t="e">
        <f>'[1]S 4'!#REF!</f>
        <v>#REF!</v>
      </c>
    </row>
    <row r="1222" spans="33:42">
      <c r="AG1222" t="e">
        <f>'[1]S 4'!#REF!</f>
        <v>#REF!</v>
      </c>
      <c r="AH1222" t="e">
        <f>'[1]S 4'!#REF!</f>
        <v>#REF!</v>
      </c>
      <c r="AI1222" t="e">
        <f>'[1]S 4'!#REF!</f>
        <v>#REF!</v>
      </c>
      <c r="AJ1222" t="e">
        <f>'[1]S 4'!#REF!</f>
        <v>#REF!</v>
      </c>
      <c r="AK1222" t="e">
        <f>'[1]S 4'!#REF!</f>
        <v>#REF!</v>
      </c>
      <c r="AL1222" t="e">
        <f>'[1]S 4'!#REF!</f>
        <v>#REF!</v>
      </c>
      <c r="AM1222" t="e">
        <f>'[1]S 4'!#REF!</f>
        <v>#REF!</v>
      </c>
      <c r="AN1222" t="e">
        <f>'[1]S 4'!#REF!</f>
        <v>#REF!</v>
      </c>
      <c r="AO1222" t="e">
        <f>'[1]S 4'!#REF!</f>
        <v>#REF!</v>
      </c>
      <c r="AP1222" t="e">
        <f>'[1]S 4'!#REF!</f>
        <v>#REF!</v>
      </c>
    </row>
    <row r="1223" spans="33:42">
      <c r="AG1223" t="e">
        <f>'[1]S 4'!#REF!</f>
        <v>#REF!</v>
      </c>
      <c r="AH1223" t="e">
        <f>'[1]S 4'!#REF!</f>
        <v>#REF!</v>
      </c>
      <c r="AI1223" t="e">
        <f>'[1]S 4'!#REF!</f>
        <v>#REF!</v>
      </c>
      <c r="AJ1223" t="e">
        <f>'[1]S 4'!#REF!</f>
        <v>#REF!</v>
      </c>
      <c r="AK1223" t="e">
        <f>'[1]S 4'!#REF!</f>
        <v>#REF!</v>
      </c>
      <c r="AL1223" t="e">
        <f>'[1]S 4'!#REF!</f>
        <v>#REF!</v>
      </c>
      <c r="AM1223" t="e">
        <f>'[1]S 4'!#REF!</f>
        <v>#REF!</v>
      </c>
      <c r="AN1223" t="e">
        <f>'[1]S 4'!#REF!</f>
        <v>#REF!</v>
      </c>
      <c r="AO1223" t="e">
        <f>'[1]S 4'!#REF!</f>
        <v>#REF!</v>
      </c>
      <c r="AP1223" t="e">
        <f>'[1]S 4'!#REF!</f>
        <v>#REF!</v>
      </c>
    </row>
    <row r="1224" spans="33:42">
      <c r="AG1224" t="e">
        <f>'[1]S 4'!#REF!</f>
        <v>#REF!</v>
      </c>
      <c r="AH1224" t="e">
        <f>'[1]S 4'!#REF!</f>
        <v>#REF!</v>
      </c>
      <c r="AI1224" t="e">
        <f>'[1]S 4'!#REF!</f>
        <v>#REF!</v>
      </c>
      <c r="AJ1224" t="e">
        <f>'[1]S 4'!#REF!</f>
        <v>#REF!</v>
      </c>
      <c r="AK1224" t="e">
        <f>'[1]S 4'!#REF!</f>
        <v>#REF!</v>
      </c>
      <c r="AL1224" t="e">
        <f>'[1]S 4'!#REF!</f>
        <v>#REF!</v>
      </c>
      <c r="AM1224" t="e">
        <f>'[1]S 4'!#REF!</f>
        <v>#REF!</v>
      </c>
      <c r="AN1224" t="e">
        <f>'[1]S 4'!#REF!</f>
        <v>#REF!</v>
      </c>
      <c r="AO1224" t="e">
        <f>'[1]S 4'!#REF!</f>
        <v>#REF!</v>
      </c>
      <c r="AP1224" t="e">
        <f>'[1]S 4'!#REF!</f>
        <v>#REF!</v>
      </c>
    </row>
    <row r="1225" spans="33:42">
      <c r="AG1225" t="e">
        <f>'[1]S 4'!#REF!</f>
        <v>#REF!</v>
      </c>
      <c r="AH1225" t="e">
        <f>'[1]S 4'!#REF!</f>
        <v>#REF!</v>
      </c>
      <c r="AI1225" t="e">
        <f>'[1]S 4'!#REF!</f>
        <v>#REF!</v>
      </c>
      <c r="AJ1225" t="e">
        <f>'[1]S 4'!#REF!</f>
        <v>#REF!</v>
      </c>
      <c r="AK1225" t="e">
        <f>'[1]S 4'!#REF!</f>
        <v>#REF!</v>
      </c>
      <c r="AL1225" t="e">
        <f>'[1]S 4'!#REF!</f>
        <v>#REF!</v>
      </c>
      <c r="AM1225" t="e">
        <f>'[1]S 4'!#REF!</f>
        <v>#REF!</v>
      </c>
      <c r="AN1225" t="e">
        <f>'[1]S 4'!#REF!</f>
        <v>#REF!</v>
      </c>
      <c r="AO1225" t="e">
        <f>'[1]S 4'!#REF!</f>
        <v>#REF!</v>
      </c>
      <c r="AP1225" t="e">
        <f>'[1]S 4'!#REF!</f>
        <v>#REF!</v>
      </c>
    </row>
    <row r="1226" spans="33:42">
      <c r="AG1226" t="e">
        <f>'[1]S 4'!#REF!</f>
        <v>#REF!</v>
      </c>
      <c r="AH1226" t="e">
        <f>'[1]S 4'!#REF!</f>
        <v>#REF!</v>
      </c>
      <c r="AI1226" t="e">
        <f>'[1]S 4'!#REF!</f>
        <v>#REF!</v>
      </c>
      <c r="AJ1226" t="e">
        <f>'[1]S 4'!#REF!</f>
        <v>#REF!</v>
      </c>
      <c r="AK1226" t="e">
        <f>'[1]S 4'!#REF!</f>
        <v>#REF!</v>
      </c>
      <c r="AL1226" t="e">
        <f>'[1]S 4'!#REF!</f>
        <v>#REF!</v>
      </c>
      <c r="AM1226" t="e">
        <f>'[1]S 4'!#REF!</f>
        <v>#REF!</v>
      </c>
      <c r="AN1226" t="e">
        <f>'[1]S 4'!#REF!</f>
        <v>#REF!</v>
      </c>
      <c r="AO1226" t="e">
        <f>'[1]S 4'!#REF!</f>
        <v>#REF!</v>
      </c>
      <c r="AP1226" t="e">
        <f>'[1]S 4'!#REF!</f>
        <v>#REF!</v>
      </c>
    </row>
    <row r="1227" spans="33:42">
      <c r="AG1227" t="e">
        <f>'[1]S 4'!#REF!</f>
        <v>#REF!</v>
      </c>
      <c r="AH1227" t="e">
        <f>'[1]S 4'!#REF!</f>
        <v>#REF!</v>
      </c>
      <c r="AI1227" t="e">
        <f>'[1]S 4'!#REF!</f>
        <v>#REF!</v>
      </c>
      <c r="AJ1227" t="e">
        <f>'[1]S 4'!#REF!</f>
        <v>#REF!</v>
      </c>
      <c r="AK1227" t="e">
        <f>'[1]S 4'!#REF!</f>
        <v>#REF!</v>
      </c>
      <c r="AL1227" t="e">
        <f>'[1]S 4'!#REF!</f>
        <v>#REF!</v>
      </c>
      <c r="AM1227" t="e">
        <f>'[1]S 4'!#REF!</f>
        <v>#REF!</v>
      </c>
      <c r="AN1227" t="e">
        <f>'[1]S 4'!#REF!</f>
        <v>#REF!</v>
      </c>
      <c r="AO1227" t="e">
        <f>'[1]S 4'!#REF!</f>
        <v>#REF!</v>
      </c>
      <c r="AP1227" t="e">
        <f>'[1]S 4'!#REF!</f>
        <v>#REF!</v>
      </c>
    </row>
    <row r="1228" spans="33:42">
      <c r="AG1228" t="e">
        <f>'[1]S 4'!#REF!</f>
        <v>#REF!</v>
      </c>
      <c r="AH1228" t="e">
        <f>'[1]S 4'!#REF!</f>
        <v>#REF!</v>
      </c>
      <c r="AI1228" t="e">
        <f>'[1]S 4'!#REF!</f>
        <v>#REF!</v>
      </c>
      <c r="AJ1228" t="e">
        <f>'[1]S 4'!#REF!</f>
        <v>#REF!</v>
      </c>
      <c r="AK1228" t="e">
        <f>'[1]S 4'!#REF!</f>
        <v>#REF!</v>
      </c>
      <c r="AL1228" t="e">
        <f>'[1]S 4'!#REF!</f>
        <v>#REF!</v>
      </c>
      <c r="AM1228" t="e">
        <f>'[1]S 4'!#REF!</f>
        <v>#REF!</v>
      </c>
      <c r="AN1228" t="e">
        <f>'[1]S 4'!#REF!</f>
        <v>#REF!</v>
      </c>
      <c r="AO1228" t="e">
        <f>'[1]S 4'!#REF!</f>
        <v>#REF!</v>
      </c>
      <c r="AP1228" t="e">
        <f>'[1]S 4'!#REF!</f>
        <v>#REF!</v>
      </c>
    </row>
    <row r="1229" spans="33:42">
      <c r="AG1229" t="e">
        <f>'[1]S 4'!#REF!</f>
        <v>#REF!</v>
      </c>
      <c r="AH1229" t="e">
        <f>'[1]S 4'!#REF!</f>
        <v>#REF!</v>
      </c>
      <c r="AI1229" t="e">
        <f>'[1]S 4'!#REF!</f>
        <v>#REF!</v>
      </c>
      <c r="AJ1229" t="e">
        <f>'[1]S 4'!#REF!</f>
        <v>#REF!</v>
      </c>
      <c r="AK1229" t="e">
        <f>'[1]S 4'!#REF!</f>
        <v>#REF!</v>
      </c>
      <c r="AL1229" t="e">
        <f>'[1]S 4'!#REF!</f>
        <v>#REF!</v>
      </c>
      <c r="AM1229" t="e">
        <f>'[1]S 4'!#REF!</f>
        <v>#REF!</v>
      </c>
      <c r="AN1229" t="e">
        <f>'[1]S 4'!#REF!</f>
        <v>#REF!</v>
      </c>
      <c r="AO1229" t="e">
        <f>'[1]S 4'!#REF!</f>
        <v>#REF!</v>
      </c>
      <c r="AP1229" t="e">
        <f>'[1]S 4'!#REF!</f>
        <v>#REF!</v>
      </c>
    </row>
    <row r="1230" spans="33:42">
      <c r="AG1230" t="e">
        <f>'[1]S 4'!#REF!</f>
        <v>#REF!</v>
      </c>
      <c r="AH1230" t="e">
        <f>'[1]S 4'!#REF!</f>
        <v>#REF!</v>
      </c>
      <c r="AI1230" t="e">
        <f>'[1]S 4'!#REF!</f>
        <v>#REF!</v>
      </c>
      <c r="AJ1230" t="e">
        <f>'[1]S 4'!#REF!</f>
        <v>#REF!</v>
      </c>
      <c r="AK1230" t="e">
        <f>'[1]S 4'!#REF!</f>
        <v>#REF!</v>
      </c>
      <c r="AL1230" t="e">
        <f>'[1]S 4'!#REF!</f>
        <v>#REF!</v>
      </c>
      <c r="AM1230" t="e">
        <f>'[1]S 4'!#REF!</f>
        <v>#REF!</v>
      </c>
      <c r="AN1230" t="e">
        <f>'[1]S 4'!#REF!</f>
        <v>#REF!</v>
      </c>
      <c r="AO1230" t="e">
        <f>'[1]S 4'!#REF!</f>
        <v>#REF!</v>
      </c>
      <c r="AP1230" t="e">
        <f>'[1]S 4'!#REF!</f>
        <v>#REF!</v>
      </c>
    </row>
    <row r="1231" spans="33:42">
      <c r="AG1231" t="e">
        <f>'[1]S 4'!#REF!</f>
        <v>#REF!</v>
      </c>
      <c r="AH1231" t="e">
        <f>'[1]S 4'!#REF!</f>
        <v>#REF!</v>
      </c>
      <c r="AI1231" t="e">
        <f>'[1]S 4'!#REF!</f>
        <v>#REF!</v>
      </c>
      <c r="AJ1231" t="e">
        <f>'[1]S 4'!#REF!</f>
        <v>#REF!</v>
      </c>
      <c r="AK1231" t="e">
        <f>'[1]S 4'!#REF!</f>
        <v>#REF!</v>
      </c>
      <c r="AL1231" t="e">
        <f>'[1]S 4'!#REF!</f>
        <v>#REF!</v>
      </c>
      <c r="AM1231" t="e">
        <f>'[1]S 4'!#REF!</f>
        <v>#REF!</v>
      </c>
      <c r="AN1231" t="e">
        <f>'[1]S 4'!#REF!</f>
        <v>#REF!</v>
      </c>
      <c r="AO1231" t="e">
        <f>'[1]S 4'!#REF!</f>
        <v>#REF!</v>
      </c>
      <c r="AP1231" t="e">
        <f>'[1]S 4'!#REF!</f>
        <v>#REF!</v>
      </c>
    </row>
    <row r="1232" spans="33:42">
      <c r="AG1232" t="e">
        <f>'[1]S 4'!#REF!</f>
        <v>#REF!</v>
      </c>
      <c r="AH1232" t="e">
        <f>'[1]S 4'!#REF!</f>
        <v>#REF!</v>
      </c>
      <c r="AI1232" t="e">
        <f>'[1]S 4'!#REF!</f>
        <v>#REF!</v>
      </c>
      <c r="AJ1232" t="e">
        <f>'[1]S 4'!#REF!</f>
        <v>#REF!</v>
      </c>
      <c r="AK1232" t="e">
        <f>'[1]S 4'!#REF!</f>
        <v>#REF!</v>
      </c>
      <c r="AL1232" t="e">
        <f>'[1]S 4'!#REF!</f>
        <v>#REF!</v>
      </c>
      <c r="AM1232" t="e">
        <f>'[1]S 4'!#REF!</f>
        <v>#REF!</v>
      </c>
      <c r="AN1232" t="e">
        <f>'[1]S 4'!#REF!</f>
        <v>#REF!</v>
      </c>
      <c r="AO1232" t="e">
        <f>'[1]S 4'!#REF!</f>
        <v>#REF!</v>
      </c>
      <c r="AP1232" t="e">
        <f>'[1]S 4'!#REF!</f>
        <v>#REF!</v>
      </c>
    </row>
    <row r="1233" spans="33:42">
      <c r="AG1233" t="e">
        <f>'[1]S 4'!#REF!</f>
        <v>#REF!</v>
      </c>
      <c r="AH1233" t="e">
        <f>'[1]S 4'!#REF!</f>
        <v>#REF!</v>
      </c>
      <c r="AI1233" t="e">
        <f>'[1]S 4'!#REF!</f>
        <v>#REF!</v>
      </c>
      <c r="AJ1233" t="e">
        <f>'[1]S 4'!#REF!</f>
        <v>#REF!</v>
      </c>
      <c r="AK1233" t="e">
        <f>'[1]S 4'!#REF!</f>
        <v>#REF!</v>
      </c>
      <c r="AL1233" t="e">
        <f>'[1]S 4'!#REF!</f>
        <v>#REF!</v>
      </c>
      <c r="AM1233" t="e">
        <f>'[1]S 4'!#REF!</f>
        <v>#REF!</v>
      </c>
      <c r="AN1233" t="e">
        <f>'[1]S 4'!#REF!</f>
        <v>#REF!</v>
      </c>
      <c r="AO1233" t="e">
        <f>'[1]S 4'!#REF!</f>
        <v>#REF!</v>
      </c>
      <c r="AP1233" t="e">
        <f>'[1]S 4'!#REF!</f>
        <v>#REF!</v>
      </c>
    </row>
    <row r="1234" spans="33:42">
      <c r="AG1234" t="e">
        <f>'[1]S 4'!#REF!</f>
        <v>#REF!</v>
      </c>
      <c r="AH1234" t="e">
        <f>'[1]S 4'!#REF!</f>
        <v>#REF!</v>
      </c>
      <c r="AI1234" t="e">
        <f>'[1]S 4'!#REF!</f>
        <v>#REF!</v>
      </c>
      <c r="AJ1234" t="e">
        <f>'[1]S 4'!#REF!</f>
        <v>#REF!</v>
      </c>
      <c r="AK1234" t="e">
        <f>'[1]S 4'!#REF!</f>
        <v>#REF!</v>
      </c>
      <c r="AL1234" t="e">
        <f>'[1]S 4'!#REF!</f>
        <v>#REF!</v>
      </c>
      <c r="AM1234" t="e">
        <f>'[1]S 4'!#REF!</f>
        <v>#REF!</v>
      </c>
      <c r="AN1234" t="e">
        <f>'[1]S 4'!#REF!</f>
        <v>#REF!</v>
      </c>
      <c r="AO1234" t="e">
        <f>'[1]S 4'!#REF!</f>
        <v>#REF!</v>
      </c>
      <c r="AP1234" t="e">
        <f>'[1]S 4'!#REF!</f>
        <v>#REF!</v>
      </c>
    </row>
    <row r="1235" spans="33:42">
      <c r="AG1235" t="e">
        <f>'[1]S 4'!#REF!</f>
        <v>#REF!</v>
      </c>
      <c r="AH1235" t="e">
        <f>'[1]S 4'!#REF!</f>
        <v>#REF!</v>
      </c>
      <c r="AI1235" t="e">
        <f>'[1]S 4'!#REF!</f>
        <v>#REF!</v>
      </c>
      <c r="AJ1235" t="e">
        <f>'[1]S 4'!#REF!</f>
        <v>#REF!</v>
      </c>
      <c r="AK1235" t="e">
        <f>'[1]S 4'!#REF!</f>
        <v>#REF!</v>
      </c>
      <c r="AL1235" t="e">
        <f>'[1]S 4'!#REF!</f>
        <v>#REF!</v>
      </c>
      <c r="AM1235" t="e">
        <f>'[1]S 4'!#REF!</f>
        <v>#REF!</v>
      </c>
      <c r="AN1235" t="e">
        <f>'[1]S 4'!#REF!</f>
        <v>#REF!</v>
      </c>
      <c r="AO1235" t="e">
        <f>'[1]S 4'!#REF!</f>
        <v>#REF!</v>
      </c>
      <c r="AP1235" t="e">
        <f>'[1]S 4'!#REF!</f>
        <v>#REF!</v>
      </c>
    </row>
    <row r="1236" spans="33:42">
      <c r="AG1236" t="e">
        <f>'[1]S 4'!#REF!</f>
        <v>#REF!</v>
      </c>
      <c r="AH1236" t="e">
        <f>'[1]S 4'!#REF!</f>
        <v>#REF!</v>
      </c>
      <c r="AI1236" t="e">
        <f>'[1]S 4'!#REF!</f>
        <v>#REF!</v>
      </c>
      <c r="AJ1236" t="e">
        <f>'[1]S 4'!#REF!</f>
        <v>#REF!</v>
      </c>
      <c r="AK1236" t="e">
        <f>'[1]S 4'!#REF!</f>
        <v>#REF!</v>
      </c>
      <c r="AL1236" t="e">
        <f>'[1]S 4'!#REF!</f>
        <v>#REF!</v>
      </c>
      <c r="AM1236" t="e">
        <f>'[1]S 4'!#REF!</f>
        <v>#REF!</v>
      </c>
      <c r="AN1236" t="e">
        <f>'[1]S 4'!#REF!</f>
        <v>#REF!</v>
      </c>
      <c r="AO1236" t="e">
        <f>'[1]S 4'!#REF!</f>
        <v>#REF!</v>
      </c>
      <c r="AP1236" t="e">
        <f>'[1]S 4'!#REF!</f>
        <v>#REF!</v>
      </c>
    </row>
    <row r="1237" spans="33:42">
      <c r="AG1237" t="e">
        <f>'[1]S 4'!#REF!</f>
        <v>#REF!</v>
      </c>
      <c r="AH1237" t="e">
        <f>'[1]S 4'!#REF!</f>
        <v>#REF!</v>
      </c>
      <c r="AI1237" t="e">
        <f>'[1]S 4'!#REF!</f>
        <v>#REF!</v>
      </c>
      <c r="AJ1237" t="e">
        <f>'[1]S 4'!#REF!</f>
        <v>#REF!</v>
      </c>
      <c r="AK1237" t="e">
        <f>'[1]S 4'!#REF!</f>
        <v>#REF!</v>
      </c>
      <c r="AL1237" t="e">
        <f>'[1]S 4'!#REF!</f>
        <v>#REF!</v>
      </c>
      <c r="AM1237" t="e">
        <f>'[1]S 4'!#REF!</f>
        <v>#REF!</v>
      </c>
      <c r="AN1237" t="e">
        <f>'[1]S 4'!#REF!</f>
        <v>#REF!</v>
      </c>
      <c r="AO1237" t="e">
        <f>'[1]S 4'!#REF!</f>
        <v>#REF!</v>
      </c>
      <c r="AP1237" t="e">
        <f>'[1]S 4'!#REF!</f>
        <v>#REF!</v>
      </c>
    </row>
    <row r="1238" spans="33:42">
      <c r="AG1238" t="e">
        <f>'[1]S 4'!#REF!</f>
        <v>#REF!</v>
      </c>
      <c r="AH1238" t="e">
        <f>'[1]S 4'!#REF!</f>
        <v>#REF!</v>
      </c>
      <c r="AI1238" t="e">
        <f>'[1]S 4'!#REF!</f>
        <v>#REF!</v>
      </c>
      <c r="AJ1238" t="e">
        <f>'[1]S 4'!#REF!</f>
        <v>#REF!</v>
      </c>
      <c r="AK1238" t="e">
        <f>'[1]S 4'!#REF!</f>
        <v>#REF!</v>
      </c>
      <c r="AL1238" t="e">
        <f>'[1]S 4'!#REF!</f>
        <v>#REF!</v>
      </c>
      <c r="AM1238" t="e">
        <f>'[1]S 4'!#REF!</f>
        <v>#REF!</v>
      </c>
      <c r="AN1238" t="e">
        <f>'[1]S 4'!#REF!</f>
        <v>#REF!</v>
      </c>
      <c r="AO1238" t="e">
        <f>'[1]S 4'!#REF!</f>
        <v>#REF!</v>
      </c>
      <c r="AP1238" t="e">
        <f>'[1]S 4'!#REF!</f>
        <v>#REF!</v>
      </c>
    </row>
    <row r="1239" spans="33:42">
      <c r="AG1239" t="e">
        <f>'[1]S 4'!#REF!</f>
        <v>#REF!</v>
      </c>
      <c r="AH1239" t="e">
        <f>'[1]S 4'!#REF!</f>
        <v>#REF!</v>
      </c>
      <c r="AI1239" t="e">
        <f>'[1]S 4'!#REF!</f>
        <v>#REF!</v>
      </c>
      <c r="AJ1239" t="e">
        <f>'[1]S 4'!#REF!</f>
        <v>#REF!</v>
      </c>
      <c r="AK1239" t="e">
        <f>'[1]S 4'!#REF!</f>
        <v>#REF!</v>
      </c>
      <c r="AL1239" t="e">
        <f>'[1]S 4'!#REF!</f>
        <v>#REF!</v>
      </c>
      <c r="AM1239" t="e">
        <f>'[1]S 4'!#REF!</f>
        <v>#REF!</v>
      </c>
      <c r="AN1239" t="e">
        <f>'[1]S 4'!#REF!</f>
        <v>#REF!</v>
      </c>
      <c r="AO1239" t="e">
        <f>'[1]S 4'!#REF!</f>
        <v>#REF!</v>
      </c>
      <c r="AP1239" t="e">
        <f>'[1]S 4'!#REF!</f>
        <v>#REF!</v>
      </c>
    </row>
    <row r="1240" spans="33:42">
      <c r="AG1240" t="e">
        <f>'[1]S 4'!#REF!</f>
        <v>#REF!</v>
      </c>
      <c r="AH1240" t="e">
        <f>'[1]S 4'!#REF!</f>
        <v>#REF!</v>
      </c>
      <c r="AI1240" t="e">
        <f>'[1]S 4'!#REF!</f>
        <v>#REF!</v>
      </c>
      <c r="AJ1240" t="e">
        <f>'[1]S 4'!#REF!</f>
        <v>#REF!</v>
      </c>
      <c r="AK1240" t="e">
        <f>'[1]S 4'!#REF!</f>
        <v>#REF!</v>
      </c>
      <c r="AL1240" t="e">
        <f>'[1]S 4'!#REF!</f>
        <v>#REF!</v>
      </c>
      <c r="AM1240" t="e">
        <f>'[1]S 4'!#REF!</f>
        <v>#REF!</v>
      </c>
      <c r="AN1240" t="e">
        <f>'[1]S 4'!#REF!</f>
        <v>#REF!</v>
      </c>
      <c r="AO1240" t="e">
        <f>'[1]S 4'!#REF!</f>
        <v>#REF!</v>
      </c>
      <c r="AP1240" t="e">
        <f>'[1]S 4'!#REF!</f>
        <v>#REF!</v>
      </c>
    </row>
    <row r="1241" spans="33:42">
      <c r="AG1241" t="e">
        <f>'[1]S 4'!#REF!</f>
        <v>#REF!</v>
      </c>
      <c r="AH1241" t="e">
        <f>'[1]S 4'!#REF!</f>
        <v>#REF!</v>
      </c>
      <c r="AI1241" t="e">
        <f>'[1]S 4'!#REF!</f>
        <v>#REF!</v>
      </c>
      <c r="AJ1241" t="e">
        <f>'[1]S 4'!#REF!</f>
        <v>#REF!</v>
      </c>
      <c r="AK1241" t="e">
        <f>'[1]S 4'!#REF!</f>
        <v>#REF!</v>
      </c>
      <c r="AL1241" t="e">
        <f>'[1]S 4'!#REF!</f>
        <v>#REF!</v>
      </c>
      <c r="AM1241" t="e">
        <f>'[1]S 4'!#REF!</f>
        <v>#REF!</v>
      </c>
      <c r="AN1241" t="e">
        <f>'[1]S 4'!#REF!</f>
        <v>#REF!</v>
      </c>
      <c r="AO1241" t="e">
        <f>'[1]S 4'!#REF!</f>
        <v>#REF!</v>
      </c>
      <c r="AP1241" t="e">
        <f>'[1]S 4'!#REF!</f>
        <v>#REF!</v>
      </c>
    </row>
    <row r="1242" spans="33:42">
      <c r="AG1242" t="e">
        <f>'[1]S 4'!#REF!</f>
        <v>#REF!</v>
      </c>
      <c r="AH1242" t="e">
        <f>'[1]S 4'!#REF!</f>
        <v>#REF!</v>
      </c>
      <c r="AI1242" t="e">
        <f>'[1]S 4'!#REF!</f>
        <v>#REF!</v>
      </c>
      <c r="AJ1242" t="e">
        <f>'[1]S 4'!#REF!</f>
        <v>#REF!</v>
      </c>
      <c r="AK1242" t="e">
        <f>'[1]S 4'!#REF!</f>
        <v>#REF!</v>
      </c>
      <c r="AL1242" t="e">
        <f>'[1]S 4'!#REF!</f>
        <v>#REF!</v>
      </c>
      <c r="AM1242" t="e">
        <f>'[1]S 4'!#REF!</f>
        <v>#REF!</v>
      </c>
      <c r="AN1242" t="e">
        <f>'[1]S 4'!#REF!</f>
        <v>#REF!</v>
      </c>
      <c r="AO1242" t="e">
        <f>'[1]S 4'!#REF!</f>
        <v>#REF!</v>
      </c>
      <c r="AP1242" t="e">
        <f>'[1]S 4'!#REF!</f>
        <v>#REF!</v>
      </c>
    </row>
    <row r="1243" spans="33:42">
      <c r="AG1243" t="e">
        <f>'[1]S 4'!#REF!</f>
        <v>#REF!</v>
      </c>
      <c r="AH1243" t="e">
        <f>'[1]S 4'!#REF!</f>
        <v>#REF!</v>
      </c>
      <c r="AI1243" t="e">
        <f>'[1]S 4'!#REF!</f>
        <v>#REF!</v>
      </c>
      <c r="AJ1243" t="e">
        <f>'[1]S 4'!#REF!</f>
        <v>#REF!</v>
      </c>
      <c r="AK1243" t="e">
        <f>'[1]S 4'!#REF!</f>
        <v>#REF!</v>
      </c>
      <c r="AL1243" t="e">
        <f>'[1]S 4'!#REF!</f>
        <v>#REF!</v>
      </c>
      <c r="AM1243" t="e">
        <f>'[1]S 4'!#REF!</f>
        <v>#REF!</v>
      </c>
      <c r="AN1243" t="e">
        <f>'[1]S 4'!#REF!</f>
        <v>#REF!</v>
      </c>
      <c r="AO1243" t="e">
        <f>'[1]S 4'!#REF!</f>
        <v>#REF!</v>
      </c>
      <c r="AP1243" t="e">
        <f>'[1]S 4'!#REF!</f>
        <v>#REF!</v>
      </c>
    </row>
    <row r="1244" spans="33:42">
      <c r="AG1244" t="e">
        <f>'[1]S 4'!#REF!</f>
        <v>#REF!</v>
      </c>
      <c r="AH1244" t="e">
        <f>'[1]S 4'!#REF!</f>
        <v>#REF!</v>
      </c>
      <c r="AI1244" t="e">
        <f>'[1]S 4'!#REF!</f>
        <v>#REF!</v>
      </c>
      <c r="AJ1244" t="e">
        <f>'[1]S 4'!#REF!</f>
        <v>#REF!</v>
      </c>
      <c r="AK1244" t="e">
        <f>'[1]S 4'!#REF!</f>
        <v>#REF!</v>
      </c>
      <c r="AL1244" t="e">
        <f>'[1]S 4'!#REF!</f>
        <v>#REF!</v>
      </c>
      <c r="AM1244" t="e">
        <f>'[1]S 4'!#REF!</f>
        <v>#REF!</v>
      </c>
      <c r="AN1244" t="e">
        <f>'[1]S 4'!#REF!</f>
        <v>#REF!</v>
      </c>
      <c r="AO1244" t="e">
        <f>'[1]S 4'!#REF!</f>
        <v>#REF!</v>
      </c>
      <c r="AP1244" t="e">
        <f>'[1]S 4'!#REF!</f>
        <v>#REF!</v>
      </c>
    </row>
    <row r="1245" spans="33:42">
      <c r="AG1245" t="e">
        <f>'[1]S 4'!#REF!</f>
        <v>#REF!</v>
      </c>
      <c r="AH1245" t="e">
        <f>'[1]S 4'!#REF!</f>
        <v>#REF!</v>
      </c>
      <c r="AI1245" t="e">
        <f>'[1]S 4'!#REF!</f>
        <v>#REF!</v>
      </c>
      <c r="AJ1245" t="e">
        <f>'[1]S 4'!#REF!</f>
        <v>#REF!</v>
      </c>
      <c r="AK1245" t="e">
        <f>'[1]S 4'!#REF!</f>
        <v>#REF!</v>
      </c>
      <c r="AL1245" t="e">
        <f>'[1]S 4'!#REF!</f>
        <v>#REF!</v>
      </c>
      <c r="AM1245" t="e">
        <f>'[1]S 4'!#REF!</f>
        <v>#REF!</v>
      </c>
      <c r="AN1245" t="e">
        <f>'[1]S 4'!#REF!</f>
        <v>#REF!</v>
      </c>
      <c r="AO1245" t="e">
        <f>'[1]S 4'!#REF!</f>
        <v>#REF!</v>
      </c>
      <c r="AP1245" t="e">
        <f>'[1]S 4'!#REF!</f>
        <v>#REF!</v>
      </c>
    </row>
    <row r="1246" spans="33:42">
      <c r="AG1246" t="e">
        <f>'[1]S 4'!#REF!</f>
        <v>#REF!</v>
      </c>
      <c r="AH1246" t="e">
        <f>'[1]S 4'!#REF!</f>
        <v>#REF!</v>
      </c>
      <c r="AI1246" t="e">
        <f>'[1]S 4'!#REF!</f>
        <v>#REF!</v>
      </c>
      <c r="AJ1246" t="e">
        <f>'[1]S 4'!#REF!</f>
        <v>#REF!</v>
      </c>
      <c r="AK1246" t="e">
        <f>'[1]S 4'!#REF!</f>
        <v>#REF!</v>
      </c>
      <c r="AL1246" t="e">
        <f>'[1]S 4'!#REF!</f>
        <v>#REF!</v>
      </c>
      <c r="AM1246" t="e">
        <f>'[1]S 4'!#REF!</f>
        <v>#REF!</v>
      </c>
      <c r="AN1246" t="e">
        <f>'[1]S 4'!#REF!</f>
        <v>#REF!</v>
      </c>
      <c r="AO1246" t="e">
        <f>'[1]S 4'!#REF!</f>
        <v>#REF!</v>
      </c>
      <c r="AP1246" t="e">
        <f>'[1]S 4'!#REF!</f>
        <v>#REF!</v>
      </c>
    </row>
    <row r="1247" spans="33:42">
      <c r="AG1247" t="e">
        <f>'[1]S 4'!#REF!</f>
        <v>#REF!</v>
      </c>
      <c r="AH1247" t="e">
        <f>'[1]S 4'!#REF!</f>
        <v>#REF!</v>
      </c>
      <c r="AI1247" t="e">
        <f>'[1]S 4'!#REF!</f>
        <v>#REF!</v>
      </c>
      <c r="AJ1247" t="e">
        <f>'[1]S 4'!#REF!</f>
        <v>#REF!</v>
      </c>
      <c r="AK1247" t="e">
        <f>'[1]S 4'!#REF!</f>
        <v>#REF!</v>
      </c>
      <c r="AL1247" t="e">
        <f>'[1]S 4'!#REF!</f>
        <v>#REF!</v>
      </c>
      <c r="AM1247" t="e">
        <f>'[1]S 4'!#REF!</f>
        <v>#REF!</v>
      </c>
      <c r="AN1247" t="e">
        <f>'[1]S 4'!#REF!</f>
        <v>#REF!</v>
      </c>
      <c r="AO1247" t="e">
        <f>'[1]S 4'!#REF!</f>
        <v>#REF!</v>
      </c>
      <c r="AP1247" t="e">
        <f>'[1]S 4'!#REF!</f>
        <v>#REF!</v>
      </c>
    </row>
    <row r="1248" spans="33:42">
      <c r="AG1248" t="e">
        <f>'[1]S 4'!#REF!</f>
        <v>#REF!</v>
      </c>
      <c r="AH1248" t="e">
        <f>'[1]S 4'!#REF!</f>
        <v>#REF!</v>
      </c>
      <c r="AI1248" t="e">
        <f>'[1]S 4'!#REF!</f>
        <v>#REF!</v>
      </c>
      <c r="AJ1248" t="e">
        <f>'[1]S 4'!#REF!</f>
        <v>#REF!</v>
      </c>
      <c r="AK1248" t="e">
        <f>'[1]S 4'!#REF!</f>
        <v>#REF!</v>
      </c>
      <c r="AL1248" t="e">
        <f>'[1]S 4'!#REF!</f>
        <v>#REF!</v>
      </c>
      <c r="AM1248" t="e">
        <f>'[1]S 4'!#REF!</f>
        <v>#REF!</v>
      </c>
      <c r="AN1248" t="e">
        <f>'[1]S 4'!#REF!</f>
        <v>#REF!</v>
      </c>
      <c r="AO1248" t="e">
        <f>'[1]S 4'!#REF!</f>
        <v>#REF!</v>
      </c>
      <c r="AP1248" t="e">
        <f>'[1]S 4'!#REF!</f>
        <v>#REF!</v>
      </c>
    </row>
    <row r="1249" spans="33:42">
      <c r="AG1249" t="e">
        <f>'[1]S 4'!#REF!</f>
        <v>#REF!</v>
      </c>
      <c r="AH1249" t="e">
        <f>'[1]S 4'!#REF!</f>
        <v>#REF!</v>
      </c>
      <c r="AI1249" t="e">
        <f>'[1]S 4'!#REF!</f>
        <v>#REF!</v>
      </c>
      <c r="AJ1249" t="e">
        <f>'[1]S 4'!#REF!</f>
        <v>#REF!</v>
      </c>
      <c r="AK1249" t="e">
        <f>'[1]S 4'!#REF!</f>
        <v>#REF!</v>
      </c>
      <c r="AL1249" t="e">
        <f>'[1]S 4'!#REF!</f>
        <v>#REF!</v>
      </c>
      <c r="AM1249" t="e">
        <f>'[1]S 4'!#REF!</f>
        <v>#REF!</v>
      </c>
      <c r="AN1249" t="e">
        <f>'[1]S 4'!#REF!</f>
        <v>#REF!</v>
      </c>
      <c r="AO1249" t="e">
        <f>'[1]S 4'!#REF!</f>
        <v>#REF!</v>
      </c>
      <c r="AP1249" t="e">
        <f>'[1]S 4'!#REF!</f>
        <v>#REF!</v>
      </c>
    </row>
    <row r="1250" spans="33:42">
      <c r="AG1250" t="e">
        <f>'[1]S 4'!#REF!</f>
        <v>#REF!</v>
      </c>
      <c r="AH1250" t="e">
        <f>'[1]S 4'!#REF!</f>
        <v>#REF!</v>
      </c>
      <c r="AI1250" t="e">
        <f>'[1]S 4'!#REF!</f>
        <v>#REF!</v>
      </c>
      <c r="AJ1250" t="e">
        <f>'[1]S 4'!#REF!</f>
        <v>#REF!</v>
      </c>
      <c r="AK1250" t="e">
        <f>'[1]S 4'!#REF!</f>
        <v>#REF!</v>
      </c>
      <c r="AL1250" t="e">
        <f>'[1]S 4'!#REF!</f>
        <v>#REF!</v>
      </c>
      <c r="AM1250" t="e">
        <f>'[1]S 4'!#REF!</f>
        <v>#REF!</v>
      </c>
      <c r="AN1250" t="e">
        <f>'[1]S 4'!#REF!</f>
        <v>#REF!</v>
      </c>
      <c r="AO1250" t="e">
        <f>'[1]S 4'!#REF!</f>
        <v>#REF!</v>
      </c>
      <c r="AP1250" t="e">
        <f>'[1]S 4'!#REF!</f>
        <v>#REF!</v>
      </c>
    </row>
    <row r="1251" spans="33:42">
      <c r="AG1251" t="e">
        <f>'[1]S 4'!#REF!</f>
        <v>#REF!</v>
      </c>
      <c r="AH1251" t="e">
        <f>'[1]S 4'!#REF!</f>
        <v>#REF!</v>
      </c>
      <c r="AI1251" t="e">
        <f>'[1]S 4'!#REF!</f>
        <v>#REF!</v>
      </c>
      <c r="AJ1251" t="e">
        <f>'[1]S 4'!#REF!</f>
        <v>#REF!</v>
      </c>
      <c r="AK1251" t="e">
        <f>'[1]S 4'!#REF!</f>
        <v>#REF!</v>
      </c>
      <c r="AL1251" t="e">
        <f>'[1]S 4'!#REF!</f>
        <v>#REF!</v>
      </c>
      <c r="AM1251" t="e">
        <f>'[1]S 4'!#REF!</f>
        <v>#REF!</v>
      </c>
      <c r="AN1251" t="e">
        <f>'[1]S 4'!#REF!</f>
        <v>#REF!</v>
      </c>
      <c r="AO1251" t="e">
        <f>'[1]S 4'!#REF!</f>
        <v>#REF!</v>
      </c>
      <c r="AP1251" t="e">
        <f>'[1]S 4'!#REF!</f>
        <v>#REF!</v>
      </c>
    </row>
    <row r="1252" spans="33:42">
      <c r="AG1252" t="e">
        <f>'[1]S 4'!#REF!</f>
        <v>#REF!</v>
      </c>
      <c r="AH1252" t="e">
        <f>'[1]S 4'!#REF!</f>
        <v>#REF!</v>
      </c>
      <c r="AI1252" t="e">
        <f>'[1]S 4'!#REF!</f>
        <v>#REF!</v>
      </c>
      <c r="AJ1252" t="e">
        <f>'[1]S 4'!#REF!</f>
        <v>#REF!</v>
      </c>
      <c r="AK1252" t="e">
        <f>'[1]S 4'!#REF!</f>
        <v>#REF!</v>
      </c>
      <c r="AL1252" t="e">
        <f>'[1]S 4'!#REF!</f>
        <v>#REF!</v>
      </c>
      <c r="AM1252" t="e">
        <f>'[1]S 4'!#REF!</f>
        <v>#REF!</v>
      </c>
      <c r="AN1252" t="e">
        <f>'[1]S 4'!#REF!</f>
        <v>#REF!</v>
      </c>
      <c r="AO1252" t="e">
        <f>'[1]S 4'!#REF!</f>
        <v>#REF!</v>
      </c>
      <c r="AP1252" t="e">
        <f>'[1]S 4'!#REF!</f>
        <v>#REF!</v>
      </c>
    </row>
    <row r="1253" spans="33:42">
      <c r="AG1253" t="e">
        <f>'[1]S 4'!#REF!</f>
        <v>#REF!</v>
      </c>
      <c r="AH1253" t="e">
        <f>'[1]S 4'!#REF!</f>
        <v>#REF!</v>
      </c>
      <c r="AI1253" t="e">
        <f>'[1]S 4'!#REF!</f>
        <v>#REF!</v>
      </c>
      <c r="AJ1253" t="e">
        <f>'[1]S 4'!#REF!</f>
        <v>#REF!</v>
      </c>
      <c r="AK1253" t="e">
        <f>'[1]S 4'!#REF!</f>
        <v>#REF!</v>
      </c>
      <c r="AL1253" t="e">
        <f>'[1]S 4'!#REF!</f>
        <v>#REF!</v>
      </c>
      <c r="AM1253" t="e">
        <f>'[1]S 4'!#REF!</f>
        <v>#REF!</v>
      </c>
      <c r="AN1253" t="e">
        <f>'[1]S 4'!#REF!</f>
        <v>#REF!</v>
      </c>
      <c r="AO1253" t="e">
        <f>'[1]S 4'!#REF!</f>
        <v>#REF!</v>
      </c>
      <c r="AP1253" t="e">
        <f>'[1]S 4'!#REF!</f>
        <v>#REF!</v>
      </c>
    </row>
    <row r="1254" spans="33:42">
      <c r="AG1254" t="e">
        <f>'[1]S 4'!#REF!</f>
        <v>#REF!</v>
      </c>
      <c r="AH1254" t="e">
        <f>'[1]S 4'!#REF!</f>
        <v>#REF!</v>
      </c>
      <c r="AI1254" t="e">
        <f>'[1]S 4'!#REF!</f>
        <v>#REF!</v>
      </c>
      <c r="AJ1254" t="e">
        <f>'[1]S 4'!#REF!</f>
        <v>#REF!</v>
      </c>
      <c r="AK1254" t="e">
        <f>'[1]S 4'!#REF!</f>
        <v>#REF!</v>
      </c>
      <c r="AL1254" t="e">
        <f>'[1]S 4'!#REF!</f>
        <v>#REF!</v>
      </c>
      <c r="AM1254" t="e">
        <f>'[1]S 4'!#REF!</f>
        <v>#REF!</v>
      </c>
      <c r="AN1254" t="e">
        <f>'[1]S 4'!#REF!</f>
        <v>#REF!</v>
      </c>
      <c r="AO1254" t="e">
        <f>'[1]S 4'!#REF!</f>
        <v>#REF!</v>
      </c>
      <c r="AP1254" t="e">
        <f>'[1]S 4'!#REF!</f>
        <v>#REF!</v>
      </c>
    </row>
    <row r="1255" spans="33:42">
      <c r="AG1255" t="e">
        <f>'[1]S 4'!#REF!</f>
        <v>#REF!</v>
      </c>
      <c r="AH1255" t="e">
        <f>'[1]S 4'!#REF!</f>
        <v>#REF!</v>
      </c>
      <c r="AI1255" t="e">
        <f>'[1]S 4'!#REF!</f>
        <v>#REF!</v>
      </c>
      <c r="AJ1255" t="e">
        <f>'[1]S 4'!#REF!</f>
        <v>#REF!</v>
      </c>
      <c r="AK1255" t="e">
        <f>'[1]S 4'!#REF!</f>
        <v>#REF!</v>
      </c>
      <c r="AL1255" t="e">
        <f>'[1]S 4'!#REF!</f>
        <v>#REF!</v>
      </c>
      <c r="AM1255" t="e">
        <f>'[1]S 4'!#REF!</f>
        <v>#REF!</v>
      </c>
      <c r="AN1255" t="e">
        <f>'[1]S 4'!#REF!</f>
        <v>#REF!</v>
      </c>
      <c r="AO1255" t="e">
        <f>'[1]S 4'!#REF!</f>
        <v>#REF!</v>
      </c>
      <c r="AP1255" t="e">
        <f>'[1]S 4'!#REF!</f>
        <v>#REF!</v>
      </c>
    </row>
    <row r="1256" spans="33:42">
      <c r="AG1256" t="e">
        <f>'[1]S 4'!#REF!</f>
        <v>#REF!</v>
      </c>
      <c r="AH1256" t="e">
        <f>'[1]S 4'!#REF!</f>
        <v>#REF!</v>
      </c>
      <c r="AI1256" t="e">
        <f>'[1]S 4'!#REF!</f>
        <v>#REF!</v>
      </c>
      <c r="AJ1256" t="e">
        <f>'[1]S 4'!#REF!</f>
        <v>#REF!</v>
      </c>
      <c r="AK1256" t="e">
        <f>'[1]S 4'!#REF!</f>
        <v>#REF!</v>
      </c>
      <c r="AL1256" t="e">
        <f>'[1]S 4'!#REF!</f>
        <v>#REF!</v>
      </c>
      <c r="AM1256" t="e">
        <f>'[1]S 4'!#REF!</f>
        <v>#REF!</v>
      </c>
      <c r="AN1256" t="e">
        <f>'[1]S 4'!#REF!</f>
        <v>#REF!</v>
      </c>
      <c r="AO1256" t="e">
        <f>'[1]S 4'!#REF!</f>
        <v>#REF!</v>
      </c>
      <c r="AP1256" t="e">
        <f>'[1]S 4'!#REF!</f>
        <v>#REF!</v>
      </c>
    </row>
    <row r="1257" spans="33:42">
      <c r="AG1257" t="e">
        <f>'[1]S 4'!#REF!</f>
        <v>#REF!</v>
      </c>
      <c r="AH1257" t="e">
        <f>'[1]S 4'!#REF!</f>
        <v>#REF!</v>
      </c>
      <c r="AI1257" t="e">
        <f>'[1]S 4'!#REF!</f>
        <v>#REF!</v>
      </c>
      <c r="AJ1257" t="e">
        <f>'[1]S 4'!#REF!</f>
        <v>#REF!</v>
      </c>
      <c r="AK1257" t="e">
        <f>'[1]S 4'!#REF!</f>
        <v>#REF!</v>
      </c>
      <c r="AL1257" t="e">
        <f>'[1]S 4'!#REF!</f>
        <v>#REF!</v>
      </c>
      <c r="AM1257" t="e">
        <f>'[1]S 4'!#REF!</f>
        <v>#REF!</v>
      </c>
      <c r="AN1257" t="e">
        <f>'[1]S 4'!#REF!</f>
        <v>#REF!</v>
      </c>
      <c r="AO1257" t="e">
        <f>'[1]S 4'!#REF!</f>
        <v>#REF!</v>
      </c>
      <c r="AP1257" t="e">
        <f>'[1]S 4'!#REF!</f>
        <v>#REF!</v>
      </c>
    </row>
    <row r="1258" spans="33:42">
      <c r="AG1258" t="e">
        <f>'[1]S 4'!#REF!</f>
        <v>#REF!</v>
      </c>
      <c r="AH1258" t="e">
        <f>'[1]S 4'!#REF!</f>
        <v>#REF!</v>
      </c>
      <c r="AI1258" t="e">
        <f>'[1]S 4'!#REF!</f>
        <v>#REF!</v>
      </c>
      <c r="AJ1258" t="e">
        <f>'[1]S 4'!#REF!</f>
        <v>#REF!</v>
      </c>
      <c r="AK1258" t="e">
        <f>'[1]S 4'!#REF!</f>
        <v>#REF!</v>
      </c>
      <c r="AL1258" t="e">
        <f>'[1]S 4'!#REF!</f>
        <v>#REF!</v>
      </c>
      <c r="AM1258" t="e">
        <f>'[1]S 4'!#REF!</f>
        <v>#REF!</v>
      </c>
      <c r="AN1258" t="e">
        <f>'[1]S 4'!#REF!</f>
        <v>#REF!</v>
      </c>
      <c r="AO1258" t="e">
        <f>'[1]S 4'!#REF!</f>
        <v>#REF!</v>
      </c>
      <c r="AP1258" t="e">
        <f>'[1]S 4'!#REF!</f>
        <v>#REF!</v>
      </c>
    </row>
    <row r="1259" spans="33:42">
      <c r="AG1259" t="e">
        <f>'[1]S 4'!#REF!</f>
        <v>#REF!</v>
      </c>
      <c r="AH1259" t="e">
        <f>'[1]S 4'!#REF!</f>
        <v>#REF!</v>
      </c>
      <c r="AI1259" t="e">
        <f>'[1]S 4'!#REF!</f>
        <v>#REF!</v>
      </c>
      <c r="AJ1259" t="e">
        <f>'[1]S 4'!#REF!</f>
        <v>#REF!</v>
      </c>
      <c r="AK1259" t="e">
        <f>'[1]S 4'!#REF!</f>
        <v>#REF!</v>
      </c>
      <c r="AL1259" t="e">
        <f>'[1]S 4'!#REF!</f>
        <v>#REF!</v>
      </c>
      <c r="AM1259" t="e">
        <f>'[1]S 4'!#REF!</f>
        <v>#REF!</v>
      </c>
      <c r="AN1259" t="e">
        <f>'[1]S 4'!#REF!</f>
        <v>#REF!</v>
      </c>
      <c r="AO1259" t="e">
        <f>'[1]S 4'!#REF!</f>
        <v>#REF!</v>
      </c>
      <c r="AP1259" t="e">
        <f>'[1]S 4'!#REF!</f>
        <v>#REF!</v>
      </c>
    </row>
    <row r="1260" spans="33:42">
      <c r="AG1260" t="e">
        <f>'[1]S 4'!#REF!</f>
        <v>#REF!</v>
      </c>
      <c r="AH1260" t="e">
        <f>'[1]S 4'!#REF!</f>
        <v>#REF!</v>
      </c>
      <c r="AI1260" t="e">
        <f>'[1]S 4'!#REF!</f>
        <v>#REF!</v>
      </c>
      <c r="AJ1260" t="e">
        <f>'[1]S 4'!#REF!</f>
        <v>#REF!</v>
      </c>
      <c r="AK1260" t="e">
        <f>'[1]S 4'!#REF!</f>
        <v>#REF!</v>
      </c>
      <c r="AL1260" t="e">
        <f>'[1]S 4'!#REF!</f>
        <v>#REF!</v>
      </c>
      <c r="AM1260" t="e">
        <f>'[1]S 4'!#REF!</f>
        <v>#REF!</v>
      </c>
      <c r="AN1260" t="e">
        <f>'[1]S 4'!#REF!</f>
        <v>#REF!</v>
      </c>
      <c r="AO1260" t="e">
        <f>'[1]S 4'!#REF!</f>
        <v>#REF!</v>
      </c>
      <c r="AP1260" t="e">
        <f>'[1]S 4'!#REF!</f>
        <v>#REF!</v>
      </c>
    </row>
    <row r="1261" spans="33:42">
      <c r="AG1261" t="e">
        <f>'[1]S 4'!#REF!</f>
        <v>#REF!</v>
      </c>
      <c r="AH1261" t="e">
        <f>'[1]S 4'!#REF!</f>
        <v>#REF!</v>
      </c>
      <c r="AI1261" t="e">
        <f>'[1]S 4'!#REF!</f>
        <v>#REF!</v>
      </c>
      <c r="AJ1261" t="e">
        <f>'[1]S 4'!#REF!</f>
        <v>#REF!</v>
      </c>
      <c r="AK1261" t="e">
        <f>'[1]S 4'!#REF!</f>
        <v>#REF!</v>
      </c>
      <c r="AL1261" t="e">
        <f>'[1]S 4'!#REF!</f>
        <v>#REF!</v>
      </c>
      <c r="AM1261" t="e">
        <f>'[1]S 4'!#REF!</f>
        <v>#REF!</v>
      </c>
      <c r="AN1261" t="e">
        <f>'[1]S 4'!#REF!</f>
        <v>#REF!</v>
      </c>
      <c r="AO1261" t="e">
        <f>'[1]S 4'!#REF!</f>
        <v>#REF!</v>
      </c>
      <c r="AP1261" t="e">
        <f>'[1]S 4'!#REF!</f>
        <v>#REF!</v>
      </c>
    </row>
    <row r="1262" spans="33:42">
      <c r="AG1262" t="e">
        <f>'[1]S 4'!#REF!</f>
        <v>#REF!</v>
      </c>
      <c r="AH1262" t="e">
        <f>'[1]S 4'!#REF!</f>
        <v>#REF!</v>
      </c>
      <c r="AI1262" t="e">
        <f>'[1]S 4'!#REF!</f>
        <v>#REF!</v>
      </c>
      <c r="AJ1262" t="e">
        <f>'[1]S 4'!#REF!</f>
        <v>#REF!</v>
      </c>
      <c r="AK1262" t="e">
        <f>'[1]S 4'!#REF!</f>
        <v>#REF!</v>
      </c>
      <c r="AL1262" t="e">
        <f>'[1]S 4'!#REF!</f>
        <v>#REF!</v>
      </c>
      <c r="AM1262" t="e">
        <f>'[1]S 4'!#REF!</f>
        <v>#REF!</v>
      </c>
      <c r="AN1262" t="e">
        <f>'[1]S 4'!#REF!</f>
        <v>#REF!</v>
      </c>
      <c r="AO1262" t="e">
        <f>'[1]S 4'!#REF!</f>
        <v>#REF!</v>
      </c>
      <c r="AP1262" t="e">
        <f>'[1]S 4'!#REF!</f>
        <v>#REF!</v>
      </c>
    </row>
    <row r="1263" spans="33:42">
      <c r="AG1263" t="e">
        <f>'[1]S 4'!#REF!</f>
        <v>#REF!</v>
      </c>
      <c r="AH1263" t="e">
        <f>'[1]S 4'!#REF!</f>
        <v>#REF!</v>
      </c>
      <c r="AI1263" t="e">
        <f>'[1]S 4'!#REF!</f>
        <v>#REF!</v>
      </c>
      <c r="AJ1263" t="e">
        <f>'[1]S 4'!#REF!</f>
        <v>#REF!</v>
      </c>
      <c r="AK1263" t="e">
        <f>'[1]S 4'!#REF!</f>
        <v>#REF!</v>
      </c>
      <c r="AL1263" t="e">
        <f>'[1]S 4'!#REF!</f>
        <v>#REF!</v>
      </c>
      <c r="AM1263" t="e">
        <f>'[1]S 4'!#REF!</f>
        <v>#REF!</v>
      </c>
      <c r="AN1263" t="e">
        <f>'[1]S 4'!#REF!</f>
        <v>#REF!</v>
      </c>
      <c r="AO1263" t="e">
        <f>'[1]S 4'!#REF!</f>
        <v>#REF!</v>
      </c>
      <c r="AP1263" t="e">
        <f>'[1]S 4'!#REF!</f>
        <v>#REF!</v>
      </c>
    </row>
    <row r="1264" spans="33:42">
      <c r="AG1264" t="e">
        <f>'[1]S 4'!#REF!</f>
        <v>#REF!</v>
      </c>
      <c r="AH1264" t="e">
        <f>'[1]S 4'!#REF!</f>
        <v>#REF!</v>
      </c>
      <c r="AI1264" t="e">
        <f>'[1]S 4'!#REF!</f>
        <v>#REF!</v>
      </c>
      <c r="AJ1264" t="e">
        <f>'[1]S 4'!#REF!</f>
        <v>#REF!</v>
      </c>
      <c r="AK1264" t="e">
        <f>'[1]S 4'!#REF!</f>
        <v>#REF!</v>
      </c>
      <c r="AL1264" t="e">
        <f>'[1]S 4'!#REF!</f>
        <v>#REF!</v>
      </c>
      <c r="AM1264" t="e">
        <f>'[1]S 4'!#REF!</f>
        <v>#REF!</v>
      </c>
      <c r="AN1264" t="e">
        <f>'[1]S 4'!#REF!</f>
        <v>#REF!</v>
      </c>
      <c r="AO1264" t="e">
        <f>'[1]S 4'!#REF!</f>
        <v>#REF!</v>
      </c>
      <c r="AP1264" t="e">
        <f>'[1]S 4'!#REF!</f>
        <v>#REF!</v>
      </c>
    </row>
    <row r="1265" spans="33:42">
      <c r="AG1265" t="e">
        <f>'[1]S 4'!#REF!</f>
        <v>#REF!</v>
      </c>
      <c r="AH1265" t="e">
        <f>'[1]S 4'!#REF!</f>
        <v>#REF!</v>
      </c>
      <c r="AI1265" t="e">
        <f>'[1]S 4'!#REF!</f>
        <v>#REF!</v>
      </c>
      <c r="AJ1265" t="e">
        <f>'[1]S 4'!#REF!</f>
        <v>#REF!</v>
      </c>
      <c r="AK1265" t="e">
        <f>'[1]S 4'!#REF!</f>
        <v>#REF!</v>
      </c>
      <c r="AL1265" t="e">
        <f>'[1]S 4'!#REF!</f>
        <v>#REF!</v>
      </c>
      <c r="AM1265" t="e">
        <f>'[1]S 4'!#REF!</f>
        <v>#REF!</v>
      </c>
      <c r="AN1265" t="e">
        <f>'[1]S 4'!#REF!</f>
        <v>#REF!</v>
      </c>
      <c r="AO1265" t="e">
        <f>'[1]S 4'!#REF!</f>
        <v>#REF!</v>
      </c>
      <c r="AP1265" t="e">
        <f>'[1]S 4'!#REF!</f>
        <v>#REF!</v>
      </c>
    </row>
    <row r="1266" spans="33:42">
      <c r="AG1266" t="e">
        <f>'[1]S 4'!#REF!</f>
        <v>#REF!</v>
      </c>
      <c r="AH1266" t="e">
        <f>'[1]S 4'!#REF!</f>
        <v>#REF!</v>
      </c>
      <c r="AI1266" t="e">
        <f>'[1]S 4'!#REF!</f>
        <v>#REF!</v>
      </c>
      <c r="AJ1266" t="e">
        <f>'[1]S 4'!#REF!</f>
        <v>#REF!</v>
      </c>
      <c r="AK1266" t="e">
        <f>'[1]S 4'!#REF!</f>
        <v>#REF!</v>
      </c>
      <c r="AL1266" t="e">
        <f>'[1]S 4'!#REF!</f>
        <v>#REF!</v>
      </c>
      <c r="AM1266" t="e">
        <f>'[1]S 4'!#REF!</f>
        <v>#REF!</v>
      </c>
      <c r="AN1266" t="e">
        <f>'[1]S 4'!#REF!</f>
        <v>#REF!</v>
      </c>
      <c r="AO1266" t="e">
        <f>'[1]S 4'!#REF!</f>
        <v>#REF!</v>
      </c>
      <c r="AP1266" t="e">
        <f>'[1]S 4'!#REF!</f>
        <v>#REF!</v>
      </c>
    </row>
    <row r="1267" spans="33:42">
      <c r="AG1267" t="e">
        <f>'[1]S 4'!#REF!</f>
        <v>#REF!</v>
      </c>
      <c r="AH1267" t="e">
        <f>'[1]S 4'!#REF!</f>
        <v>#REF!</v>
      </c>
      <c r="AI1267" t="e">
        <f>'[1]S 4'!#REF!</f>
        <v>#REF!</v>
      </c>
      <c r="AJ1267" t="e">
        <f>'[1]S 4'!#REF!</f>
        <v>#REF!</v>
      </c>
      <c r="AK1267" t="e">
        <f>'[1]S 4'!#REF!</f>
        <v>#REF!</v>
      </c>
      <c r="AL1267" t="e">
        <f>'[1]S 4'!#REF!</f>
        <v>#REF!</v>
      </c>
      <c r="AM1267" t="e">
        <f>'[1]S 4'!#REF!</f>
        <v>#REF!</v>
      </c>
      <c r="AN1267" t="e">
        <f>'[1]S 4'!#REF!</f>
        <v>#REF!</v>
      </c>
      <c r="AO1267" t="e">
        <f>'[1]S 4'!#REF!</f>
        <v>#REF!</v>
      </c>
      <c r="AP1267" t="e">
        <f>'[1]S 4'!#REF!</f>
        <v>#REF!</v>
      </c>
    </row>
    <row r="1268" spans="33:42">
      <c r="AG1268" t="e">
        <f>'[1]S 4'!#REF!</f>
        <v>#REF!</v>
      </c>
      <c r="AH1268" t="e">
        <f>'[1]S 4'!#REF!</f>
        <v>#REF!</v>
      </c>
      <c r="AI1268" t="e">
        <f>'[1]S 4'!#REF!</f>
        <v>#REF!</v>
      </c>
      <c r="AJ1268" t="e">
        <f>'[1]S 4'!#REF!</f>
        <v>#REF!</v>
      </c>
      <c r="AK1268" t="e">
        <f>'[1]S 4'!#REF!</f>
        <v>#REF!</v>
      </c>
      <c r="AL1268" t="e">
        <f>'[1]S 4'!#REF!</f>
        <v>#REF!</v>
      </c>
      <c r="AM1268" t="e">
        <f>'[1]S 4'!#REF!</f>
        <v>#REF!</v>
      </c>
      <c r="AN1268" t="e">
        <f>'[1]S 4'!#REF!</f>
        <v>#REF!</v>
      </c>
      <c r="AO1268" t="e">
        <f>'[1]S 4'!#REF!</f>
        <v>#REF!</v>
      </c>
      <c r="AP1268" t="e">
        <f>'[1]S 4'!#REF!</f>
        <v>#REF!</v>
      </c>
    </row>
    <row r="1269" spans="33:42">
      <c r="AG1269" t="e">
        <f>'[1]S 4'!#REF!</f>
        <v>#REF!</v>
      </c>
      <c r="AH1269" t="e">
        <f>'[1]S 4'!#REF!</f>
        <v>#REF!</v>
      </c>
      <c r="AI1269" t="e">
        <f>'[1]S 4'!#REF!</f>
        <v>#REF!</v>
      </c>
      <c r="AJ1269" t="e">
        <f>'[1]S 4'!#REF!</f>
        <v>#REF!</v>
      </c>
      <c r="AK1269" t="e">
        <f>'[1]S 4'!#REF!</f>
        <v>#REF!</v>
      </c>
      <c r="AL1269" t="e">
        <f>'[1]S 4'!#REF!</f>
        <v>#REF!</v>
      </c>
      <c r="AM1269" t="e">
        <f>'[1]S 4'!#REF!</f>
        <v>#REF!</v>
      </c>
      <c r="AN1269" t="e">
        <f>'[1]S 4'!#REF!</f>
        <v>#REF!</v>
      </c>
      <c r="AO1269" t="e">
        <f>'[1]S 4'!#REF!</f>
        <v>#REF!</v>
      </c>
      <c r="AP1269" t="e">
        <f>'[1]S 4'!#REF!</f>
        <v>#REF!</v>
      </c>
    </row>
    <row r="1270" spans="33:42">
      <c r="AG1270" t="e">
        <f>'[1]S 4'!#REF!</f>
        <v>#REF!</v>
      </c>
      <c r="AH1270" t="e">
        <f>'[1]S 4'!#REF!</f>
        <v>#REF!</v>
      </c>
      <c r="AI1270" t="e">
        <f>'[1]S 4'!#REF!</f>
        <v>#REF!</v>
      </c>
      <c r="AJ1270" t="e">
        <f>'[1]S 4'!#REF!</f>
        <v>#REF!</v>
      </c>
      <c r="AK1270" t="e">
        <f>'[1]S 4'!#REF!</f>
        <v>#REF!</v>
      </c>
      <c r="AL1270" t="e">
        <f>'[1]S 4'!#REF!</f>
        <v>#REF!</v>
      </c>
      <c r="AM1270" t="e">
        <f>'[1]S 4'!#REF!</f>
        <v>#REF!</v>
      </c>
      <c r="AN1270" t="e">
        <f>'[1]S 4'!#REF!</f>
        <v>#REF!</v>
      </c>
      <c r="AO1270" t="e">
        <f>'[1]S 4'!#REF!</f>
        <v>#REF!</v>
      </c>
      <c r="AP1270" t="e">
        <f>'[1]S 4'!#REF!</f>
        <v>#REF!</v>
      </c>
    </row>
    <row r="1271" spans="33:42">
      <c r="AG1271" t="e">
        <f>'[1]S 4'!#REF!</f>
        <v>#REF!</v>
      </c>
      <c r="AH1271" t="e">
        <f>'[1]S 4'!#REF!</f>
        <v>#REF!</v>
      </c>
      <c r="AI1271" t="e">
        <f>'[1]S 4'!#REF!</f>
        <v>#REF!</v>
      </c>
      <c r="AJ1271" t="e">
        <f>'[1]S 4'!#REF!</f>
        <v>#REF!</v>
      </c>
      <c r="AK1271" t="e">
        <f>'[1]S 4'!#REF!</f>
        <v>#REF!</v>
      </c>
      <c r="AL1271" t="e">
        <f>'[1]S 4'!#REF!</f>
        <v>#REF!</v>
      </c>
      <c r="AM1271" t="e">
        <f>'[1]S 4'!#REF!</f>
        <v>#REF!</v>
      </c>
      <c r="AN1271" t="e">
        <f>'[1]S 4'!#REF!</f>
        <v>#REF!</v>
      </c>
      <c r="AO1271" t="e">
        <f>'[1]S 4'!#REF!</f>
        <v>#REF!</v>
      </c>
      <c r="AP1271" t="e">
        <f>'[1]S 4'!#REF!</f>
        <v>#REF!</v>
      </c>
    </row>
    <row r="1272" spans="33:42">
      <c r="AG1272" t="e">
        <f>'[1]S 4'!#REF!</f>
        <v>#REF!</v>
      </c>
      <c r="AH1272" t="e">
        <f>'[1]S 4'!#REF!</f>
        <v>#REF!</v>
      </c>
      <c r="AI1272" t="e">
        <f>'[1]S 4'!#REF!</f>
        <v>#REF!</v>
      </c>
      <c r="AJ1272" t="e">
        <f>'[1]S 4'!#REF!</f>
        <v>#REF!</v>
      </c>
      <c r="AK1272" t="e">
        <f>'[1]S 4'!#REF!</f>
        <v>#REF!</v>
      </c>
      <c r="AL1272" t="e">
        <f>'[1]S 4'!#REF!</f>
        <v>#REF!</v>
      </c>
      <c r="AM1272" t="e">
        <f>'[1]S 4'!#REF!</f>
        <v>#REF!</v>
      </c>
      <c r="AN1272" t="e">
        <f>'[1]S 4'!#REF!</f>
        <v>#REF!</v>
      </c>
      <c r="AO1272" t="e">
        <f>'[1]S 4'!#REF!</f>
        <v>#REF!</v>
      </c>
      <c r="AP1272" t="e">
        <f>'[1]S 4'!#REF!</f>
        <v>#REF!</v>
      </c>
    </row>
    <row r="1273" spans="33:42">
      <c r="AG1273" t="e">
        <f>'[1]S 4'!#REF!</f>
        <v>#REF!</v>
      </c>
      <c r="AH1273" t="e">
        <f>'[1]S 4'!#REF!</f>
        <v>#REF!</v>
      </c>
      <c r="AI1273" t="e">
        <f>'[1]S 4'!#REF!</f>
        <v>#REF!</v>
      </c>
      <c r="AJ1273" t="e">
        <f>'[1]S 4'!#REF!</f>
        <v>#REF!</v>
      </c>
      <c r="AK1273" t="e">
        <f>'[1]S 4'!#REF!</f>
        <v>#REF!</v>
      </c>
      <c r="AL1273" t="e">
        <f>'[1]S 4'!#REF!</f>
        <v>#REF!</v>
      </c>
      <c r="AM1273" t="e">
        <f>'[1]S 4'!#REF!</f>
        <v>#REF!</v>
      </c>
      <c r="AN1273" t="e">
        <f>'[1]S 4'!#REF!</f>
        <v>#REF!</v>
      </c>
      <c r="AO1273" t="e">
        <f>'[1]S 4'!#REF!</f>
        <v>#REF!</v>
      </c>
      <c r="AP1273" t="e">
        <f>'[1]S 4'!#REF!</f>
        <v>#REF!</v>
      </c>
    </row>
    <row r="1274" spans="33:42">
      <c r="AG1274" t="e">
        <f>'[1]S 4'!#REF!</f>
        <v>#REF!</v>
      </c>
      <c r="AH1274" t="e">
        <f>'[1]S 4'!#REF!</f>
        <v>#REF!</v>
      </c>
      <c r="AI1274" t="e">
        <f>'[1]S 4'!#REF!</f>
        <v>#REF!</v>
      </c>
      <c r="AJ1274" t="e">
        <f>'[1]S 4'!#REF!</f>
        <v>#REF!</v>
      </c>
      <c r="AK1274" t="e">
        <f>'[1]S 4'!#REF!</f>
        <v>#REF!</v>
      </c>
      <c r="AL1274" t="e">
        <f>'[1]S 4'!#REF!</f>
        <v>#REF!</v>
      </c>
      <c r="AM1274" t="e">
        <f>'[1]S 4'!#REF!</f>
        <v>#REF!</v>
      </c>
      <c r="AN1274" t="e">
        <f>'[1]S 4'!#REF!</f>
        <v>#REF!</v>
      </c>
      <c r="AO1274" t="e">
        <f>'[1]S 4'!#REF!</f>
        <v>#REF!</v>
      </c>
      <c r="AP1274" t="e">
        <f>'[1]S 4'!#REF!</f>
        <v>#REF!</v>
      </c>
    </row>
    <row r="1275" spans="33:42">
      <c r="AI1275"/>
      <c r="AM1275"/>
      <c r="AN1275"/>
      <c r="AO1275"/>
      <c r="AP1275"/>
    </row>
    <row r="1276" spans="33:42">
      <c r="AI1276"/>
      <c r="AM1276"/>
      <c r="AN1276"/>
      <c r="AO1276"/>
      <c r="AP1276"/>
    </row>
    <row r="1277" spans="33:42">
      <c r="AI1277"/>
      <c r="AM1277"/>
      <c r="AN1277"/>
      <c r="AO1277"/>
      <c r="AP1277"/>
    </row>
    <row r="1278" spans="33:42">
      <c r="AI1278"/>
      <c r="AM1278"/>
      <c r="AN1278"/>
      <c r="AO1278"/>
      <c r="AP1278"/>
    </row>
    <row r="1279" spans="33:42">
      <c r="AI1279"/>
      <c r="AM1279"/>
      <c r="AN1279"/>
      <c r="AO1279"/>
      <c r="AP1279"/>
    </row>
    <row r="1280" spans="33:42">
      <c r="AI1280"/>
      <c r="AM1280"/>
      <c r="AN1280"/>
      <c r="AO1280"/>
      <c r="AP1280"/>
    </row>
    <row r="1281" spans="35:42">
      <c r="AI1281"/>
      <c r="AM1281"/>
      <c r="AN1281"/>
      <c r="AO1281"/>
      <c r="AP1281"/>
    </row>
    <row r="1282" spans="35:42">
      <c r="AI1282"/>
      <c r="AM1282"/>
      <c r="AN1282"/>
      <c r="AO1282"/>
      <c r="AP1282"/>
    </row>
    <row r="1283" spans="35:42">
      <c r="AI1283"/>
      <c r="AM1283"/>
      <c r="AN1283"/>
      <c r="AO1283"/>
      <c r="AP1283"/>
    </row>
    <row r="1284" spans="35:42">
      <c r="AI1284"/>
      <c r="AM1284"/>
      <c r="AN1284"/>
      <c r="AO1284"/>
      <c r="AP1284"/>
    </row>
    <row r="1285" spans="35:42">
      <c r="AI1285"/>
      <c r="AM1285"/>
      <c r="AN1285"/>
      <c r="AO1285"/>
      <c r="AP1285"/>
    </row>
    <row r="1286" spans="35:42">
      <c r="AI1286"/>
      <c r="AM1286"/>
      <c r="AN1286"/>
      <c r="AO1286"/>
      <c r="AP1286"/>
    </row>
    <row r="1287" spans="35:42">
      <c r="AI1287"/>
      <c r="AM1287"/>
      <c r="AN1287"/>
      <c r="AO1287"/>
      <c r="AP1287"/>
    </row>
    <row r="1288" spans="35:42">
      <c r="AI1288"/>
      <c r="AM1288"/>
      <c r="AN1288"/>
      <c r="AO1288"/>
      <c r="AP1288"/>
    </row>
    <row r="1289" spans="35:42">
      <c r="AI1289"/>
      <c r="AM1289"/>
      <c r="AN1289"/>
      <c r="AO1289"/>
      <c r="AP1289"/>
    </row>
    <row r="1290" spans="35:42">
      <c r="AI1290"/>
      <c r="AM1290"/>
      <c r="AN1290"/>
      <c r="AO1290"/>
      <c r="AP1290"/>
    </row>
    <row r="1291" spans="35:42">
      <c r="AI1291"/>
      <c r="AM1291"/>
      <c r="AN1291"/>
      <c r="AO1291"/>
      <c r="AP1291"/>
    </row>
    <row r="1292" spans="35:42">
      <c r="AI1292"/>
      <c r="AM1292"/>
      <c r="AN1292"/>
      <c r="AO1292"/>
      <c r="AP1292"/>
    </row>
    <row r="1293" spans="35:42">
      <c r="AI1293"/>
      <c r="AM1293"/>
      <c r="AN1293"/>
      <c r="AO1293"/>
      <c r="AP1293"/>
    </row>
    <row r="1294" spans="35:42">
      <c r="AI1294"/>
      <c r="AM1294"/>
      <c r="AN1294"/>
      <c r="AO1294"/>
      <c r="AP1294"/>
    </row>
    <row r="1295" spans="35:42">
      <c r="AI1295"/>
      <c r="AM1295"/>
      <c r="AN1295"/>
      <c r="AO1295"/>
      <c r="AP1295"/>
    </row>
    <row r="1296" spans="35:42">
      <c r="AI1296"/>
      <c r="AM1296"/>
      <c r="AN1296"/>
      <c r="AO1296"/>
      <c r="AP1296"/>
    </row>
    <row r="1297" spans="35:42">
      <c r="AI1297"/>
      <c r="AM1297"/>
      <c r="AN1297"/>
      <c r="AO1297"/>
      <c r="AP1297"/>
    </row>
    <row r="1298" spans="35:42">
      <c r="AI1298"/>
      <c r="AM1298"/>
      <c r="AN1298"/>
      <c r="AO1298"/>
      <c r="AP1298"/>
    </row>
    <row r="1299" spans="35:42">
      <c r="AI1299"/>
      <c r="AM1299"/>
      <c r="AN1299"/>
      <c r="AO1299"/>
      <c r="AP1299"/>
    </row>
    <row r="1300" spans="35:42">
      <c r="AI1300"/>
      <c r="AM1300"/>
      <c r="AN1300"/>
      <c r="AO1300"/>
      <c r="AP1300"/>
    </row>
    <row r="1301" spans="35:42">
      <c r="AI1301"/>
      <c r="AM1301"/>
      <c r="AN1301"/>
      <c r="AO1301"/>
      <c r="AP1301"/>
    </row>
    <row r="1302" spans="35:42">
      <c r="AI1302"/>
      <c r="AM1302"/>
      <c r="AN1302"/>
      <c r="AO1302"/>
      <c r="AP1302"/>
    </row>
    <row r="1303" spans="35:42">
      <c r="AI1303"/>
      <c r="AM1303"/>
      <c r="AN1303"/>
      <c r="AO1303"/>
      <c r="AP1303"/>
    </row>
    <row r="1304" spans="35:42">
      <c r="AI1304"/>
      <c r="AM1304"/>
      <c r="AN1304"/>
      <c r="AO1304"/>
      <c r="AP1304"/>
    </row>
    <row r="1305" spans="35:42">
      <c r="AI1305"/>
      <c r="AM1305"/>
      <c r="AN1305"/>
      <c r="AO1305"/>
      <c r="AP1305"/>
    </row>
    <row r="1306" spans="35:42">
      <c r="AI1306"/>
      <c r="AM1306"/>
      <c r="AN1306"/>
      <c r="AO1306"/>
      <c r="AP1306"/>
    </row>
    <row r="1307" spans="35:42">
      <c r="AI1307"/>
      <c r="AM1307"/>
      <c r="AN1307"/>
      <c r="AO1307"/>
      <c r="AP1307"/>
    </row>
    <row r="1308" spans="35:42">
      <c r="AI1308"/>
      <c r="AM1308"/>
      <c r="AN1308"/>
      <c r="AO1308"/>
      <c r="AP1308"/>
    </row>
    <row r="1309" spans="35:42">
      <c r="AI1309"/>
      <c r="AM1309"/>
      <c r="AN1309"/>
      <c r="AO1309"/>
      <c r="AP1309"/>
    </row>
    <row r="1310" spans="35:42">
      <c r="AI1310"/>
      <c r="AM1310"/>
      <c r="AN1310"/>
      <c r="AO1310"/>
      <c r="AP1310"/>
    </row>
    <row r="1311" spans="35:42">
      <c r="AI1311"/>
      <c r="AM1311"/>
      <c r="AN1311"/>
      <c r="AO1311"/>
      <c r="AP1311"/>
    </row>
    <row r="1312" spans="35:42">
      <c r="AI1312"/>
      <c r="AM1312"/>
      <c r="AN1312"/>
      <c r="AO1312"/>
      <c r="AP1312"/>
    </row>
    <row r="1313" spans="35:42">
      <c r="AI1313"/>
      <c r="AM1313"/>
      <c r="AN1313"/>
      <c r="AO1313"/>
      <c r="AP1313"/>
    </row>
    <row r="1314" spans="35:42">
      <c r="AI1314"/>
      <c r="AM1314"/>
      <c r="AN1314"/>
      <c r="AO1314"/>
      <c r="AP1314"/>
    </row>
    <row r="1315" spans="35:42">
      <c r="AI1315"/>
      <c r="AM1315"/>
      <c r="AN1315"/>
      <c r="AO1315"/>
      <c r="AP1315"/>
    </row>
    <row r="1316" spans="35:42">
      <c r="AI1316"/>
      <c r="AM1316"/>
      <c r="AN1316"/>
      <c r="AO1316"/>
      <c r="AP1316"/>
    </row>
    <row r="1317" spans="35:42">
      <c r="AI1317"/>
      <c r="AM1317"/>
      <c r="AN1317"/>
      <c r="AO1317"/>
      <c r="AP1317"/>
    </row>
    <row r="1318" spans="35:42">
      <c r="AI1318"/>
      <c r="AM1318"/>
      <c r="AN1318"/>
      <c r="AO1318"/>
      <c r="AP1318"/>
    </row>
    <row r="1319" spans="35:42">
      <c r="AI1319"/>
      <c r="AM1319"/>
      <c r="AN1319"/>
      <c r="AO1319"/>
      <c r="AP1319"/>
    </row>
    <row r="1320" spans="35:42">
      <c r="AI1320"/>
      <c r="AM1320"/>
      <c r="AN1320"/>
      <c r="AO1320"/>
      <c r="AP1320"/>
    </row>
    <row r="1321" spans="35:42">
      <c r="AI1321"/>
      <c r="AM1321"/>
      <c r="AN1321"/>
      <c r="AO1321"/>
      <c r="AP1321"/>
    </row>
    <row r="1322" spans="35:42">
      <c r="AI1322"/>
      <c r="AM1322"/>
      <c r="AN1322"/>
      <c r="AO1322"/>
      <c r="AP1322"/>
    </row>
    <row r="1323" spans="35:42">
      <c r="AI1323"/>
      <c r="AM1323"/>
      <c r="AN1323"/>
      <c r="AO1323"/>
      <c r="AP1323"/>
    </row>
    <row r="1324" spans="35:42">
      <c r="AI1324"/>
      <c r="AM1324"/>
      <c r="AN1324"/>
      <c r="AO1324"/>
      <c r="AP1324"/>
    </row>
    <row r="1325" spans="35:42">
      <c r="AI1325"/>
      <c r="AM1325"/>
      <c r="AN1325"/>
      <c r="AO1325"/>
      <c r="AP1325"/>
    </row>
    <row r="1326" spans="35:42">
      <c r="AI1326"/>
      <c r="AM1326"/>
      <c r="AN1326"/>
      <c r="AO1326"/>
      <c r="AP1326"/>
    </row>
    <row r="1327" spans="35:42">
      <c r="AI1327"/>
      <c r="AM1327"/>
      <c r="AN1327"/>
      <c r="AO1327"/>
      <c r="AP1327"/>
    </row>
    <row r="1328" spans="35:42">
      <c r="AI1328"/>
      <c r="AM1328"/>
      <c r="AN1328"/>
      <c r="AO1328"/>
      <c r="AP1328"/>
    </row>
    <row r="1329" spans="35:42">
      <c r="AI1329"/>
      <c r="AM1329"/>
      <c r="AN1329"/>
      <c r="AO1329"/>
      <c r="AP1329"/>
    </row>
    <row r="1330" spans="35:42">
      <c r="AI1330"/>
      <c r="AM1330"/>
      <c r="AN1330"/>
      <c r="AO1330"/>
      <c r="AP1330"/>
    </row>
    <row r="1331" spans="35:42">
      <c r="AI1331"/>
      <c r="AM1331"/>
      <c r="AN1331"/>
      <c r="AO1331"/>
      <c r="AP1331"/>
    </row>
    <row r="1332" spans="35:42">
      <c r="AI1332"/>
      <c r="AM1332"/>
      <c r="AN1332"/>
      <c r="AO1332"/>
      <c r="AP1332"/>
    </row>
    <row r="1333" spans="35:42">
      <c r="AI1333"/>
      <c r="AM1333"/>
      <c r="AN1333"/>
      <c r="AO1333"/>
      <c r="AP1333"/>
    </row>
    <row r="1334" spans="35:42">
      <c r="AI1334"/>
      <c r="AM1334"/>
      <c r="AN1334"/>
      <c r="AO1334"/>
      <c r="AP1334"/>
    </row>
    <row r="1335" spans="35:42">
      <c r="AI1335"/>
      <c r="AM1335"/>
      <c r="AN1335"/>
      <c r="AO1335"/>
      <c r="AP1335"/>
    </row>
    <row r="1336" spans="35:42">
      <c r="AI1336"/>
      <c r="AM1336"/>
      <c r="AN1336"/>
      <c r="AO1336"/>
      <c r="AP1336"/>
    </row>
    <row r="1337" spans="35:42">
      <c r="AI1337"/>
      <c r="AM1337"/>
      <c r="AN1337"/>
      <c r="AO1337"/>
      <c r="AP1337"/>
    </row>
    <row r="1338" spans="35:42">
      <c r="AI1338"/>
      <c r="AM1338"/>
      <c r="AN1338"/>
      <c r="AO1338"/>
      <c r="AP1338"/>
    </row>
    <row r="1339" spans="35:42">
      <c r="AI1339"/>
      <c r="AM1339"/>
      <c r="AN1339"/>
      <c r="AO1339"/>
      <c r="AP1339"/>
    </row>
    <row r="1340" spans="35:42">
      <c r="AI1340"/>
      <c r="AM1340"/>
      <c r="AN1340"/>
      <c r="AO1340"/>
      <c r="AP1340"/>
    </row>
    <row r="1341" spans="35:42">
      <c r="AI1341"/>
      <c r="AM1341"/>
      <c r="AN1341"/>
      <c r="AO1341"/>
      <c r="AP1341"/>
    </row>
    <row r="1342" spans="35:42">
      <c r="AI1342"/>
      <c r="AM1342"/>
      <c r="AN1342"/>
      <c r="AO1342"/>
      <c r="AP1342"/>
    </row>
    <row r="1343" spans="35:42">
      <c r="AI1343"/>
      <c r="AM1343"/>
      <c r="AN1343"/>
      <c r="AO1343"/>
      <c r="AP1343"/>
    </row>
    <row r="1344" spans="35:42">
      <c r="AI1344"/>
      <c r="AM1344"/>
      <c r="AN1344"/>
      <c r="AO1344"/>
      <c r="AP1344"/>
    </row>
    <row r="1345" spans="35:42">
      <c r="AI1345"/>
      <c r="AM1345"/>
      <c r="AN1345"/>
      <c r="AO1345"/>
      <c r="AP1345"/>
    </row>
    <row r="1346" spans="35:42">
      <c r="AI1346"/>
      <c r="AM1346"/>
      <c r="AN1346"/>
      <c r="AO1346"/>
      <c r="AP1346"/>
    </row>
    <row r="1347" spans="35:42">
      <c r="AI1347"/>
      <c r="AM1347"/>
      <c r="AN1347"/>
      <c r="AO1347"/>
      <c r="AP1347"/>
    </row>
    <row r="1348" spans="35:42">
      <c r="AI1348"/>
      <c r="AM1348"/>
      <c r="AN1348"/>
      <c r="AO1348"/>
      <c r="AP1348"/>
    </row>
    <row r="1349" spans="35:42">
      <c r="AI1349"/>
      <c r="AM1349"/>
      <c r="AN1349"/>
      <c r="AO1349"/>
      <c r="AP1349"/>
    </row>
    <row r="1350" spans="35:42">
      <c r="AI1350"/>
      <c r="AM1350"/>
      <c r="AN1350"/>
      <c r="AO1350"/>
      <c r="AP1350"/>
    </row>
    <row r="1351" spans="35:42">
      <c r="AI1351"/>
      <c r="AM1351"/>
      <c r="AN1351"/>
      <c r="AO1351"/>
      <c r="AP1351"/>
    </row>
    <row r="1352" spans="35:42">
      <c r="AI1352"/>
      <c r="AM1352"/>
      <c r="AN1352"/>
      <c r="AO1352"/>
      <c r="AP1352"/>
    </row>
    <row r="1353" spans="35:42">
      <c r="AI1353"/>
      <c r="AM1353"/>
      <c r="AN1353"/>
      <c r="AO1353"/>
      <c r="AP1353"/>
    </row>
    <row r="1354" spans="35:42">
      <c r="AI1354"/>
      <c r="AM1354"/>
      <c r="AN1354"/>
      <c r="AO1354"/>
      <c r="AP1354"/>
    </row>
    <row r="1355" spans="35:42">
      <c r="AI1355"/>
      <c r="AM1355"/>
      <c r="AN1355"/>
      <c r="AO1355"/>
      <c r="AP1355"/>
    </row>
    <row r="1356" spans="35:42">
      <c r="AI1356"/>
      <c r="AM1356"/>
      <c r="AN1356"/>
      <c r="AO1356"/>
      <c r="AP1356"/>
    </row>
    <row r="1357" spans="35:42">
      <c r="AI1357"/>
      <c r="AM1357"/>
      <c r="AN1357"/>
      <c r="AO1357"/>
      <c r="AP1357"/>
    </row>
    <row r="1358" spans="35:42">
      <c r="AI1358"/>
      <c r="AM1358"/>
      <c r="AN1358"/>
      <c r="AO1358"/>
      <c r="AP1358"/>
    </row>
    <row r="1359" spans="35:42">
      <c r="AI1359"/>
      <c r="AM1359"/>
      <c r="AN1359"/>
      <c r="AO1359"/>
      <c r="AP1359"/>
    </row>
    <row r="1360" spans="35:42">
      <c r="AI1360"/>
      <c r="AM1360"/>
      <c r="AN1360"/>
      <c r="AO1360"/>
      <c r="AP1360"/>
    </row>
    <row r="1361" spans="35:42">
      <c r="AI1361"/>
      <c r="AM1361"/>
      <c r="AN1361"/>
      <c r="AO1361"/>
      <c r="AP1361"/>
    </row>
    <row r="1362" spans="35:42">
      <c r="AI1362"/>
      <c r="AM1362"/>
      <c r="AN1362"/>
      <c r="AO1362"/>
      <c r="AP1362"/>
    </row>
    <row r="1363" spans="35:42">
      <c r="AI1363"/>
      <c r="AM1363"/>
      <c r="AN1363"/>
      <c r="AO1363"/>
      <c r="AP1363"/>
    </row>
    <row r="1364" spans="35:42">
      <c r="AI1364"/>
      <c r="AM1364"/>
      <c r="AN1364"/>
      <c r="AO1364"/>
      <c r="AP1364"/>
    </row>
    <row r="1365" spans="35:42">
      <c r="AI1365"/>
      <c r="AM1365"/>
      <c r="AN1365"/>
      <c r="AO1365"/>
      <c r="AP1365"/>
    </row>
    <row r="1366" spans="35:42">
      <c r="AI1366"/>
      <c r="AM1366"/>
      <c r="AN1366"/>
      <c r="AO1366"/>
      <c r="AP1366"/>
    </row>
    <row r="1367" spans="35:42">
      <c r="AI1367"/>
      <c r="AM1367"/>
      <c r="AN1367"/>
      <c r="AO1367"/>
      <c r="AP1367"/>
    </row>
    <row r="1368" spans="35:42">
      <c r="AI1368"/>
      <c r="AM1368"/>
      <c r="AN1368"/>
      <c r="AO1368"/>
      <c r="AP1368"/>
    </row>
    <row r="1369" spans="35:42">
      <c r="AI1369"/>
      <c r="AM1369"/>
      <c r="AN1369"/>
      <c r="AO1369"/>
      <c r="AP1369"/>
    </row>
    <row r="1370" spans="35:42">
      <c r="AI1370"/>
      <c r="AM1370"/>
      <c r="AN1370"/>
      <c r="AO1370"/>
      <c r="AP1370"/>
    </row>
    <row r="1371" spans="35:42">
      <c r="AI1371"/>
      <c r="AM1371"/>
      <c r="AN1371"/>
      <c r="AO1371"/>
      <c r="AP1371"/>
    </row>
    <row r="1372" spans="35:42">
      <c r="AI1372"/>
      <c r="AM1372"/>
      <c r="AN1372"/>
      <c r="AO1372"/>
      <c r="AP1372"/>
    </row>
    <row r="1373" spans="35:42">
      <c r="AI1373"/>
      <c r="AM1373"/>
      <c r="AN1373"/>
      <c r="AO1373"/>
      <c r="AP1373"/>
    </row>
    <row r="1374" spans="35:42">
      <c r="AI1374"/>
      <c r="AM1374"/>
      <c r="AN1374"/>
      <c r="AO1374"/>
      <c r="AP1374"/>
    </row>
    <row r="1375" spans="35:42">
      <c r="AI1375"/>
      <c r="AM1375"/>
      <c r="AN1375"/>
      <c r="AO1375"/>
      <c r="AP1375"/>
    </row>
    <row r="1376" spans="35:42">
      <c r="AI1376"/>
      <c r="AM1376"/>
      <c r="AN1376"/>
      <c r="AO1376"/>
      <c r="AP1376"/>
    </row>
    <row r="1377" spans="35:42">
      <c r="AI1377"/>
      <c r="AM1377"/>
      <c r="AN1377"/>
      <c r="AO1377"/>
      <c r="AP1377"/>
    </row>
    <row r="1378" spans="35:42">
      <c r="AI1378"/>
      <c r="AM1378"/>
      <c r="AN1378"/>
      <c r="AO1378"/>
      <c r="AP1378"/>
    </row>
    <row r="1379" spans="35:42">
      <c r="AI1379"/>
      <c r="AM1379"/>
      <c r="AN1379"/>
      <c r="AO1379"/>
      <c r="AP1379"/>
    </row>
    <row r="1380" spans="35:42">
      <c r="AI1380"/>
      <c r="AM1380"/>
      <c r="AN1380"/>
      <c r="AO1380"/>
      <c r="AP1380"/>
    </row>
    <row r="1381" spans="35:42">
      <c r="AI1381"/>
      <c r="AM1381"/>
      <c r="AN1381"/>
      <c r="AO1381"/>
      <c r="AP1381"/>
    </row>
    <row r="1382" spans="35:42">
      <c r="AI1382"/>
      <c r="AM1382"/>
      <c r="AN1382"/>
      <c r="AO1382"/>
      <c r="AP1382"/>
    </row>
    <row r="1383" spans="35:42">
      <c r="AI1383"/>
      <c r="AM1383"/>
      <c r="AN1383"/>
      <c r="AO1383"/>
      <c r="AP1383"/>
    </row>
    <row r="1384" spans="35:42">
      <c r="AI1384"/>
      <c r="AM1384"/>
      <c r="AN1384"/>
      <c r="AO1384"/>
      <c r="AP1384"/>
    </row>
    <row r="1385" spans="35:42">
      <c r="AI1385"/>
      <c r="AM1385"/>
      <c r="AN1385"/>
      <c r="AO1385"/>
      <c r="AP1385"/>
    </row>
    <row r="1386" spans="35:42">
      <c r="AI1386"/>
      <c r="AM1386"/>
      <c r="AN1386"/>
      <c r="AO1386"/>
      <c r="AP1386"/>
    </row>
  </sheetData>
  <mergeCells count="210">
    <mergeCell ref="X293:Z293"/>
    <mergeCell ref="C294:C297"/>
    <mergeCell ref="C284:C287"/>
    <mergeCell ref="I293:K293"/>
    <mergeCell ref="L293:N293"/>
    <mergeCell ref="O293:Q293"/>
    <mergeCell ref="R293:T293"/>
    <mergeCell ref="U293:W293"/>
    <mergeCell ref="X273:Z273"/>
    <mergeCell ref="C274:C277"/>
    <mergeCell ref="I283:K283"/>
    <mergeCell ref="L283:N283"/>
    <mergeCell ref="O283:Q283"/>
    <mergeCell ref="R283:T283"/>
    <mergeCell ref="U283:W283"/>
    <mergeCell ref="X283:Z283"/>
    <mergeCell ref="C264:C267"/>
    <mergeCell ref="I273:K273"/>
    <mergeCell ref="L273:N273"/>
    <mergeCell ref="O273:Q273"/>
    <mergeCell ref="R273:T273"/>
    <mergeCell ref="U273:W273"/>
    <mergeCell ref="X253:Z253"/>
    <mergeCell ref="C254:C257"/>
    <mergeCell ref="I263:K263"/>
    <mergeCell ref="L263:N263"/>
    <mergeCell ref="O263:Q263"/>
    <mergeCell ref="R263:T263"/>
    <mergeCell ref="U263:W263"/>
    <mergeCell ref="X263:Z263"/>
    <mergeCell ref="C244:C247"/>
    <mergeCell ref="I253:K253"/>
    <mergeCell ref="L253:N253"/>
    <mergeCell ref="O253:Q253"/>
    <mergeCell ref="R253:T253"/>
    <mergeCell ref="U253:W253"/>
    <mergeCell ref="X233:Z233"/>
    <mergeCell ref="C234:C237"/>
    <mergeCell ref="I243:K243"/>
    <mergeCell ref="L243:N243"/>
    <mergeCell ref="O243:Q243"/>
    <mergeCell ref="R243:T243"/>
    <mergeCell ref="U243:W243"/>
    <mergeCell ref="X243:Z243"/>
    <mergeCell ref="C224:C227"/>
    <mergeCell ref="I233:K233"/>
    <mergeCell ref="L233:N233"/>
    <mergeCell ref="O233:Q233"/>
    <mergeCell ref="R233:T233"/>
    <mergeCell ref="U233:W233"/>
    <mergeCell ref="X213:Z213"/>
    <mergeCell ref="C214:C217"/>
    <mergeCell ref="I223:K223"/>
    <mergeCell ref="L223:N223"/>
    <mergeCell ref="O223:Q223"/>
    <mergeCell ref="R223:T223"/>
    <mergeCell ref="U223:W223"/>
    <mergeCell ref="X223:Z223"/>
    <mergeCell ref="C204:C207"/>
    <mergeCell ref="I213:K213"/>
    <mergeCell ref="L213:N213"/>
    <mergeCell ref="O213:Q213"/>
    <mergeCell ref="R213:T213"/>
    <mergeCell ref="U213:W213"/>
    <mergeCell ref="X193:Z193"/>
    <mergeCell ref="C194:C197"/>
    <mergeCell ref="I203:K203"/>
    <mergeCell ref="L203:N203"/>
    <mergeCell ref="O203:Q203"/>
    <mergeCell ref="R203:T203"/>
    <mergeCell ref="U203:W203"/>
    <mergeCell ref="X203:Z203"/>
    <mergeCell ref="C184:C187"/>
    <mergeCell ref="I193:K193"/>
    <mergeCell ref="L193:N193"/>
    <mergeCell ref="O193:Q193"/>
    <mergeCell ref="R193:T193"/>
    <mergeCell ref="U193:W193"/>
    <mergeCell ref="X173:Z173"/>
    <mergeCell ref="C174:C177"/>
    <mergeCell ref="I183:K183"/>
    <mergeCell ref="L183:N183"/>
    <mergeCell ref="O183:Q183"/>
    <mergeCell ref="R183:T183"/>
    <mergeCell ref="U183:W183"/>
    <mergeCell ref="X183:Z183"/>
    <mergeCell ref="C164:C167"/>
    <mergeCell ref="I173:K173"/>
    <mergeCell ref="L173:N173"/>
    <mergeCell ref="O173:Q173"/>
    <mergeCell ref="R173:T173"/>
    <mergeCell ref="U173:W173"/>
    <mergeCell ref="X153:Z153"/>
    <mergeCell ref="C154:C157"/>
    <mergeCell ref="I163:K163"/>
    <mergeCell ref="L163:N163"/>
    <mergeCell ref="O163:Q163"/>
    <mergeCell ref="R163:T163"/>
    <mergeCell ref="U163:W163"/>
    <mergeCell ref="X163:Z163"/>
    <mergeCell ref="C144:C147"/>
    <mergeCell ref="I153:K153"/>
    <mergeCell ref="L153:N153"/>
    <mergeCell ref="O153:Q153"/>
    <mergeCell ref="R153:T153"/>
    <mergeCell ref="U153:W153"/>
    <mergeCell ref="X133:Z133"/>
    <mergeCell ref="C134:C137"/>
    <mergeCell ref="I143:K143"/>
    <mergeCell ref="L143:N143"/>
    <mergeCell ref="O143:Q143"/>
    <mergeCell ref="R143:T143"/>
    <mergeCell ref="U143:W143"/>
    <mergeCell ref="X143:Z143"/>
    <mergeCell ref="C124:C127"/>
    <mergeCell ref="I133:K133"/>
    <mergeCell ref="L133:N133"/>
    <mergeCell ref="O133:Q133"/>
    <mergeCell ref="R133:T133"/>
    <mergeCell ref="U133:W133"/>
    <mergeCell ref="X113:Z113"/>
    <mergeCell ref="C114:C117"/>
    <mergeCell ref="I123:K123"/>
    <mergeCell ref="L123:N123"/>
    <mergeCell ref="O123:Q123"/>
    <mergeCell ref="R123:T123"/>
    <mergeCell ref="U123:W123"/>
    <mergeCell ref="X123:Z123"/>
    <mergeCell ref="C104:C107"/>
    <mergeCell ref="I113:K113"/>
    <mergeCell ref="L113:N113"/>
    <mergeCell ref="O113:Q113"/>
    <mergeCell ref="R113:T113"/>
    <mergeCell ref="U113:W113"/>
    <mergeCell ref="X93:Z93"/>
    <mergeCell ref="C94:C97"/>
    <mergeCell ref="I103:K103"/>
    <mergeCell ref="L103:N103"/>
    <mergeCell ref="O103:Q103"/>
    <mergeCell ref="R103:T103"/>
    <mergeCell ref="U103:W103"/>
    <mergeCell ref="X103:Z103"/>
    <mergeCell ref="C84:C87"/>
    <mergeCell ref="I93:K93"/>
    <mergeCell ref="L93:N93"/>
    <mergeCell ref="O93:Q93"/>
    <mergeCell ref="R93:T93"/>
    <mergeCell ref="U93:W93"/>
    <mergeCell ref="X73:Z73"/>
    <mergeCell ref="C74:C77"/>
    <mergeCell ref="I83:K83"/>
    <mergeCell ref="L83:N83"/>
    <mergeCell ref="O83:Q83"/>
    <mergeCell ref="R83:T83"/>
    <mergeCell ref="U83:W83"/>
    <mergeCell ref="X83:Z83"/>
    <mergeCell ref="C64:C67"/>
    <mergeCell ref="I73:K73"/>
    <mergeCell ref="L73:N73"/>
    <mergeCell ref="O73:Q73"/>
    <mergeCell ref="R73:T73"/>
    <mergeCell ref="U73:W73"/>
    <mergeCell ref="X53:Z53"/>
    <mergeCell ref="C54:C57"/>
    <mergeCell ref="I63:K63"/>
    <mergeCell ref="L63:N63"/>
    <mergeCell ref="O63:Q63"/>
    <mergeCell ref="R63:T63"/>
    <mergeCell ref="U63:W63"/>
    <mergeCell ref="X63:Z63"/>
    <mergeCell ref="C44:C47"/>
    <mergeCell ref="I53:K53"/>
    <mergeCell ref="L53:N53"/>
    <mergeCell ref="O53:Q53"/>
    <mergeCell ref="R53:T53"/>
    <mergeCell ref="U53:W53"/>
    <mergeCell ref="X33:Z33"/>
    <mergeCell ref="C34:C37"/>
    <mergeCell ref="I43:K43"/>
    <mergeCell ref="L43:N43"/>
    <mergeCell ref="O43:Q43"/>
    <mergeCell ref="R43:T43"/>
    <mergeCell ref="U43:W43"/>
    <mergeCell ref="X43:Z43"/>
    <mergeCell ref="C24:C27"/>
    <mergeCell ref="I33:K33"/>
    <mergeCell ref="L33:N33"/>
    <mergeCell ref="O33:Q33"/>
    <mergeCell ref="R33:T33"/>
    <mergeCell ref="U33:W33"/>
    <mergeCell ref="X13:Z13"/>
    <mergeCell ref="C14:C17"/>
    <mergeCell ref="I23:K23"/>
    <mergeCell ref="L23:N23"/>
    <mergeCell ref="O23:Q23"/>
    <mergeCell ref="R23:T23"/>
    <mergeCell ref="U23:W23"/>
    <mergeCell ref="X23:Z23"/>
    <mergeCell ref="C4:C7"/>
    <mergeCell ref="I13:K13"/>
    <mergeCell ref="L13:N13"/>
    <mergeCell ref="O13:Q13"/>
    <mergeCell ref="R13:T13"/>
    <mergeCell ref="U13:W13"/>
    <mergeCell ref="I3:K3"/>
    <mergeCell ref="L3:N3"/>
    <mergeCell ref="O3:Q3"/>
    <mergeCell ref="R3:T3"/>
    <mergeCell ref="U3:W3"/>
    <mergeCell ref="X3:Z3"/>
  </mergeCells>
  <conditionalFormatting sqref="AC1:AC1048576">
    <cfRule type="cellIs" dxfId="279" priority="139" operator="equal">
      <formula>2</formula>
    </cfRule>
    <cfRule type="cellIs" dxfId="281" priority="140" stopIfTrue="1" operator="equal">
      <formula>2</formula>
    </cfRule>
    <cfRule type="cellIs" dxfId="280" priority="141" stopIfTrue="1" operator="equal">
      <formula>1</formula>
    </cfRule>
  </conditionalFormatting>
  <conditionalFormatting sqref="F4:F11">
    <cfRule type="duplicateValues" dxfId="275" priority="138" stopIfTrue="1"/>
  </conditionalFormatting>
  <conditionalFormatting sqref="F14:F21">
    <cfRule type="duplicateValues" dxfId="273" priority="137" stopIfTrue="1"/>
  </conditionalFormatting>
  <conditionalFormatting sqref="F24:F32">
    <cfRule type="duplicateValues" dxfId="271" priority="136" stopIfTrue="1"/>
  </conditionalFormatting>
  <conditionalFormatting sqref="F194:F201">
    <cfRule type="duplicateValues" dxfId="269" priority="135" stopIfTrue="1"/>
  </conditionalFormatting>
  <conditionalFormatting sqref="F204:F211">
    <cfRule type="duplicateValues" dxfId="267" priority="134" stopIfTrue="1"/>
  </conditionalFormatting>
  <conditionalFormatting sqref="F214:F221">
    <cfRule type="duplicateValues" dxfId="265" priority="133" stopIfTrue="1"/>
  </conditionalFormatting>
  <conditionalFormatting sqref="F224:F231">
    <cfRule type="duplicateValues" dxfId="263" priority="132" stopIfTrue="1"/>
  </conditionalFormatting>
  <conditionalFormatting sqref="F234:F241">
    <cfRule type="duplicateValues" dxfId="261" priority="131" stopIfTrue="1"/>
  </conditionalFormatting>
  <conditionalFormatting sqref="F244:F251">
    <cfRule type="duplicateValues" dxfId="259" priority="130" stopIfTrue="1"/>
  </conditionalFormatting>
  <conditionalFormatting sqref="F254:F261">
    <cfRule type="duplicateValues" dxfId="257" priority="129" stopIfTrue="1"/>
  </conditionalFormatting>
  <conditionalFormatting sqref="F264:F271">
    <cfRule type="duplicateValues" dxfId="255" priority="128" stopIfTrue="1"/>
  </conditionalFormatting>
  <conditionalFormatting sqref="F274:F281">
    <cfRule type="duplicateValues" dxfId="253" priority="127" stopIfTrue="1"/>
  </conditionalFormatting>
  <conditionalFormatting sqref="F284:F291">
    <cfRule type="duplicateValues" dxfId="251" priority="126" stopIfTrue="1"/>
  </conditionalFormatting>
  <conditionalFormatting sqref="F294:F298">
    <cfRule type="duplicateValues" dxfId="249" priority="125" stopIfTrue="1"/>
  </conditionalFormatting>
  <conditionalFormatting sqref="F19:F21">
    <cfRule type="duplicateValues" dxfId="247" priority="124" stopIfTrue="1"/>
  </conditionalFormatting>
  <conditionalFormatting sqref="F29:F31">
    <cfRule type="duplicateValues" dxfId="245" priority="123" stopIfTrue="1"/>
  </conditionalFormatting>
  <conditionalFormatting sqref="F39:F41">
    <cfRule type="duplicateValues" dxfId="243" priority="122" stopIfTrue="1"/>
  </conditionalFormatting>
  <conditionalFormatting sqref="F49:F52">
    <cfRule type="duplicateValues" dxfId="241" priority="121" stopIfTrue="1"/>
  </conditionalFormatting>
  <conditionalFormatting sqref="F49:F51">
    <cfRule type="duplicateValues" dxfId="239" priority="120" stopIfTrue="1"/>
  </conditionalFormatting>
  <conditionalFormatting sqref="F59:F62">
    <cfRule type="duplicateValues" dxfId="237" priority="119" stopIfTrue="1"/>
  </conditionalFormatting>
  <conditionalFormatting sqref="F59:F61">
    <cfRule type="duplicateValues" dxfId="235" priority="118" stopIfTrue="1"/>
  </conditionalFormatting>
  <conditionalFormatting sqref="F69:F72">
    <cfRule type="duplicateValues" dxfId="233" priority="117" stopIfTrue="1"/>
  </conditionalFormatting>
  <conditionalFormatting sqref="F69:F71">
    <cfRule type="duplicateValues" dxfId="231" priority="116" stopIfTrue="1"/>
  </conditionalFormatting>
  <conditionalFormatting sqref="F79:F82">
    <cfRule type="duplicateValues" dxfId="229" priority="115" stopIfTrue="1"/>
  </conditionalFormatting>
  <conditionalFormatting sqref="F79:F81">
    <cfRule type="duplicateValues" dxfId="227" priority="114" stopIfTrue="1"/>
  </conditionalFormatting>
  <conditionalFormatting sqref="F89:F92">
    <cfRule type="duplicateValues" dxfId="225" priority="113" stopIfTrue="1"/>
  </conditionalFormatting>
  <conditionalFormatting sqref="F89:F91">
    <cfRule type="duplicateValues" dxfId="223" priority="112" stopIfTrue="1"/>
  </conditionalFormatting>
  <conditionalFormatting sqref="F99:F102">
    <cfRule type="duplicateValues" dxfId="221" priority="111" stopIfTrue="1"/>
  </conditionalFormatting>
  <conditionalFormatting sqref="F99:F101">
    <cfRule type="duplicateValues" dxfId="219" priority="110" stopIfTrue="1"/>
  </conditionalFormatting>
  <conditionalFormatting sqref="F109:F112">
    <cfRule type="duplicateValues" dxfId="217" priority="109" stopIfTrue="1"/>
  </conditionalFormatting>
  <conditionalFormatting sqref="F109:F111">
    <cfRule type="duplicateValues" dxfId="215" priority="108" stopIfTrue="1"/>
  </conditionalFormatting>
  <conditionalFormatting sqref="F119:F122">
    <cfRule type="duplicateValues" dxfId="213" priority="107" stopIfTrue="1"/>
  </conditionalFormatting>
  <conditionalFormatting sqref="F119:F121">
    <cfRule type="duplicateValues" dxfId="211" priority="106" stopIfTrue="1"/>
  </conditionalFormatting>
  <conditionalFormatting sqref="F129:F132">
    <cfRule type="duplicateValues" dxfId="209" priority="105" stopIfTrue="1"/>
  </conditionalFormatting>
  <conditionalFormatting sqref="F129:F131">
    <cfRule type="duplicateValues" dxfId="207" priority="104" stopIfTrue="1"/>
  </conditionalFormatting>
  <conditionalFormatting sqref="F139:F142">
    <cfRule type="duplicateValues" dxfId="205" priority="103" stopIfTrue="1"/>
  </conditionalFormatting>
  <conditionalFormatting sqref="F139:F141">
    <cfRule type="duplicateValues" dxfId="203" priority="102" stopIfTrue="1"/>
  </conditionalFormatting>
  <conditionalFormatting sqref="F149:F152">
    <cfRule type="duplicateValues" dxfId="201" priority="101" stopIfTrue="1"/>
  </conditionalFormatting>
  <conditionalFormatting sqref="F149:F151">
    <cfRule type="duplicateValues" dxfId="199" priority="100" stopIfTrue="1"/>
  </conditionalFormatting>
  <conditionalFormatting sqref="F159:F162">
    <cfRule type="duplicateValues" dxfId="197" priority="99" stopIfTrue="1"/>
  </conditionalFormatting>
  <conditionalFormatting sqref="F159:F161">
    <cfRule type="duplicateValues" dxfId="195" priority="98" stopIfTrue="1"/>
  </conditionalFormatting>
  <conditionalFormatting sqref="F169:F172">
    <cfRule type="duplicateValues" dxfId="193" priority="97" stopIfTrue="1"/>
  </conditionalFormatting>
  <conditionalFormatting sqref="F169:F171">
    <cfRule type="duplicateValues" dxfId="191" priority="96" stopIfTrue="1"/>
  </conditionalFormatting>
  <conditionalFormatting sqref="F179:F182">
    <cfRule type="duplicateValues" dxfId="189" priority="95" stopIfTrue="1"/>
  </conditionalFormatting>
  <conditionalFormatting sqref="F179:F181">
    <cfRule type="duplicateValues" dxfId="187" priority="94" stopIfTrue="1"/>
  </conditionalFormatting>
  <conditionalFormatting sqref="F189:F192">
    <cfRule type="duplicateValues" dxfId="185" priority="93" stopIfTrue="1"/>
  </conditionalFormatting>
  <conditionalFormatting sqref="F189:F191">
    <cfRule type="duplicateValues" dxfId="183" priority="92" stopIfTrue="1"/>
  </conditionalFormatting>
  <conditionalFormatting sqref="F34:F42">
    <cfRule type="duplicateValues" dxfId="181" priority="91" stopIfTrue="1"/>
  </conditionalFormatting>
  <conditionalFormatting sqref="F44:F52">
    <cfRule type="duplicateValues" dxfId="179" priority="90" stopIfTrue="1"/>
  </conditionalFormatting>
  <conditionalFormatting sqref="F54:F62">
    <cfRule type="duplicateValues" dxfId="177" priority="89" stopIfTrue="1"/>
  </conditionalFormatting>
  <conditionalFormatting sqref="F64:F72">
    <cfRule type="duplicateValues" dxfId="175" priority="88" stopIfTrue="1"/>
  </conditionalFormatting>
  <conditionalFormatting sqref="F74:F82">
    <cfRule type="duplicateValues" dxfId="173" priority="87" stopIfTrue="1"/>
  </conditionalFormatting>
  <conditionalFormatting sqref="F84:F92">
    <cfRule type="duplicateValues" dxfId="171" priority="86" stopIfTrue="1"/>
  </conditionalFormatting>
  <conditionalFormatting sqref="F94:F102">
    <cfRule type="duplicateValues" dxfId="169" priority="85" stopIfTrue="1"/>
  </conditionalFormatting>
  <conditionalFormatting sqref="F104:F112">
    <cfRule type="duplicateValues" dxfId="167" priority="84" stopIfTrue="1"/>
  </conditionalFormatting>
  <conditionalFormatting sqref="F114:F122">
    <cfRule type="duplicateValues" dxfId="165" priority="83" stopIfTrue="1"/>
  </conditionalFormatting>
  <conditionalFormatting sqref="F124:F132">
    <cfRule type="duplicateValues" dxfId="163" priority="82" stopIfTrue="1"/>
  </conditionalFormatting>
  <conditionalFormatting sqref="F134:F142">
    <cfRule type="duplicateValues" dxfId="161" priority="81" stopIfTrue="1"/>
  </conditionalFormatting>
  <conditionalFormatting sqref="F144:F152">
    <cfRule type="duplicateValues" dxfId="159" priority="80" stopIfTrue="1"/>
  </conditionalFormatting>
  <conditionalFormatting sqref="F154:F162">
    <cfRule type="duplicateValues" dxfId="157" priority="79" stopIfTrue="1"/>
  </conditionalFormatting>
  <conditionalFormatting sqref="F164:F172">
    <cfRule type="duplicateValues" dxfId="155" priority="78" stopIfTrue="1"/>
  </conditionalFormatting>
  <conditionalFormatting sqref="F174:F182">
    <cfRule type="duplicateValues" dxfId="153" priority="77" stopIfTrue="1"/>
  </conditionalFormatting>
  <conditionalFormatting sqref="F184:F192">
    <cfRule type="duplicateValues" dxfId="151" priority="76" stopIfTrue="1"/>
  </conditionalFormatting>
  <conditionalFormatting sqref="F199:F201">
    <cfRule type="duplicateValues" dxfId="149" priority="75" stopIfTrue="1"/>
  </conditionalFormatting>
  <conditionalFormatting sqref="F199:F201">
    <cfRule type="duplicateValues" dxfId="147" priority="74" stopIfTrue="1"/>
  </conditionalFormatting>
  <conditionalFormatting sqref="F199:F201">
    <cfRule type="duplicateValues" dxfId="145" priority="73" stopIfTrue="1"/>
  </conditionalFormatting>
  <conditionalFormatting sqref="F209:F211">
    <cfRule type="duplicateValues" dxfId="143" priority="72" stopIfTrue="1"/>
  </conditionalFormatting>
  <conditionalFormatting sqref="F209:F211">
    <cfRule type="duplicateValues" dxfId="141" priority="71" stopIfTrue="1"/>
  </conditionalFormatting>
  <conditionalFormatting sqref="F209:F211">
    <cfRule type="duplicateValues" dxfId="139" priority="70" stopIfTrue="1"/>
  </conditionalFormatting>
  <conditionalFormatting sqref="F209:F211">
    <cfRule type="duplicateValues" dxfId="137" priority="69" stopIfTrue="1"/>
  </conditionalFormatting>
  <conditionalFormatting sqref="F219:F221">
    <cfRule type="duplicateValues" dxfId="135" priority="68" stopIfTrue="1"/>
  </conditionalFormatting>
  <conditionalFormatting sqref="F219:F221">
    <cfRule type="duplicateValues" dxfId="133" priority="67" stopIfTrue="1"/>
  </conditionalFormatting>
  <conditionalFormatting sqref="F219:F221">
    <cfRule type="duplicateValues" dxfId="131" priority="66" stopIfTrue="1"/>
  </conditionalFormatting>
  <conditionalFormatting sqref="F219:F221">
    <cfRule type="duplicateValues" dxfId="129" priority="65" stopIfTrue="1"/>
  </conditionalFormatting>
  <conditionalFormatting sqref="F219:F221">
    <cfRule type="duplicateValues" dxfId="127" priority="64" stopIfTrue="1"/>
  </conditionalFormatting>
  <conditionalFormatting sqref="F229:F231">
    <cfRule type="duplicateValues" dxfId="125" priority="63" stopIfTrue="1"/>
  </conditionalFormatting>
  <conditionalFormatting sqref="F229:F231">
    <cfRule type="duplicateValues" dxfId="123" priority="62" stopIfTrue="1"/>
  </conditionalFormatting>
  <conditionalFormatting sqref="F229:F231">
    <cfRule type="duplicateValues" dxfId="121" priority="61" stopIfTrue="1"/>
  </conditionalFormatting>
  <conditionalFormatting sqref="F229:F231">
    <cfRule type="duplicateValues" dxfId="119" priority="60" stopIfTrue="1"/>
  </conditionalFormatting>
  <conditionalFormatting sqref="F229:F231">
    <cfRule type="duplicateValues" dxfId="117" priority="59" stopIfTrue="1"/>
  </conditionalFormatting>
  <conditionalFormatting sqref="F229:F231">
    <cfRule type="duplicateValues" dxfId="115" priority="58" stopIfTrue="1"/>
  </conditionalFormatting>
  <conditionalFormatting sqref="F239:F241">
    <cfRule type="duplicateValues" dxfId="113" priority="57" stopIfTrue="1"/>
  </conditionalFormatting>
  <conditionalFormatting sqref="F239:F241">
    <cfRule type="duplicateValues" dxfId="111" priority="56" stopIfTrue="1"/>
  </conditionalFormatting>
  <conditionalFormatting sqref="F239:F241">
    <cfRule type="duplicateValues" dxfId="109" priority="55" stopIfTrue="1"/>
  </conditionalFormatting>
  <conditionalFormatting sqref="F239:F241">
    <cfRule type="duplicateValues" dxfId="107" priority="54" stopIfTrue="1"/>
  </conditionalFormatting>
  <conditionalFormatting sqref="F239:F241">
    <cfRule type="duplicateValues" dxfId="105" priority="53" stopIfTrue="1"/>
  </conditionalFormatting>
  <conditionalFormatting sqref="F239:F241">
    <cfRule type="duplicateValues" dxfId="103" priority="52" stopIfTrue="1"/>
  </conditionalFormatting>
  <conditionalFormatting sqref="F239:F241">
    <cfRule type="duplicateValues" dxfId="101" priority="51" stopIfTrue="1"/>
  </conditionalFormatting>
  <conditionalFormatting sqref="F249:F251">
    <cfRule type="duplicateValues" dxfId="99" priority="50" stopIfTrue="1"/>
  </conditionalFormatting>
  <conditionalFormatting sqref="F249:F251">
    <cfRule type="duplicateValues" dxfId="97" priority="49" stopIfTrue="1"/>
  </conditionalFormatting>
  <conditionalFormatting sqref="F249:F251">
    <cfRule type="duplicateValues" dxfId="95" priority="48" stopIfTrue="1"/>
  </conditionalFormatting>
  <conditionalFormatting sqref="F249:F251">
    <cfRule type="duplicateValues" dxfId="93" priority="47" stopIfTrue="1"/>
  </conditionalFormatting>
  <conditionalFormatting sqref="F249:F251">
    <cfRule type="duplicateValues" dxfId="91" priority="46" stopIfTrue="1"/>
  </conditionalFormatting>
  <conditionalFormatting sqref="F249:F251">
    <cfRule type="duplicateValues" dxfId="89" priority="45" stopIfTrue="1"/>
  </conditionalFormatting>
  <conditionalFormatting sqref="F249:F251">
    <cfRule type="duplicateValues" dxfId="87" priority="44" stopIfTrue="1"/>
  </conditionalFormatting>
  <conditionalFormatting sqref="F249:F251">
    <cfRule type="duplicateValues" dxfId="85" priority="43" stopIfTrue="1"/>
  </conditionalFormatting>
  <conditionalFormatting sqref="F259:F261">
    <cfRule type="duplicateValues" dxfId="83" priority="42" stopIfTrue="1"/>
  </conditionalFormatting>
  <conditionalFormatting sqref="F259:F261">
    <cfRule type="duplicateValues" dxfId="81" priority="41" stopIfTrue="1"/>
  </conditionalFormatting>
  <conditionalFormatting sqref="F259:F261">
    <cfRule type="duplicateValues" dxfId="79" priority="40" stopIfTrue="1"/>
  </conditionalFormatting>
  <conditionalFormatting sqref="F259:F261">
    <cfRule type="duplicateValues" dxfId="77" priority="39" stopIfTrue="1"/>
  </conditionalFormatting>
  <conditionalFormatting sqref="F259:F261">
    <cfRule type="duplicateValues" dxfId="75" priority="38" stopIfTrue="1"/>
  </conditionalFormatting>
  <conditionalFormatting sqref="F259:F261">
    <cfRule type="duplicateValues" dxfId="73" priority="37" stopIfTrue="1"/>
  </conditionalFormatting>
  <conditionalFormatting sqref="F259:F261">
    <cfRule type="duplicateValues" dxfId="71" priority="36" stopIfTrue="1"/>
  </conditionalFormatting>
  <conditionalFormatting sqref="F259:F261">
    <cfRule type="duplicateValues" dxfId="69" priority="35" stopIfTrue="1"/>
  </conditionalFormatting>
  <conditionalFormatting sqref="F259:F261">
    <cfRule type="duplicateValues" dxfId="67" priority="34" stopIfTrue="1"/>
  </conditionalFormatting>
  <conditionalFormatting sqref="F269:F271">
    <cfRule type="duplicateValues" dxfId="65" priority="33" stopIfTrue="1"/>
  </conditionalFormatting>
  <conditionalFormatting sqref="F269:F271">
    <cfRule type="duplicateValues" dxfId="63" priority="32" stopIfTrue="1"/>
  </conditionalFormatting>
  <conditionalFormatting sqref="F269:F271">
    <cfRule type="duplicateValues" dxfId="61" priority="31" stopIfTrue="1"/>
  </conditionalFormatting>
  <conditionalFormatting sqref="F269:F271">
    <cfRule type="duplicateValues" dxfId="59" priority="30" stopIfTrue="1"/>
  </conditionalFormatting>
  <conditionalFormatting sqref="F269:F271">
    <cfRule type="duplicateValues" dxfId="57" priority="29" stopIfTrue="1"/>
  </conditionalFormatting>
  <conditionalFormatting sqref="F269:F271">
    <cfRule type="duplicateValues" dxfId="55" priority="28" stopIfTrue="1"/>
  </conditionalFormatting>
  <conditionalFormatting sqref="F269:F271">
    <cfRule type="duplicateValues" dxfId="53" priority="27" stopIfTrue="1"/>
  </conditionalFormatting>
  <conditionalFormatting sqref="F269:F271">
    <cfRule type="duplicateValues" dxfId="51" priority="26" stopIfTrue="1"/>
  </conditionalFormatting>
  <conditionalFormatting sqref="F269:F271">
    <cfRule type="duplicateValues" dxfId="49" priority="25" stopIfTrue="1"/>
  </conditionalFormatting>
  <conditionalFormatting sqref="F269:F271">
    <cfRule type="duplicateValues" dxfId="47" priority="24" stopIfTrue="1"/>
  </conditionalFormatting>
  <conditionalFormatting sqref="F279:F281">
    <cfRule type="duplicateValues" dxfId="45" priority="23" stopIfTrue="1"/>
  </conditionalFormatting>
  <conditionalFormatting sqref="F279:F281">
    <cfRule type="duplicateValues" dxfId="43" priority="22" stopIfTrue="1"/>
  </conditionalFormatting>
  <conditionalFormatting sqref="F279:F281">
    <cfRule type="duplicateValues" dxfId="41" priority="21" stopIfTrue="1"/>
  </conditionalFormatting>
  <conditionalFormatting sqref="F279:F281">
    <cfRule type="duplicateValues" dxfId="39" priority="20" stopIfTrue="1"/>
  </conditionalFormatting>
  <conditionalFormatting sqref="F279:F281">
    <cfRule type="duplicateValues" dxfId="37" priority="19" stopIfTrue="1"/>
  </conditionalFormatting>
  <conditionalFormatting sqref="F279:F281">
    <cfRule type="duplicateValues" dxfId="35" priority="18" stopIfTrue="1"/>
  </conditionalFormatting>
  <conditionalFormatting sqref="F279:F281">
    <cfRule type="duplicateValues" dxfId="33" priority="17" stopIfTrue="1"/>
  </conditionalFormatting>
  <conditionalFormatting sqref="F279:F281">
    <cfRule type="duplicateValues" dxfId="31" priority="16" stopIfTrue="1"/>
  </conditionalFormatting>
  <conditionalFormatting sqref="F279:F281">
    <cfRule type="duplicateValues" dxfId="29" priority="15" stopIfTrue="1"/>
  </conditionalFormatting>
  <conditionalFormatting sqref="F279:F281">
    <cfRule type="duplicateValues" dxfId="27" priority="14" stopIfTrue="1"/>
  </conditionalFormatting>
  <conditionalFormatting sqref="F279:F281">
    <cfRule type="duplicateValues" dxfId="25" priority="13" stopIfTrue="1"/>
  </conditionalFormatting>
  <conditionalFormatting sqref="F289:F291">
    <cfRule type="duplicateValues" dxfId="23" priority="12" stopIfTrue="1"/>
  </conditionalFormatting>
  <conditionalFormatting sqref="F289:F291">
    <cfRule type="duplicateValues" dxfId="21" priority="11" stopIfTrue="1"/>
  </conditionalFormatting>
  <conditionalFormatting sqref="F289:F291">
    <cfRule type="duplicateValues" dxfId="19" priority="10" stopIfTrue="1"/>
  </conditionalFormatting>
  <conditionalFormatting sqref="F289:F291">
    <cfRule type="duplicateValues" dxfId="17" priority="9" stopIfTrue="1"/>
  </conditionalFormatting>
  <conditionalFormatting sqref="F289:F291">
    <cfRule type="duplicateValues" dxfId="15" priority="8" stopIfTrue="1"/>
  </conditionalFormatting>
  <conditionalFormatting sqref="F289:F291">
    <cfRule type="duplicateValues" dxfId="13" priority="7" stopIfTrue="1"/>
  </conditionalFormatting>
  <conditionalFormatting sqref="F289:F291">
    <cfRule type="duplicateValues" dxfId="11" priority="6" stopIfTrue="1"/>
  </conditionalFormatting>
  <conditionalFormatting sqref="F289:F291">
    <cfRule type="duplicateValues" dxfId="9" priority="5" stopIfTrue="1"/>
  </conditionalFormatting>
  <conditionalFormatting sqref="F289:F291">
    <cfRule type="duplicateValues" dxfId="7" priority="4" stopIfTrue="1"/>
  </conditionalFormatting>
  <conditionalFormatting sqref="F289:F291">
    <cfRule type="duplicateValues" dxfId="5" priority="3" stopIfTrue="1"/>
  </conditionalFormatting>
  <conditionalFormatting sqref="F289:F291">
    <cfRule type="duplicateValues" dxfId="3" priority="2" stopIfTrue="1"/>
  </conditionalFormatting>
  <conditionalFormatting sqref="F289:F291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2018-04-23T09:43:00Z</dcterms:created>
  <dcterms:modified xsi:type="dcterms:W3CDTF">2018-04-23T09:43:42Z</dcterms:modified>
</cp:coreProperties>
</file>